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120" windowWidth="20730" windowHeight="11760"/>
  </bookViews>
  <sheets>
    <sheet name="แผนแยก" sheetId="5" r:id="rId1"/>
  </sheets>
  <definedNames>
    <definedName name="_xlnm.Print_Area" localSheetId="0">แผนแยก!$A$1:$Y$50</definedName>
    <definedName name="_xlnm.Print_Titles" localSheetId="0">แผนแยก!$1:$5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5" l="1"/>
  <c r="D18" i="5"/>
  <c r="D15" i="5"/>
  <c r="D11" i="5"/>
  <c r="U30" i="5" l="1"/>
  <c r="F16" i="5"/>
  <c r="G16" i="5"/>
  <c r="J16" i="5"/>
  <c r="K16" i="5"/>
  <c r="L16" i="5"/>
  <c r="O16" i="5"/>
  <c r="P16" i="5"/>
  <c r="Q16" i="5"/>
  <c r="T16" i="5"/>
  <c r="U16" i="5"/>
  <c r="V16" i="5"/>
  <c r="E16" i="5"/>
  <c r="H8" i="5"/>
  <c r="M8" i="5" s="1"/>
  <c r="L6" i="5"/>
  <c r="C6" i="5"/>
  <c r="C5" i="5" l="1"/>
  <c r="D6" i="5"/>
  <c r="D8" i="5"/>
  <c r="D7" i="5"/>
  <c r="R8" i="5"/>
  <c r="S8" i="5" s="1"/>
  <c r="N8" i="5"/>
  <c r="I8" i="5"/>
  <c r="C21" i="5"/>
  <c r="D21" i="5" l="1"/>
  <c r="D9" i="5"/>
  <c r="D5" i="5"/>
  <c r="D16" i="5"/>
  <c r="C16" i="5"/>
  <c r="D17" i="5" l="1"/>
  <c r="H44" i="5" l="1"/>
  <c r="I44" i="5" s="1"/>
  <c r="R47" i="5"/>
  <c r="H7" i="5"/>
  <c r="I7" i="5" s="1"/>
  <c r="H49" i="5"/>
  <c r="I49" i="5" s="1"/>
  <c r="H48" i="5"/>
  <c r="I48" i="5" s="1"/>
  <c r="H46" i="5"/>
  <c r="I46" i="5" s="1"/>
  <c r="H45" i="5"/>
  <c r="I45" i="5" s="1"/>
  <c r="H43" i="5"/>
  <c r="I43" i="5" s="1"/>
  <c r="H42" i="5"/>
  <c r="I42" i="5" s="1"/>
  <c r="H40" i="5"/>
  <c r="I40" i="5" s="1"/>
  <c r="H39" i="5"/>
  <c r="I39" i="5" s="1"/>
  <c r="H37" i="5"/>
  <c r="I37" i="5" s="1"/>
  <c r="H33" i="5"/>
  <c r="I33" i="5" s="1"/>
  <c r="H32" i="5"/>
  <c r="I32" i="5" s="1"/>
  <c r="H29" i="5"/>
  <c r="I29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0" i="5"/>
  <c r="I20" i="5" s="1"/>
  <c r="H18" i="5"/>
  <c r="I18" i="5" s="1"/>
  <c r="H17" i="5"/>
  <c r="H15" i="5"/>
  <c r="I15" i="5" s="1"/>
  <c r="H14" i="5"/>
  <c r="I14" i="5" s="1"/>
  <c r="H12" i="5"/>
  <c r="I12" i="5" s="1"/>
  <c r="H11" i="5"/>
  <c r="I11" i="5" s="1"/>
  <c r="O30" i="5"/>
  <c r="O28" i="5"/>
  <c r="F30" i="5"/>
  <c r="G30" i="5"/>
  <c r="J30" i="5"/>
  <c r="K30" i="5"/>
  <c r="L30" i="5"/>
  <c r="P30" i="5"/>
  <c r="Q30" i="5"/>
  <c r="T30" i="5"/>
  <c r="V30" i="5"/>
  <c r="E30" i="5"/>
  <c r="E28" i="5"/>
  <c r="F28" i="5"/>
  <c r="G28" i="5"/>
  <c r="J28" i="5"/>
  <c r="K28" i="5"/>
  <c r="L28" i="5"/>
  <c r="P28" i="5"/>
  <c r="Q28" i="5"/>
  <c r="T28" i="5"/>
  <c r="U28" i="5"/>
  <c r="V28" i="5"/>
  <c r="C28" i="5"/>
  <c r="F21" i="5"/>
  <c r="G21" i="5"/>
  <c r="J21" i="5"/>
  <c r="K21" i="5"/>
  <c r="L21" i="5"/>
  <c r="O21" i="5"/>
  <c r="P21" i="5"/>
  <c r="Q21" i="5"/>
  <c r="T21" i="5"/>
  <c r="U21" i="5"/>
  <c r="V21" i="5"/>
  <c r="E21" i="5"/>
  <c r="C9" i="5"/>
  <c r="E9" i="5"/>
  <c r="F9" i="5"/>
  <c r="G9" i="5"/>
  <c r="J9" i="5"/>
  <c r="K9" i="5"/>
  <c r="L9" i="5"/>
  <c r="O9" i="5"/>
  <c r="P9" i="5"/>
  <c r="Q9" i="5"/>
  <c r="T9" i="5"/>
  <c r="U9" i="5"/>
  <c r="V9" i="5"/>
  <c r="F6" i="5"/>
  <c r="G6" i="5"/>
  <c r="J6" i="5"/>
  <c r="K6" i="5"/>
  <c r="O6" i="5"/>
  <c r="P6" i="5"/>
  <c r="Q6" i="5"/>
  <c r="T6" i="5"/>
  <c r="U6" i="5"/>
  <c r="V6" i="5"/>
  <c r="E6" i="5"/>
  <c r="C30" i="5"/>
  <c r="D27" i="5"/>
  <c r="J5" i="5" l="1"/>
  <c r="V5" i="5"/>
  <c r="G5" i="5"/>
  <c r="I17" i="5"/>
  <c r="I16" i="5" s="1"/>
  <c r="H16" i="5"/>
  <c r="F5" i="5"/>
  <c r="T5" i="5"/>
  <c r="L5" i="5"/>
  <c r="E5" i="5"/>
  <c r="U5" i="5"/>
  <c r="Q5" i="5"/>
  <c r="P5" i="5"/>
  <c r="O5" i="5"/>
  <c r="K5" i="5"/>
  <c r="D30" i="5"/>
  <c r="D49" i="5"/>
  <c r="D48" i="5"/>
  <c r="D29" i="5"/>
  <c r="D28" i="5"/>
  <c r="M26" i="5"/>
  <c r="N26" i="5" s="1"/>
  <c r="M22" i="5"/>
  <c r="N22" i="5" s="1"/>
  <c r="M25" i="5"/>
  <c r="N25" i="5" s="1"/>
  <c r="M14" i="5"/>
  <c r="M15" i="5"/>
  <c r="M29" i="5"/>
  <c r="N29" i="5" s="1"/>
  <c r="M37" i="5"/>
  <c r="H21" i="5"/>
  <c r="M7" i="5"/>
  <c r="M17" i="5"/>
  <c r="M39" i="5"/>
  <c r="M49" i="5"/>
  <c r="M18" i="5"/>
  <c r="M27" i="5"/>
  <c r="M40" i="5"/>
  <c r="M20" i="5"/>
  <c r="M42" i="5"/>
  <c r="M12" i="5"/>
  <c r="M44" i="5"/>
  <c r="M11" i="5"/>
  <c r="M43" i="5"/>
  <c r="M23" i="5"/>
  <c r="M32" i="5"/>
  <c r="M45" i="5"/>
  <c r="M48" i="5"/>
  <c r="M24" i="5"/>
  <c r="M33" i="5"/>
  <c r="M46" i="5"/>
  <c r="H6" i="5"/>
  <c r="D24" i="5"/>
  <c r="H28" i="5"/>
  <c r="M28" i="5" s="1"/>
  <c r="R28" i="5" s="1"/>
  <c r="H30" i="5"/>
  <c r="M30" i="5" s="1"/>
  <c r="R30" i="5" s="1"/>
  <c r="H9" i="5"/>
  <c r="M9" i="5" s="1"/>
  <c r="R9" i="5" s="1"/>
  <c r="D25" i="5"/>
  <c r="D26" i="5"/>
  <c r="D22" i="5"/>
  <c r="D20" i="5"/>
  <c r="D40" i="5"/>
  <c r="D23" i="5"/>
  <c r="D42" i="5"/>
  <c r="D12" i="5"/>
  <c r="D39" i="5"/>
  <c r="D32" i="5"/>
  <c r="D45" i="5"/>
  <c r="D33" i="5"/>
  <c r="D46" i="5"/>
  <c r="D43" i="5"/>
  <c r="D14" i="5"/>
  <c r="D44" i="5"/>
  <c r="D37" i="5"/>
  <c r="M16" i="5" l="1"/>
  <c r="H5" i="5"/>
  <c r="R26" i="5"/>
  <c r="W26" i="5" s="1"/>
  <c r="X26" i="5" s="1"/>
  <c r="R22" i="5"/>
  <c r="W22" i="5" s="1"/>
  <c r="X22" i="5" s="1"/>
  <c r="R25" i="5"/>
  <c r="W25" i="5" s="1"/>
  <c r="X25" i="5" s="1"/>
  <c r="N30" i="5"/>
  <c r="R29" i="5"/>
  <c r="S29" i="5" s="1"/>
  <c r="R15" i="5"/>
  <c r="N15" i="5"/>
  <c r="N28" i="5"/>
  <c r="R14" i="5"/>
  <c r="N14" i="5"/>
  <c r="S9" i="5"/>
  <c r="W9" i="5"/>
  <c r="X9" i="5" s="1"/>
  <c r="N32" i="5"/>
  <c r="R32" i="5"/>
  <c r="N20" i="5"/>
  <c r="R20" i="5"/>
  <c r="R40" i="5"/>
  <c r="N40" i="5"/>
  <c r="N27" i="5"/>
  <c r="R27" i="5"/>
  <c r="N9" i="5"/>
  <c r="N48" i="5"/>
  <c r="R48" i="5"/>
  <c r="R42" i="5"/>
  <c r="N42" i="5"/>
  <c r="R17" i="5"/>
  <c r="N17" i="5"/>
  <c r="R43" i="5"/>
  <c r="N43" i="5"/>
  <c r="S30" i="5"/>
  <c r="W30" i="5"/>
  <c r="X30" i="5" s="1"/>
  <c r="N46" i="5"/>
  <c r="R46" i="5"/>
  <c r="I21" i="5"/>
  <c r="M21" i="5"/>
  <c r="R37" i="5"/>
  <c r="N37" i="5"/>
  <c r="S28" i="5"/>
  <c r="W28" i="5"/>
  <c r="X28" i="5" s="1"/>
  <c r="N45" i="5"/>
  <c r="R45" i="5"/>
  <c r="R49" i="5"/>
  <c r="N49" i="5"/>
  <c r="R39" i="5"/>
  <c r="N39" i="5"/>
  <c r="N23" i="5"/>
  <c r="R23" i="5"/>
  <c r="R7" i="5"/>
  <c r="N7" i="5"/>
  <c r="R11" i="5"/>
  <c r="N11" i="5"/>
  <c r="I6" i="5"/>
  <c r="M6" i="5"/>
  <c r="N33" i="5"/>
  <c r="R33" i="5"/>
  <c r="N44" i="5"/>
  <c r="R44" i="5"/>
  <c r="R18" i="5"/>
  <c r="N18" i="5"/>
  <c r="N24" i="5"/>
  <c r="R24" i="5"/>
  <c r="N12" i="5"/>
  <c r="R12" i="5"/>
  <c r="I9" i="5"/>
  <c r="I28" i="5"/>
  <c r="I30" i="5"/>
  <c r="M5" i="5" l="1"/>
  <c r="N16" i="5"/>
  <c r="R16" i="5"/>
  <c r="I5" i="5"/>
  <c r="S26" i="5"/>
  <c r="S22" i="5"/>
  <c r="W29" i="5"/>
  <c r="X29" i="5" s="1"/>
  <c r="S25" i="5"/>
  <c r="S14" i="5"/>
  <c r="W14" i="5"/>
  <c r="X14" i="5" s="1"/>
  <c r="S15" i="5"/>
  <c r="W15" i="5"/>
  <c r="X15" i="5" s="1"/>
  <c r="W39" i="5"/>
  <c r="X39" i="5" s="1"/>
  <c r="S39" i="5"/>
  <c r="S18" i="5"/>
  <c r="W18" i="5"/>
  <c r="X18" i="5" s="1"/>
  <c r="S11" i="5"/>
  <c r="W11" i="5"/>
  <c r="X11" i="5" s="1"/>
  <c r="W40" i="5"/>
  <c r="X40" i="5" s="1"/>
  <c r="S40" i="5"/>
  <c r="S12" i="5"/>
  <c r="W12" i="5"/>
  <c r="X12" i="5" s="1"/>
  <c r="S44" i="5"/>
  <c r="W44" i="5"/>
  <c r="X44" i="5" s="1"/>
  <c r="S20" i="5"/>
  <c r="W20" i="5"/>
  <c r="X20" i="5" s="1"/>
  <c r="S7" i="5"/>
  <c r="W7" i="5"/>
  <c r="X7" i="5" s="1"/>
  <c r="W49" i="5"/>
  <c r="X49" i="5" s="1"/>
  <c r="S49" i="5"/>
  <c r="W37" i="5"/>
  <c r="X37" i="5" s="1"/>
  <c r="S37" i="5"/>
  <c r="S43" i="5"/>
  <c r="W43" i="5"/>
  <c r="X43" i="5" s="1"/>
  <c r="S48" i="5"/>
  <c r="W48" i="5"/>
  <c r="X48" i="5" s="1"/>
  <c r="S24" i="5"/>
  <c r="W24" i="5"/>
  <c r="X24" i="5" s="1"/>
  <c r="W33" i="5"/>
  <c r="X33" i="5" s="1"/>
  <c r="S33" i="5"/>
  <c r="S23" i="5"/>
  <c r="W23" i="5"/>
  <c r="X23" i="5" s="1"/>
  <c r="R21" i="5"/>
  <c r="N21" i="5"/>
  <c r="S32" i="5"/>
  <c r="W32" i="5"/>
  <c r="X32" i="5" s="1"/>
  <c r="W17" i="5"/>
  <c r="X17" i="5" s="1"/>
  <c r="S17" i="5"/>
  <c r="R6" i="5"/>
  <c r="N6" i="5"/>
  <c r="W45" i="5"/>
  <c r="X45" i="5" s="1"/>
  <c r="S45" i="5"/>
  <c r="S46" i="5"/>
  <c r="W46" i="5"/>
  <c r="X46" i="5" s="1"/>
  <c r="S27" i="5"/>
  <c r="W27" i="5"/>
  <c r="X27" i="5" s="1"/>
  <c r="S42" i="5"/>
  <c r="W42" i="5"/>
  <c r="X42" i="5" s="1"/>
  <c r="R5" i="5" l="1"/>
  <c r="W5" i="5" s="1"/>
  <c r="X5" i="5" s="1"/>
  <c r="S16" i="5"/>
  <c r="N5" i="5"/>
  <c r="S6" i="5"/>
  <c r="W6" i="5"/>
  <c r="X6" i="5" s="1"/>
  <c r="W21" i="5"/>
  <c r="X21" i="5" s="1"/>
  <c r="S21" i="5"/>
  <c r="W16" i="5"/>
  <c r="X16" i="5" s="1"/>
  <c r="S5" i="5" l="1"/>
</calcChain>
</file>

<file path=xl/sharedStrings.xml><?xml version="1.0" encoding="utf-8"?>
<sst xmlns="http://schemas.openxmlformats.org/spreadsheetml/2006/main" count="101" uniqueCount="71">
  <si>
    <t>สำนักพัฒนาผู้ฝึกและเทคโนโลยีการฝึก</t>
  </si>
  <si>
    <t xml:space="preserve"> กิจกรรม/โครงการ </t>
  </si>
  <si>
    <t>ไตรมาสที่ 1</t>
  </si>
  <si>
    <t xml:space="preserve">ไตรมาสที่ 2 </t>
  </si>
  <si>
    <t xml:space="preserve"> ไตรมาส 3 </t>
  </si>
  <si>
    <t xml:space="preserve"> ไตรมาส 4</t>
  </si>
  <si>
    <t xml:space="preserve"> กลุ่มงานพัฒนาหลักสูตรและเทคโนโลยีการฝึก </t>
  </si>
  <si>
    <t xml:space="preserve"> กลุ่มงานพัฒนาระบบการฝึก </t>
  </si>
  <si>
    <t xml:space="preserve"> กลุ่มงานพัฒนาผู้ฝึกและผู้ประเมิน </t>
  </si>
  <si>
    <t xml:space="preserve"> ศูนย์บริภัณฑ์เทคโนโลยีการพัฒนาฝีมือแรงงาน </t>
  </si>
  <si>
    <t xml:space="preserve"> กลุ่มงานวิทยากรต้นแบบ </t>
  </si>
  <si>
    <t xml:space="preserve"> ต.ค.63</t>
  </si>
  <si>
    <t xml:space="preserve"> พ.ย.63</t>
  </si>
  <si>
    <t xml:space="preserve"> ธ.ค.63</t>
  </si>
  <si>
    <t xml:space="preserve"> ม.ค.64</t>
  </si>
  <si>
    <t xml:space="preserve"> ก.พ.64</t>
  </si>
  <si>
    <t xml:space="preserve"> มี.ค.64</t>
  </si>
  <si>
    <t xml:space="preserve"> เม.ย.64</t>
  </si>
  <si>
    <t xml:space="preserve"> พ.ค.64</t>
  </si>
  <si>
    <t xml:space="preserve"> มิ.ย.64</t>
  </si>
  <si>
    <t xml:space="preserve"> ก.ค.64</t>
  </si>
  <si>
    <t xml:space="preserve"> ส.ค.64</t>
  </si>
  <si>
    <t xml:space="preserve"> ก.ย.64</t>
  </si>
  <si>
    <t>หมายเหตุ</t>
  </si>
  <si>
    <t>ฝ่ายบริหารทั่วไป</t>
  </si>
  <si>
    <t>ค่าสาธารณูปโภค</t>
  </si>
  <si>
    <t>1.1 กิจกรรมโครงการสัมมนาเชิงปฏิบัติการ เรื่องการพัมนาหลักสูตรการฝึกฯ 4 ครั้ง (400 คน)</t>
  </si>
  <si>
    <t>1.2 กิจกรรมติดตามผลการนำหลักสูตรไปใช้ในการฝึก 4 ครั้ง</t>
  </si>
  <si>
    <t>2.1 โครงการสัมมนาเชิงปฏิบัติการ เรื่อง การพัฒนาหลักสูตรการฝึกฯ 1 ครั้ง (60 คน)</t>
  </si>
  <si>
    <t>2.2 ติดตามผลการนำหลักสูตรไปใช้ในการฝึก 1 ครั้ง</t>
  </si>
  <si>
    <t>1.1 จัดประชุมปรับปรุงโครงร่างหลักสูตรวิทยากรต้นแบบ สาขาการจัดการด้านอาหารและโภชนาการบนเรือ (ผู้ฝึกอบรมคนครัวบนเรือ) 20 คน จัดประชุมเดือน พ.ย. 63</t>
  </si>
  <si>
    <t>1.2 จัดสัมมนาพิจารณาร่างเพื่อจัดทำคู่มือวิทยากรต้นแบบ จำนวน 3 สาขา ได้แก่</t>
  </si>
  <si>
    <t>1.3 จัดประชุมเตรียมการดำเนินงานโครงการพัฒนาทักษะแรงงานเขตพัฒนาพิเศษภาคตะวันออก EEC ดำเนินการร่วมกับกองแผนงานและสารสนเทศ</t>
  </si>
  <si>
    <t>1.4 จัดประชุมติดตามการดำเนินงานโครงการพัฒนาทักษะแรงงานเขตพัฒนาพิเศษภาคตะวันออก EEC ดำเนินการร่วมกับกองแผนงานและสารสนเทศ</t>
  </si>
  <si>
    <t>2.1 สาขาการใช้โปรแกรม CAD/CAM ชั้นสูงสำหรับงานกัด กลึง   จัดฝึก 21-25 ธ.ค. 63 MARA จ.ชลบุรี (หลักสูตรมีแล้ว)</t>
  </si>
  <si>
    <t>2.2 สาขาการเชื่อมด้วยหุ่นยนต์ จัดฝึก 21-25 ธ.ค. 63 จ.ชลบุรี (หลักสูตรมีแล้ว)</t>
  </si>
  <si>
    <t>2.3 สาขาการใช้ PLC ในงานแมคคาทรอนิกส์ จัดฝึก 15-19 ก.พ. 64 จ.ระยอง (หลักสูตรอยู่ระหว่างจัดทำ โดย ลท.ร่วมดำเนินการ)</t>
  </si>
  <si>
    <t>2.4 สาขาการจัดการด้านอาหารและโภชนาการบนเรือ จัดฝึก 8-12 ก.พ. 64 โรงแรม จ.ชลบุรี (หลักสูตรและคู่มือ อยู่ระหว่างจัดทำ)</t>
  </si>
  <si>
    <t>2.5 สาขา................................(ด้านดิจิทัล) จัดฝึก 21-25 มิ.ย. 64 จ.ชลบุรี (อยู่ระหว่างประสานสมาคมดิจิทัลเพื่อบูรณาการฯ)</t>
  </si>
  <si>
    <t>ร้อยละ</t>
  </si>
  <si>
    <t>งบประมาณที่ได้รับทั้งสิ้น</t>
  </si>
  <si>
    <t>รวมงบประมาณที่ได้รับ</t>
  </si>
  <si>
    <t>หมวด</t>
  </si>
  <si>
    <t>งบดำเนินงาน</t>
  </si>
  <si>
    <t>งบรายจ่ายอื่น</t>
  </si>
  <si>
    <t>1. โครงการขับเคลื่อนการประเมินประกันคุณภาพการพัฒนาฝีมือแรงงาน</t>
  </si>
  <si>
    <t>2. โครงการพัฒนาการประกันคุณภาพสำนักพัฒนาผู้ฝึกและเทคโนโลยีการฝึก</t>
  </si>
  <si>
    <t>1. โครงการฝึกอบรมหลักสูตร ผู้บังคับปั้นจั่น ผู้ให้สัญญาณแก่ผู้บังคับปั้นจั่น ผู้ยึดเกาะวัสดุ ผู้ควบคุม การใช้ปั้นจั่นสำหรับปั้นจั่นเหนือศีรษะ ปั้นจั่นขาสูง และปั้นจั่นอยู่กับที่ชนิดอื่น</t>
  </si>
  <si>
    <t>2. โครงการฝึกอบรมหลักสูตร ผู้บังคับปั้นจั่น ผู้ให้สัญญาณแก่ผู้บังคับปั้นจั่น ผู้ยึดเกาะวัสดุ และผู้ควบคุมการใช้รถปั้นจั่น</t>
  </si>
  <si>
    <t>3. โครงการฝึกอบรมหลักสูตร เทคโนโลยีรถจักรยานยนต์ Big Bike</t>
  </si>
  <si>
    <t>4. โครงการฝึกอบรมหลักสูตร เทคโนโลยีรถยนต์ไฟฟ้า</t>
  </si>
  <si>
    <t>5. โครงการฝึกอบรมหลักสูตร เทคนิคการสร้างต้นแบบโดยใช้เครื่องแสกนเนอร์ 3 มิติ</t>
  </si>
  <si>
    <t>6. ติดตามประเมินผลโครงการศูนย์ฝึกอบรมความเป็นเลิศด้านเทคโนโลยีชั้นสูง</t>
  </si>
  <si>
    <t>2. โครงการพัฒนาบุคลากรรองรับอุตสาหกรรมโลจิสติกส์ (รวม 600,000 บาท)</t>
  </si>
  <si>
    <t>1. โครงการเพิ่มทักษะกำลังแรงงานในพื้นที่เขตพัฒนาเศรษฐกิจพิเศษ  (รวม 2,160,000 บาท)</t>
  </si>
  <si>
    <t>1. การจัดประชุม/สัมมนา</t>
  </si>
  <si>
    <t>2. การจัดฝึกอบรมวิทยากรต้นแบบภายใต้โครงการพัฒนาทักษะฯ EEC (100 คน)</t>
  </si>
  <si>
    <t>3. การติดตามและประเมินผลโครงการพัฒนาทักษะฯ EEC</t>
  </si>
  <si>
    <r>
      <rPr>
        <u/>
        <sz val="12"/>
        <rFont val="TH SarabunPSK"/>
        <family val="2"/>
      </rPr>
      <t>หมายเหตุ</t>
    </r>
    <r>
      <rPr>
        <sz val="12"/>
        <rFont val="TH SarabunPSK"/>
        <family val="2"/>
      </rPr>
      <t xml:space="preserve"> สาขาที่ 2 และ 3 จัดฝึกอบรมแล้วปี งปม.2563 โดยจะเป็นการทบทวนเนื้อหาก่อนจะจัดพิมพ์เป็นคู่มือ</t>
    </r>
  </si>
  <si>
    <r>
      <t xml:space="preserve">3.1 โครงการจ้างที่ปรึกษาติดตามประเมินผลโครงการพัฒนาทักษะแรงงานเขตพัฒนาพิเศษภาคตะวันออก ประจำปีงบประมาณ พ.ศ.2563 </t>
    </r>
    <r>
      <rPr>
        <u/>
        <sz val="12"/>
        <rFont val="TH SarabunPSK"/>
        <family val="2"/>
      </rPr>
      <t>พร้อมทั้งการจัดพิมพ์เอกสารเผยแพร่</t>
    </r>
    <r>
      <rPr>
        <sz val="12"/>
        <rFont val="TH SarabunPSK"/>
        <family val="2"/>
      </rPr>
      <t xml:space="preserve"> (ดำเนินการร่วมกับกองแผนฯ)</t>
    </r>
  </si>
  <si>
    <t>เบิกจ่าย</t>
  </si>
  <si>
    <t>ค่าใช้จ่ายในการบริหาร</t>
  </si>
  <si>
    <t>อื่นๆ</t>
  </si>
  <si>
    <t>(2) สาขาการใช้โปรแกรม CAD/CAM ชั้นสูงเพื่อผลิตงานด้วยเครื่องจักร CNC 5 แกน</t>
  </si>
  <si>
    <t>(3) สาขาการซ่อมบำรุงรักษาในงานอุตสาหกรรมแมคคาทรอนิกส์</t>
  </si>
  <si>
    <t>(1) สาขาการจัดการด้านอาหารและโภชนาการบนเรือเพื่อจะนำไปใช้ในการฝึกอบรมเดือน มีนาคม 2564</t>
  </si>
  <si>
    <t>4. อื่นๆ</t>
  </si>
  <si>
    <t>3. โครงการพัฒนาฝีมือแรงงานด้วยระบบบริหารการฝึกด้วยคอมพิวเตอร์และการฝีกอบบรมแบบออนไลน์</t>
  </si>
  <si>
    <t>1. แผนงานการติดตามผลการดำเนินงานโครงการพัฒนาทักษะกำลังแรงงานด้านท่องเที่ยวและบริการประจำปีงบประมาณ 2564 (งบบูรณาการท่องเที่ยวฯ)</t>
  </si>
  <si>
    <t>(4) จัดจ้างพิมพ์คู่มือที่ได้จาก (1) (2) และ (3)</t>
  </si>
  <si>
    <t>แผนการปฏิบัติงานประจำปีงบประมาณ พ.ศ.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</si>
</sst>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2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8"/>
      <color theme="1"/>
      <name val="TH SarabunPSK"/>
      <family val="2"/>
    </font>
    <font>
      <b/>
      <sz val="12"/>
      <color theme="1"/>
      <name val="TH SarabunPSK"/>
      <family val="2"/>
    </font>
    <font>
      <b/>
      <sz val="12"/>
      <name val="TH SarabunPSK"/>
      <family val="2"/>
    </font>
    <font>
      <b/>
      <sz val="12"/>
      <color rgb="FFFFC000"/>
      <name val="TH SarabunPSK"/>
      <family val="2"/>
    </font>
    <font>
      <sz val="12"/>
      <name val="TH SarabunPSK"/>
      <family val="2"/>
    </font>
    <font>
      <sz val="12"/>
      <color rgb="FFFF0000"/>
      <name val="TH SarabunPSK"/>
      <family val="2"/>
    </font>
    <font>
      <b/>
      <sz val="12"/>
      <color rgb="FF0070C0"/>
      <name val="TH SarabunPSK"/>
      <family val="2"/>
    </font>
    <font>
      <sz val="12"/>
      <color rgb="FF0070C0"/>
      <name val="TH SarabunPSK"/>
      <family val="2"/>
    </font>
    <font>
      <sz val="12"/>
      <color theme="1"/>
      <name val="TH SarabunPSK"/>
      <family val="2"/>
    </font>
    <font>
      <sz val="12"/>
      <color theme="8" tint="-0.249977111117893"/>
      <name val="TH SarabunPSK"/>
      <family val="2"/>
    </font>
    <font>
      <b/>
      <sz val="12"/>
      <color theme="5" tint="-0.249977111117893"/>
      <name val="TH SarabunPSK"/>
      <family val="2"/>
    </font>
    <font>
      <b/>
      <sz val="12"/>
      <color theme="9" tint="-0.249977111117893"/>
      <name val="TH SarabunPSK"/>
      <family val="2"/>
    </font>
    <font>
      <u/>
      <sz val="12"/>
      <name val="TH SarabunPSK"/>
      <family val="2"/>
    </font>
    <font>
      <b/>
      <sz val="12"/>
      <color rgb="FF7030A0"/>
      <name val="TH SarabunPSK"/>
      <family val="2"/>
    </font>
    <font>
      <sz val="12"/>
      <color rgb="FF7030A0"/>
      <name val="TH SarabunPSK"/>
      <family val="2"/>
    </font>
    <font>
      <sz val="14"/>
      <color rgb="FF7030A0"/>
      <name val="TH SarabunPSK"/>
      <family val="2"/>
    </font>
    <font>
      <sz val="12"/>
      <color rgb="FF002060"/>
      <name val="TH SarabunPSK"/>
      <family val="2"/>
    </font>
    <font>
      <b/>
      <sz val="12"/>
      <color rgb="FF00206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0" borderId="0" xfId="0" applyFont="1"/>
    <xf numFmtId="0" fontId="5" fillId="2" borderId="6" xfId="0" applyFont="1" applyFill="1" applyBorder="1" applyAlignment="1">
      <alignment horizontal="center"/>
    </xf>
    <xf numFmtId="0" fontId="5" fillId="2" borderId="6" xfId="0" applyNumberFormat="1" applyFont="1" applyFill="1" applyBorder="1" applyAlignment="1">
      <alignment horizontal="center"/>
    </xf>
    <xf numFmtId="17" fontId="5" fillId="2" borderId="6" xfId="0" applyNumberFormat="1" applyFont="1" applyFill="1" applyBorder="1" applyAlignment="1">
      <alignment horizontal="center"/>
    </xf>
    <xf numFmtId="0" fontId="7" fillId="3" borderId="7" xfId="0" applyFont="1" applyFill="1" applyBorder="1"/>
    <xf numFmtId="165" fontId="8" fillId="0" borderId="6" xfId="0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left" wrapText="1"/>
    </xf>
    <xf numFmtId="0" fontId="11" fillId="0" borderId="6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12" fillId="0" borderId="0" xfId="0" applyFont="1" applyFill="1"/>
    <xf numFmtId="0" fontId="8" fillId="0" borderId="0" xfId="0" applyFont="1" applyFill="1"/>
    <xf numFmtId="0" fontId="8" fillId="0" borderId="6" xfId="0" applyFont="1" applyFill="1" applyBorder="1" applyAlignment="1">
      <alignment wrapText="1"/>
    </xf>
    <xf numFmtId="0" fontId="12" fillId="0" borderId="0" xfId="0" applyFont="1"/>
    <xf numFmtId="0" fontId="9" fillId="0" borderId="6" xfId="0" applyFont="1" applyFill="1" applyBorder="1" applyAlignment="1"/>
    <xf numFmtId="0" fontId="13" fillId="0" borderId="0" xfId="0" applyFont="1"/>
    <xf numFmtId="3" fontId="8" fillId="0" borderId="6" xfId="0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vertical="top" wrapText="1"/>
    </xf>
    <xf numFmtId="0" fontId="8" fillId="0" borderId="0" xfId="0" applyFont="1"/>
    <xf numFmtId="0" fontId="13" fillId="0" borderId="6" xfId="0" applyFont="1" applyFill="1" applyBorder="1" applyAlignment="1">
      <alignment shrinkToFit="1"/>
    </xf>
    <xf numFmtId="2" fontId="2" fillId="0" borderId="0" xfId="0" applyNumberFormat="1" applyFont="1" applyAlignment="1">
      <alignment horizontal="center"/>
    </xf>
    <xf numFmtId="0" fontId="5" fillId="3" borderId="7" xfId="0" applyFont="1" applyFill="1" applyBorder="1" applyAlignment="1">
      <alignment horizontal="left"/>
    </xf>
    <xf numFmtId="0" fontId="12" fillId="0" borderId="6" xfId="0" applyFont="1" applyFill="1" applyBorder="1" applyAlignment="1">
      <alignment horizontal="left" vertical="top"/>
    </xf>
    <xf numFmtId="0" fontId="13" fillId="0" borderId="6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 vertical="top"/>
    </xf>
    <xf numFmtId="0" fontId="12" fillId="0" borderId="8" xfId="0" applyFont="1" applyFill="1" applyBorder="1" applyAlignment="1">
      <alignment horizontal="left"/>
    </xf>
    <xf numFmtId="0" fontId="12" fillId="0" borderId="7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8" fillId="0" borderId="6" xfId="0" applyFont="1" applyFill="1" applyBorder="1" applyAlignment="1">
      <alignment horizontal="right" wrapText="1"/>
    </xf>
    <xf numFmtId="3" fontId="8" fillId="0" borderId="6" xfId="0" applyNumberFormat="1" applyFont="1" applyFill="1" applyBorder="1" applyAlignment="1">
      <alignment horizontal="right"/>
    </xf>
    <xf numFmtId="3" fontId="9" fillId="0" borderId="6" xfId="0" applyNumberFormat="1" applyFont="1" applyFill="1" applyBorder="1" applyAlignment="1">
      <alignment horizontal="right"/>
    </xf>
    <xf numFmtId="3" fontId="8" fillId="0" borderId="2" xfId="0" applyNumberFormat="1" applyFont="1" applyFill="1" applyBorder="1" applyAlignment="1">
      <alignment horizontal="right"/>
    </xf>
    <xf numFmtId="3" fontId="8" fillId="0" borderId="6" xfId="0" applyNumberFormat="1" applyFont="1" applyFill="1" applyBorder="1" applyAlignment="1">
      <alignment horizontal="right" wrapText="1"/>
    </xf>
    <xf numFmtId="0" fontId="8" fillId="0" borderId="2" xfId="0" applyFont="1" applyFill="1" applyBorder="1" applyAlignment="1">
      <alignment wrapText="1"/>
    </xf>
    <xf numFmtId="3" fontId="8" fillId="0" borderId="6" xfId="1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top" wrapText="1"/>
    </xf>
    <xf numFmtId="0" fontId="8" fillId="0" borderId="8" xfId="0" applyFont="1" applyFill="1" applyBorder="1" applyAlignment="1">
      <alignment vertical="top" wrapText="1"/>
    </xf>
    <xf numFmtId="0" fontId="8" fillId="0" borderId="8" xfId="0" applyFont="1" applyFill="1" applyBorder="1" applyAlignment="1">
      <alignment horizontal="right" wrapText="1"/>
    </xf>
    <xf numFmtId="0" fontId="8" fillId="0" borderId="8" xfId="0" applyFont="1" applyFill="1" applyBorder="1" applyAlignment="1">
      <alignment wrapText="1"/>
    </xf>
    <xf numFmtId="3" fontId="8" fillId="0" borderId="8" xfId="0" applyNumberFormat="1" applyFont="1" applyFill="1" applyBorder="1" applyAlignment="1">
      <alignment horizontal="right"/>
    </xf>
    <xf numFmtId="0" fontId="8" fillId="0" borderId="7" xfId="0" applyFont="1" applyFill="1" applyBorder="1" applyAlignment="1">
      <alignment vertical="top" wrapText="1"/>
    </xf>
    <xf numFmtId="0" fontId="8" fillId="0" borderId="7" xfId="0" applyFont="1" applyFill="1" applyBorder="1" applyAlignment="1">
      <alignment horizontal="right" wrapText="1"/>
    </xf>
    <xf numFmtId="0" fontId="8" fillId="0" borderId="6" xfId="0" applyFont="1" applyFill="1" applyBorder="1" applyAlignment="1">
      <alignment horizontal="left" vertical="top" wrapText="1"/>
    </xf>
    <xf numFmtId="165" fontId="17" fillId="3" borderId="6" xfId="0" applyNumberFormat="1" applyFont="1" applyFill="1" applyBorder="1" applyAlignment="1">
      <alignment horizontal="center"/>
    </xf>
    <xf numFmtId="165" fontId="17" fillId="4" borderId="5" xfId="0" applyNumberFormat="1" applyFont="1" applyFill="1" applyBorder="1" applyAlignment="1">
      <alignment horizontal="center"/>
    </xf>
    <xf numFmtId="3" fontId="17" fillId="4" borderId="6" xfId="0" applyNumberFormat="1" applyFont="1" applyFill="1" applyBorder="1" applyAlignment="1">
      <alignment horizontal="center"/>
    </xf>
    <xf numFmtId="3" fontId="17" fillId="4" borderId="2" xfId="0" applyNumberFormat="1" applyFont="1" applyFill="1" applyBorder="1" applyAlignment="1">
      <alignment horizontal="center"/>
    </xf>
    <xf numFmtId="3" fontId="17" fillId="4" borderId="5" xfId="0" applyNumberFormat="1" applyFont="1" applyFill="1" applyBorder="1" applyAlignment="1">
      <alignment horizontal="center"/>
    </xf>
    <xf numFmtId="0" fontId="17" fillId="2" borderId="7" xfId="0" applyFont="1" applyFill="1" applyBorder="1" applyAlignment="1">
      <alignment horizontal="center"/>
    </xf>
    <xf numFmtId="165" fontId="18" fillId="5" borderId="6" xfId="0" applyNumberFormat="1" applyFont="1" applyFill="1" applyBorder="1" applyAlignment="1">
      <alignment horizontal="center"/>
    </xf>
    <xf numFmtId="3" fontId="17" fillId="5" borderId="6" xfId="0" applyNumberFormat="1" applyFont="1" applyFill="1" applyBorder="1" applyAlignment="1">
      <alignment horizontal="center"/>
    </xf>
    <xf numFmtId="0" fontId="18" fillId="5" borderId="6" xfId="0" applyFont="1" applyFill="1" applyBorder="1" applyAlignment="1">
      <alignment horizontal="center"/>
    </xf>
    <xf numFmtId="3" fontId="18" fillId="5" borderId="6" xfId="0" applyNumberFormat="1" applyFont="1" applyFill="1" applyBorder="1" applyAlignment="1">
      <alignment horizontal="center"/>
    </xf>
    <xf numFmtId="3" fontId="18" fillId="5" borderId="2" xfId="0" applyNumberFormat="1" applyFont="1" applyFill="1" applyBorder="1" applyAlignment="1">
      <alignment horizontal="center"/>
    </xf>
    <xf numFmtId="3" fontId="18" fillId="5" borderId="8" xfId="0" applyNumberFormat="1" applyFont="1" applyFill="1" applyBorder="1" applyAlignment="1">
      <alignment horizontal="center"/>
    </xf>
    <xf numFmtId="0" fontId="19" fillId="5" borderId="0" xfId="0" applyFont="1" applyFill="1" applyAlignment="1">
      <alignment horizontal="center"/>
    </xf>
    <xf numFmtId="3" fontId="18" fillId="5" borderId="7" xfId="0" applyNumberFormat="1" applyFont="1" applyFill="1" applyBorder="1" applyAlignment="1">
      <alignment horizontal="center"/>
    </xf>
    <xf numFmtId="165" fontId="5" fillId="0" borderId="0" xfId="0" applyNumberFormat="1" applyFont="1"/>
    <xf numFmtId="3" fontId="13" fillId="0" borderId="0" xfId="0" applyNumberFormat="1" applyFont="1"/>
    <xf numFmtId="0" fontId="9" fillId="0" borderId="6" xfId="0" applyFont="1" applyFill="1" applyBorder="1" applyAlignment="1">
      <alignment wrapText="1" shrinkToFit="1"/>
    </xf>
    <xf numFmtId="2" fontId="17" fillId="3" borderId="6" xfId="0" applyNumberFormat="1" applyFont="1" applyFill="1" applyBorder="1" applyAlignment="1">
      <alignment horizontal="center"/>
    </xf>
    <xf numFmtId="2" fontId="17" fillId="4" borderId="5" xfId="0" applyNumberFormat="1" applyFont="1" applyFill="1" applyBorder="1" applyAlignment="1">
      <alignment horizontal="center"/>
    </xf>
    <xf numFmtId="2" fontId="18" fillId="5" borderId="6" xfId="0" applyNumberFormat="1" applyFont="1" applyFill="1" applyBorder="1" applyAlignment="1">
      <alignment horizontal="center"/>
    </xf>
    <xf numFmtId="2" fontId="17" fillId="4" borderId="6" xfId="0" applyNumberFormat="1" applyFont="1" applyFill="1" applyBorder="1" applyAlignment="1">
      <alignment horizontal="center"/>
    </xf>
    <xf numFmtId="2" fontId="17" fillId="4" borderId="2" xfId="0" applyNumberFormat="1" applyFont="1" applyFill="1" applyBorder="1" applyAlignment="1">
      <alignment horizontal="center"/>
    </xf>
    <xf numFmtId="2" fontId="17" fillId="5" borderId="6" xfId="0" applyNumberFormat="1" applyFont="1" applyFill="1" applyBorder="1" applyAlignment="1">
      <alignment horizontal="center"/>
    </xf>
    <xf numFmtId="2" fontId="18" fillId="5" borderId="2" xfId="0" applyNumberFormat="1" applyFont="1" applyFill="1" applyBorder="1" applyAlignment="1">
      <alignment horizontal="center"/>
    </xf>
    <xf numFmtId="2" fontId="18" fillId="5" borderId="8" xfId="0" applyNumberFormat="1" applyFont="1" applyFill="1" applyBorder="1" applyAlignment="1">
      <alignment horizontal="center"/>
    </xf>
    <xf numFmtId="2" fontId="19" fillId="5" borderId="0" xfId="0" applyNumberFormat="1" applyFont="1" applyFill="1" applyAlignment="1">
      <alignment horizontal="center"/>
    </xf>
    <xf numFmtId="2" fontId="18" fillId="5" borderId="7" xfId="0" applyNumberFormat="1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7" xfId="0" applyFont="1" applyFill="1" applyBorder="1"/>
    <xf numFmtId="2" fontId="17" fillId="2" borderId="7" xfId="0" applyNumberFormat="1" applyFont="1" applyFill="1" applyBorder="1" applyAlignment="1">
      <alignment horizontal="center"/>
    </xf>
    <xf numFmtId="3" fontId="8" fillId="0" borderId="2" xfId="0" applyNumberFormat="1" applyFont="1" applyFill="1" applyBorder="1" applyAlignment="1">
      <alignment horizontal="center" wrapText="1"/>
    </xf>
    <xf numFmtId="3" fontId="8" fillId="0" borderId="8" xfId="0" applyNumberFormat="1" applyFont="1" applyFill="1" applyBorder="1" applyAlignment="1">
      <alignment horizontal="center" wrapText="1"/>
    </xf>
    <xf numFmtId="3" fontId="8" fillId="0" borderId="7" xfId="0" applyNumberFormat="1" applyFont="1" applyFill="1" applyBorder="1" applyAlignment="1">
      <alignment horizontal="center" wrapText="1"/>
    </xf>
    <xf numFmtId="2" fontId="5" fillId="0" borderId="0" xfId="0" applyNumberFormat="1" applyFont="1"/>
    <xf numFmtId="0" fontId="8" fillId="0" borderId="5" xfId="0" applyFont="1" applyFill="1" applyBorder="1" applyAlignment="1">
      <alignment vertical="top" wrapText="1"/>
    </xf>
    <xf numFmtId="3" fontId="8" fillId="0" borderId="5" xfId="0" applyNumberFormat="1" applyFont="1" applyFill="1" applyBorder="1" applyAlignment="1">
      <alignment horizontal="right"/>
    </xf>
    <xf numFmtId="165" fontId="8" fillId="4" borderId="6" xfId="0" applyNumberFormat="1" applyFont="1" applyFill="1" applyBorder="1" applyAlignment="1">
      <alignment horizontal="center"/>
    </xf>
    <xf numFmtId="0" fontId="20" fillId="0" borderId="7" xfId="0" applyFont="1" applyFill="1" applyBorder="1" applyAlignment="1">
      <alignment horizontal="left" vertical="top"/>
    </xf>
    <xf numFmtId="0" fontId="20" fillId="0" borderId="6" xfId="0" applyFont="1" applyFill="1" applyBorder="1" applyAlignment="1">
      <alignment horizontal="left" vertical="top" wrapText="1"/>
    </xf>
    <xf numFmtId="3" fontId="20" fillId="0" borderId="6" xfId="0" applyNumberFormat="1" applyFont="1" applyFill="1" applyBorder="1" applyAlignment="1">
      <alignment horizontal="right"/>
    </xf>
    <xf numFmtId="3" fontId="20" fillId="0" borderId="6" xfId="0" applyNumberFormat="1" applyFont="1" applyFill="1" applyBorder="1" applyAlignment="1">
      <alignment horizontal="center"/>
    </xf>
    <xf numFmtId="3" fontId="21" fillId="5" borderId="6" xfId="0" applyNumberFormat="1" applyFont="1" applyFill="1" applyBorder="1" applyAlignment="1">
      <alignment horizontal="center"/>
    </xf>
    <xf numFmtId="2" fontId="21" fillId="5" borderId="6" xfId="0" applyNumberFormat="1" applyFont="1" applyFill="1" applyBorder="1" applyAlignment="1">
      <alignment horizontal="center"/>
    </xf>
    <xf numFmtId="0" fontId="20" fillId="0" borderId="6" xfId="0" applyFont="1" applyFill="1" applyBorder="1" applyAlignment="1">
      <alignment vertical="top" wrapText="1"/>
    </xf>
    <xf numFmtId="0" fontId="20" fillId="0" borderId="7" xfId="0" applyFont="1" applyFill="1" applyBorder="1" applyAlignment="1">
      <alignment horizontal="left"/>
    </xf>
    <xf numFmtId="0" fontId="20" fillId="0" borderId="7" xfId="0" applyFont="1" applyFill="1" applyBorder="1"/>
    <xf numFmtId="0" fontId="21" fillId="0" borderId="7" xfId="0" applyFont="1" applyFill="1" applyBorder="1" applyAlignment="1">
      <alignment horizontal="left"/>
    </xf>
    <xf numFmtId="0" fontId="8" fillId="0" borderId="6" xfId="0" applyFont="1" applyFill="1" applyBorder="1" applyAlignment="1"/>
    <xf numFmtId="165" fontId="7" fillId="3" borderId="7" xfId="0" applyNumberFormat="1" applyFont="1" applyFill="1" applyBorder="1" applyAlignment="1">
      <alignment horizontal="right"/>
    </xf>
    <xf numFmtId="2" fontId="6" fillId="3" borderId="6" xfId="0" applyNumberFormat="1" applyFont="1" applyFill="1" applyBorder="1" applyAlignment="1">
      <alignment horizontal="right"/>
    </xf>
    <xf numFmtId="3" fontId="6" fillId="4" borderId="5" xfId="0" applyNumberFormat="1" applyFont="1" applyFill="1" applyBorder="1" applyAlignment="1">
      <alignment horizontal="right"/>
    </xf>
    <xf numFmtId="2" fontId="6" fillId="4" borderId="6" xfId="0" applyNumberFormat="1" applyFont="1" applyFill="1" applyBorder="1" applyAlignment="1">
      <alignment horizontal="right"/>
    </xf>
    <xf numFmtId="165" fontId="20" fillId="0" borderId="6" xfId="0" applyNumberFormat="1" applyFont="1" applyFill="1" applyBorder="1" applyAlignment="1">
      <alignment horizontal="right"/>
    </xf>
    <xf numFmtId="2" fontId="20" fillId="0" borderId="6" xfId="0" applyNumberFormat="1" applyFont="1" applyFill="1" applyBorder="1" applyAlignment="1">
      <alignment horizontal="right"/>
    </xf>
    <xf numFmtId="2" fontId="5" fillId="4" borderId="6" xfId="0" applyNumberFormat="1" applyFont="1" applyFill="1" applyBorder="1" applyAlignment="1">
      <alignment horizontal="right" vertical="center"/>
    </xf>
    <xf numFmtId="2" fontId="6" fillId="0" borderId="6" xfId="0" applyNumberFormat="1" applyFont="1" applyFill="1" applyBorder="1" applyAlignment="1">
      <alignment horizontal="right" vertical="center"/>
    </xf>
    <xf numFmtId="2" fontId="8" fillId="0" borderId="6" xfId="0" applyNumberFormat="1" applyFont="1" applyFill="1" applyBorder="1" applyAlignment="1">
      <alignment horizontal="right"/>
    </xf>
    <xf numFmtId="2" fontId="8" fillId="0" borderId="2" xfId="0" applyNumberFormat="1" applyFont="1" applyFill="1" applyBorder="1" applyAlignment="1">
      <alignment horizontal="right"/>
    </xf>
    <xf numFmtId="2" fontId="5" fillId="4" borderId="2" xfId="0" applyNumberFormat="1" applyFont="1" applyFill="1" applyBorder="1" applyAlignment="1">
      <alignment horizontal="right" vertical="center"/>
    </xf>
    <xf numFmtId="2" fontId="9" fillId="0" borderId="6" xfId="0" applyNumberFormat="1" applyFont="1" applyFill="1" applyBorder="1" applyAlignment="1">
      <alignment horizontal="right" vertical="center"/>
    </xf>
    <xf numFmtId="2" fontId="6" fillId="4" borderId="6" xfId="0" applyNumberFormat="1" applyFont="1" applyFill="1" applyBorder="1" applyAlignment="1">
      <alignment horizontal="right" vertical="center"/>
    </xf>
    <xf numFmtId="2" fontId="10" fillId="0" borderId="6" xfId="0" applyNumberFormat="1" applyFont="1" applyFill="1" applyBorder="1" applyAlignment="1">
      <alignment horizontal="right" vertical="center"/>
    </xf>
    <xf numFmtId="2" fontId="8" fillId="0" borderId="8" xfId="0" applyNumberFormat="1" applyFont="1" applyFill="1" applyBorder="1" applyAlignment="1">
      <alignment horizontal="right"/>
    </xf>
    <xf numFmtId="2" fontId="8" fillId="0" borderId="7" xfId="0" applyNumberFormat="1" applyFont="1" applyFill="1" applyBorder="1" applyAlignment="1">
      <alignment horizontal="right"/>
    </xf>
    <xf numFmtId="2" fontId="9" fillId="0" borderId="2" xfId="0" applyNumberFormat="1" applyFont="1" applyFill="1" applyBorder="1" applyAlignment="1">
      <alignment horizontal="right"/>
    </xf>
    <xf numFmtId="0" fontId="13" fillId="0" borderId="6" xfId="0" applyFont="1" applyFill="1" applyBorder="1" applyAlignment="1">
      <alignment horizontal="right" shrinkToFit="1"/>
    </xf>
    <xf numFmtId="2" fontId="13" fillId="0" borderId="6" xfId="0" applyNumberFormat="1" applyFont="1" applyFill="1" applyBorder="1" applyAlignment="1">
      <alignment horizontal="right" vertical="center"/>
    </xf>
    <xf numFmtId="165" fontId="5" fillId="3" borderId="6" xfId="0" applyNumberFormat="1" applyFont="1" applyFill="1" applyBorder="1" applyAlignment="1">
      <alignment horizontal="right"/>
    </xf>
    <xf numFmtId="165" fontId="5" fillId="4" borderId="5" xfId="0" applyNumberFormat="1" applyFont="1" applyFill="1" applyBorder="1" applyAlignment="1">
      <alignment horizontal="right"/>
    </xf>
    <xf numFmtId="165" fontId="17" fillId="4" borderId="5" xfId="0" applyNumberFormat="1" applyFont="1" applyFill="1" applyBorder="1" applyAlignment="1">
      <alignment horizontal="right"/>
    </xf>
    <xf numFmtId="2" fontId="17" fillId="4" borderId="5" xfId="0" applyNumberFormat="1" applyFont="1" applyFill="1" applyBorder="1" applyAlignment="1">
      <alignment horizontal="right"/>
    </xf>
    <xf numFmtId="165" fontId="20" fillId="5" borderId="6" xfId="0" applyNumberFormat="1" applyFont="1" applyFill="1" applyBorder="1" applyAlignment="1">
      <alignment horizontal="right"/>
    </xf>
    <xf numFmtId="2" fontId="20" fillId="5" borderId="6" xfId="0" applyNumberFormat="1" applyFont="1" applyFill="1" applyBorder="1" applyAlignment="1">
      <alignment horizontal="right"/>
    </xf>
    <xf numFmtId="3" fontId="5" fillId="4" borderId="6" xfId="0" applyNumberFormat="1" applyFont="1" applyFill="1" applyBorder="1" applyAlignment="1">
      <alignment horizontal="right"/>
    </xf>
    <xf numFmtId="3" fontId="17" fillId="4" borderId="6" xfId="0" applyNumberFormat="1" applyFont="1" applyFill="1" applyBorder="1" applyAlignment="1">
      <alignment horizontal="right"/>
    </xf>
    <xf numFmtId="2" fontId="17" fillId="4" borderId="6" xfId="0" applyNumberFormat="1" applyFont="1" applyFill="1" applyBorder="1" applyAlignment="1">
      <alignment horizontal="right"/>
    </xf>
    <xf numFmtId="0" fontId="11" fillId="0" borderId="6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right"/>
    </xf>
    <xf numFmtId="0" fontId="18" fillId="5" borderId="6" xfId="0" applyFont="1" applyFill="1" applyBorder="1" applyAlignment="1">
      <alignment horizontal="right"/>
    </xf>
    <xf numFmtId="2" fontId="18" fillId="5" borderId="6" xfId="0" applyNumberFormat="1" applyFont="1" applyFill="1" applyBorder="1" applyAlignment="1">
      <alignment horizontal="right"/>
    </xf>
    <xf numFmtId="0" fontId="10" fillId="0" borderId="6" xfId="0" applyFont="1" applyFill="1" applyBorder="1" applyAlignment="1">
      <alignment horizontal="right"/>
    </xf>
    <xf numFmtId="3" fontId="12" fillId="0" borderId="6" xfId="0" applyNumberFormat="1" applyFont="1" applyFill="1" applyBorder="1" applyAlignment="1">
      <alignment horizontal="right"/>
    </xf>
    <xf numFmtId="3" fontId="18" fillId="5" borderId="6" xfId="0" applyNumberFormat="1" applyFont="1" applyFill="1" applyBorder="1" applyAlignment="1">
      <alignment horizontal="right"/>
    </xf>
    <xf numFmtId="3" fontId="5" fillId="4" borderId="2" xfId="0" applyNumberFormat="1" applyFont="1" applyFill="1" applyBorder="1" applyAlignment="1">
      <alignment horizontal="right"/>
    </xf>
    <xf numFmtId="0" fontId="12" fillId="0" borderId="6" xfId="0" applyFont="1" applyFill="1" applyBorder="1" applyAlignment="1">
      <alignment horizontal="right"/>
    </xf>
    <xf numFmtId="3" fontId="13" fillId="0" borderId="6" xfId="0" applyNumberFormat="1" applyFont="1" applyFill="1" applyBorder="1" applyAlignment="1">
      <alignment horizontal="right"/>
    </xf>
    <xf numFmtId="3" fontId="21" fillId="0" borderId="6" xfId="0" applyNumberFormat="1" applyFont="1" applyFill="1" applyBorder="1" applyAlignment="1">
      <alignment horizontal="right"/>
    </xf>
    <xf numFmtId="3" fontId="21" fillId="5" borderId="6" xfId="0" applyNumberFormat="1" applyFont="1" applyFill="1" applyBorder="1" applyAlignment="1">
      <alignment horizontal="right"/>
    </xf>
    <xf numFmtId="2" fontId="21" fillId="5" borderId="6" xfId="0" applyNumberFormat="1" applyFont="1" applyFill="1" applyBorder="1" applyAlignment="1">
      <alignment horizontal="right"/>
    </xf>
    <xf numFmtId="3" fontId="6" fillId="0" borderId="6" xfId="0" applyNumberFormat="1" applyFont="1" applyFill="1" applyBorder="1" applyAlignment="1">
      <alignment horizontal="right"/>
    </xf>
    <xf numFmtId="3" fontId="17" fillId="5" borderId="6" xfId="0" applyNumberFormat="1" applyFont="1" applyFill="1" applyBorder="1" applyAlignment="1">
      <alignment horizontal="right"/>
    </xf>
    <xf numFmtId="2" fontId="17" fillId="5" borderId="6" xfId="0" applyNumberFormat="1" applyFont="1" applyFill="1" applyBorder="1" applyAlignment="1">
      <alignment horizontal="right"/>
    </xf>
    <xf numFmtId="3" fontId="15" fillId="0" borderId="6" xfId="0" applyNumberFormat="1" applyFont="1" applyFill="1" applyBorder="1" applyAlignment="1">
      <alignment horizontal="right"/>
    </xf>
    <xf numFmtId="3" fontId="14" fillId="0" borderId="6" xfId="0" applyNumberFormat="1" applyFont="1" applyFill="1" applyBorder="1" applyAlignment="1">
      <alignment horizontal="right"/>
    </xf>
    <xf numFmtId="3" fontId="17" fillId="4" borderId="5" xfId="0" applyNumberFormat="1" applyFont="1" applyFill="1" applyBorder="1" applyAlignment="1">
      <alignment horizontal="right"/>
    </xf>
    <xf numFmtId="3" fontId="5" fillId="0" borderId="6" xfId="0" applyNumberFormat="1" applyFont="1" applyFill="1" applyBorder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3" fontId="18" fillId="5" borderId="2" xfId="0" applyNumberFormat="1" applyFont="1" applyFill="1" applyBorder="1" applyAlignment="1">
      <alignment horizontal="right"/>
    </xf>
    <xf numFmtId="2" fontId="18" fillId="5" borderId="2" xfId="0" applyNumberFormat="1" applyFont="1" applyFill="1" applyBorder="1" applyAlignment="1">
      <alignment horizontal="right"/>
    </xf>
    <xf numFmtId="3" fontId="12" fillId="0" borderId="8" xfId="0" applyNumberFormat="1" applyFont="1" applyFill="1" applyBorder="1" applyAlignment="1">
      <alignment horizontal="right"/>
    </xf>
    <xf numFmtId="3" fontId="18" fillId="5" borderId="8" xfId="0" applyNumberFormat="1" applyFont="1" applyFill="1" applyBorder="1" applyAlignment="1">
      <alignment horizontal="right"/>
    </xf>
    <xf numFmtId="2" fontId="18" fillId="5" borderId="8" xfId="0" applyNumberFormat="1" applyFont="1" applyFill="1" applyBorder="1" applyAlignment="1">
      <alignment horizontal="right"/>
    </xf>
    <xf numFmtId="3" fontId="12" fillId="0" borderId="7" xfId="0" applyNumberFormat="1" applyFont="1" applyFill="1" applyBorder="1" applyAlignment="1">
      <alignment horizontal="right"/>
    </xf>
    <xf numFmtId="3" fontId="18" fillId="5" borderId="7" xfId="0" applyNumberFormat="1" applyFont="1" applyFill="1" applyBorder="1" applyAlignment="1">
      <alignment horizontal="right"/>
    </xf>
    <xf numFmtId="2" fontId="18" fillId="5" borderId="7" xfId="0" applyNumberFormat="1" applyFont="1" applyFill="1" applyBorder="1" applyAlignment="1">
      <alignment horizontal="right"/>
    </xf>
    <xf numFmtId="3" fontId="12" fillId="0" borderId="3" xfId="0" applyNumberFormat="1" applyFont="1" applyFill="1" applyBorder="1" applyAlignment="1">
      <alignment horizontal="right"/>
    </xf>
    <xf numFmtId="3" fontId="18" fillId="5" borderId="3" xfId="0" applyNumberFormat="1" applyFont="1" applyFill="1" applyBorder="1" applyAlignment="1">
      <alignment horizontal="right"/>
    </xf>
    <xf numFmtId="2" fontId="18" fillId="5" borderId="3" xfId="0" applyNumberFormat="1" applyFont="1" applyFill="1" applyBorder="1" applyAlignment="1">
      <alignment horizontal="right"/>
    </xf>
    <xf numFmtId="3" fontId="8" fillId="5" borderId="6" xfId="0" applyNumberFormat="1" applyFont="1" applyFill="1" applyBorder="1" applyAlignment="1">
      <alignment horizontal="right"/>
    </xf>
    <xf numFmtId="2" fontId="8" fillId="5" borderId="6" xfId="0" applyNumberFormat="1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19" fillId="5" borderId="0" xfId="0" applyFont="1" applyFill="1" applyAlignment="1">
      <alignment horizontal="right"/>
    </xf>
    <xf numFmtId="2" fontId="19" fillId="5" borderId="0" xfId="0" applyNumberFormat="1" applyFont="1" applyFill="1" applyAlignment="1">
      <alignment horizontal="right"/>
    </xf>
    <xf numFmtId="165" fontId="8" fillId="3" borderId="6" xfId="0" applyNumberFormat="1" applyFont="1" applyFill="1" applyBorder="1" applyAlignment="1">
      <alignment horizontal="center"/>
    </xf>
    <xf numFmtId="0" fontId="6" fillId="4" borderId="3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 wrapText="1"/>
    </xf>
    <xf numFmtId="0" fontId="5" fillId="6" borderId="7" xfId="0" applyFont="1" applyFill="1" applyBorder="1" applyAlignment="1">
      <alignment horizontal="center" wrapText="1"/>
    </xf>
    <xf numFmtId="2" fontId="5" fillId="6" borderId="2" xfId="0" applyNumberFormat="1" applyFont="1" applyFill="1" applyBorder="1" applyAlignment="1">
      <alignment horizontal="center" vertical="center"/>
    </xf>
    <xf numFmtId="2" fontId="5" fillId="6" borderId="7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CCFF"/>
      <color rgb="FFFFCCFF"/>
      <color rgb="FFFFFF99"/>
      <color rgb="FFCC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"/>
  <sheetViews>
    <sheetView tabSelected="1" view="pageBreakPreview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Q43" sqref="Q43"/>
    </sheetView>
  </sheetViews>
  <sheetFormatPr defaultColWidth="9" defaultRowHeight="21.75"/>
  <cols>
    <col min="1" max="1" width="9.5703125" style="32" customWidth="1"/>
    <col min="2" max="2" width="35.42578125" style="1" customWidth="1"/>
    <col min="3" max="3" width="9.42578125" style="1" customWidth="1"/>
    <col min="4" max="4" width="8.7109375" style="25" bestFit="1" customWidth="1"/>
    <col min="5" max="6" width="7.7109375" style="2" bestFit="1" customWidth="1"/>
    <col min="7" max="7" width="9" style="2" bestFit="1" customWidth="1"/>
    <col min="8" max="8" width="7.85546875" style="61" hidden="1" customWidth="1"/>
    <col min="9" max="9" width="6.85546875" style="74" hidden="1" customWidth="1"/>
    <col min="10" max="10" width="7.7109375" style="2" bestFit="1" customWidth="1"/>
    <col min="11" max="11" width="9" style="2" bestFit="1" customWidth="1"/>
    <col min="12" max="12" width="7.85546875" style="2" bestFit="1" customWidth="1"/>
    <col min="13" max="13" width="7.85546875" style="61" hidden="1" customWidth="1"/>
    <col min="14" max="14" width="7.140625" style="74" hidden="1" customWidth="1"/>
    <col min="15" max="15" width="7.7109375" style="2" bestFit="1" customWidth="1"/>
    <col min="16" max="16" width="9" style="2" bestFit="1" customWidth="1"/>
    <col min="17" max="17" width="7.7109375" style="2" bestFit="1" customWidth="1"/>
    <col min="18" max="18" width="7.85546875" style="61" hidden="1" customWidth="1"/>
    <col min="19" max="19" width="7" style="74" hidden="1" customWidth="1"/>
    <col min="20" max="20" width="9.140625" style="2" bestFit="1" customWidth="1"/>
    <col min="21" max="21" width="7.85546875" style="2" bestFit="1" customWidth="1"/>
    <col min="22" max="22" width="7.5703125" style="2" customWidth="1"/>
    <col min="23" max="23" width="7.85546875" style="61" hidden="1" customWidth="1"/>
    <col min="24" max="24" width="7.140625" style="74" hidden="1" customWidth="1"/>
    <col min="25" max="25" width="16.42578125" style="3" customWidth="1"/>
    <col min="26" max="253" width="9" style="1"/>
    <col min="254" max="254" width="4" style="1" customWidth="1"/>
    <col min="255" max="255" width="48.140625" style="1" customWidth="1"/>
    <col min="256" max="256" width="9.42578125" style="1" customWidth="1"/>
    <col min="257" max="257" width="13.28515625" style="1" customWidth="1"/>
    <col min="258" max="258" width="11.7109375" style="1" customWidth="1"/>
    <col min="259" max="259" width="10.7109375" style="1" customWidth="1"/>
    <col min="260" max="260" width="11.140625" style="1" customWidth="1"/>
    <col min="261" max="261" width="7.42578125" style="1" customWidth="1"/>
    <col min="262" max="262" width="7.28515625" style="1" customWidth="1"/>
    <col min="263" max="263" width="8" style="1" customWidth="1"/>
    <col min="264" max="264" width="7.5703125" style="1" customWidth="1"/>
    <col min="265" max="265" width="7.28515625" style="1" customWidth="1"/>
    <col min="266" max="266" width="7" style="1" customWidth="1"/>
    <col min="267" max="273" width="7.7109375" style="1" customWidth="1"/>
    <col min="274" max="509" width="9" style="1"/>
    <col min="510" max="510" width="4" style="1" customWidth="1"/>
    <col min="511" max="511" width="48.140625" style="1" customWidth="1"/>
    <col min="512" max="512" width="9.42578125" style="1" customWidth="1"/>
    <col min="513" max="513" width="13.28515625" style="1" customWidth="1"/>
    <col min="514" max="514" width="11.7109375" style="1" customWidth="1"/>
    <col min="515" max="515" width="10.7109375" style="1" customWidth="1"/>
    <col min="516" max="516" width="11.140625" style="1" customWidth="1"/>
    <col min="517" max="517" width="7.42578125" style="1" customWidth="1"/>
    <col min="518" max="518" width="7.28515625" style="1" customWidth="1"/>
    <col min="519" max="519" width="8" style="1" customWidth="1"/>
    <col min="520" max="520" width="7.5703125" style="1" customWidth="1"/>
    <col min="521" max="521" width="7.28515625" style="1" customWidth="1"/>
    <col min="522" max="522" width="7" style="1" customWidth="1"/>
    <col min="523" max="529" width="7.7109375" style="1" customWidth="1"/>
    <col min="530" max="765" width="9" style="1"/>
    <col min="766" max="766" width="4" style="1" customWidth="1"/>
    <col min="767" max="767" width="48.140625" style="1" customWidth="1"/>
    <col min="768" max="768" width="9.42578125" style="1" customWidth="1"/>
    <col min="769" max="769" width="13.28515625" style="1" customWidth="1"/>
    <col min="770" max="770" width="11.7109375" style="1" customWidth="1"/>
    <col min="771" max="771" width="10.7109375" style="1" customWidth="1"/>
    <col min="772" max="772" width="11.140625" style="1" customWidth="1"/>
    <col min="773" max="773" width="7.42578125" style="1" customWidth="1"/>
    <col min="774" max="774" width="7.28515625" style="1" customWidth="1"/>
    <col min="775" max="775" width="8" style="1" customWidth="1"/>
    <col min="776" max="776" width="7.5703125" style="1" customWidth="1"/>
    <col min="777" max="777" width="7.28515625" style="1" customWidth="1"/>
    <col min="778" max="778" width="7" style="1" customWidth="1"/>
    <col min="779" max="785" width="7.7109375" style="1" customWidth="1"/>
    <col min="786" max="1021" width="9" style="1"/>
    <col min="1022" max="1022" width="4" style="1" customWidth="1"/>
    <col min="1023" max="1023" width="48.140625" style="1" customWidth="1"/>
    <col min="1024" max="1024" width="9.42578125" style="1" customWidth="1"/>
    <col min="1025" max="1025" width="13.28515625" style="1" customWidth="1"/>
    <col min="1026" max="1026" width="11.7109375" style="1" customWidth="1"/>
    <col min="1027" max="1027" width="10.7109375" style="1" customWidth="1"/>
    <col min="1028" max="1028" width="11.140625" style="1" customWidth="1"/>
    <col min="1029" max="1029" width="7.42578125" style="1" customWidth="1"/>
    <col min="1030" max="1030" width="7.28515625" style="1" customWidth="1"/>
    <col min="1031" max="1031" width="8" style="1" customWidth="1"/>
    <col min="1032" max="1032" width="7.5703125" style="1" customWidth="1"/>
    <col min="1033" max="1033" width="7.28515625" style="1" customWidth="1"/>
    <col min="1034" max="1034" width="7" style="1" customWidth="1"/>
    <col min="1035" max="1041" width="7.7109375" style="1" customWidth="1"/>
    <col min="1042" max="1277" width="9" style="1"/>
    <col min="1278" max="1278" width="4" style="1" customWidth="1"/>
    <col min="1279" max="1279" width="48.140625" style="1" customWidth="1"/>
    <col min="1280" max="1280" width="9.42578125" style="1" customWidth="1"/>
    <col min="1281" max="1281" width="13.28515625" style="1" customWidth="1"/>
    <col min="1282" max="1282" width="11.7109375" style="1" customWidth="1"/>
    <col min="1283" max="1283" width="10.7109375" style="1" customWidth="1"/>
    <col min="1284" max="1284" width="11.140625" style="1" customWidth="1"/>
    <col min="1285" max="1285" width="7.42578125" style="1" customWidth="1"/>
    <col min="1286" max="1286" width="7.28515625" style="1" customWidth="1"/>
    <col min="1287" max="1287" width="8" style="1" customWidth="1"/>
    <col min="1288" max="1288" width="7.5703125" style="1" customWidth="1"/>
    <col min="1289" max="1289" width="7.28515625" style="1" customWidth="1"/>
    <col min="1290" max="1290" width="7" style="1" customWidth="1"/>
    <col min="1291" max="1297" width="7.7109375" style="1" customWidth="1"/>
    <col min="1298" max="1533" width="9" style="1"/>
    <col min="1534" max="1534" width="4" style="1" customWidth="1"/>
    <col min="1535" max="1535" width="48.140625" style="1" customWidth="1"/>
    <col min="1536" max="1536" width="9.42578125" style="1" customWidth="1"/>
    <col min="1537" max="1537" width="13.28515625" style="1" customWidth="1"/>
    <col min="1538" max="1538" width="11.7109375" style="1" customWidth="1"/>
    <col min="1539" max="1539" width="10.7109375" style="1" customWidth="1"/>
    <col min="1540" max="1540" width="11.140625" style="1" customWidth="1"/>
    <col min="1541" max="1541" width="7.42578125" style="1" customWidth="1"/>
    <col min="1542" max="1542" width="7.28515625" style="1" customWidth="1"/>
    <col min="1543" max="1543" width="8" style="1" customWidth="1"/>
    <col min="1544" max="1544" width="7.5703125" style="1" customWidth="1"/>
    <col min="1545" max="1545" width="7.28515625" style="1" customWidth="1"/>
    <col min="1546" max="1546" width="7" style="1" customWidth="1"/>
    <col min="1547" max="1553" width="7.7109375" style="1" customWidth="1"/>
    <col min="1554" max="1789" width="9" style="1"/>
    <col min="1790" max="1790" width="4" style="1" customWidth="1"/>
    <col min="1791" max="1791" width="48.140625" style="1" customWidth="1"/>
    <col min="1792" max="1792" width="9.42578125" style="1" customWidth="1"/>
    <col min="1793" max="1793" width="13.28515625" style="1" customWidth="1"/>
    <col min="1794" max="1794" width="11.7109375" style="1" customWidth="1"/>
    <col min="1795" max="1795" width="10.7109375" style="1" customWidth="1"/>
    <col min="1796" max="1796" width="11.140625" style="1" customWidth="1"/>
    <col min="1797" max="1797" width="7.42578125" style="1" customWidth="1"/>
    <col min="1798" max="1798" width="7.28515625" style="1" customWidth="1"/>
    <col min="1799" max="1799" width="8" style="1" customWidth="1"/>
    <col min="1800" max="1800" width="7.5703125" style="1" customWidth="1"/>
    <col min="1801" max="1801" width="7.28515625" style="1" customWidth="1"/>
    <col min="1802" max="1802" width="7" style="1" customWidth="1"/>
    <col min="1803" max="1809" width="7.7109375" style="1" customWidth="1"/>
    <col min="1810" max="2045" width="9" style="1"/>
    <col min="2046" max="2046" width="4" style="1" customWidth="1"/>
    <col min="2047" max="2047" width="48.140625" style="1" customWidth="1"/>
    <col min="2048" max="2048" width="9.42578125" style="1" customWidth="1"/>
    <col min="2049" max="2049" width="13.28515625" style="1" customWidth="1"/>
    <col min="2050" max="2050" width="11.7109375" style="1" customWidth="1"/>
    <col min="2051" max="2051" width="10.7109375" style="1" customWidth="1"/>
    <col min="2052" max="2052" width="11.140625" style="1" customWidth="1"/>
    <col min="2053" max="2053" width="7.42578125" style="1" customWidth="1"/>
    <col min="2054" max="2054" width="7.28515625" style="1" customWidth="1"/>
    <col min="2055" max="2055" width="8" style="1" customWidth="1"/>
    <col min="2056" max="2056" width="7.5703125" style="1" customWidth="1"/>
    <col min="2057" max="2057" width="7.28515625" style="1" customWidth="1"/>
    <col min="2058" max="2058" width="7" style="1" customWidth="1"/>
    <col min="2059" max="2065" width="7.7109375" style="1" customWidth="1"/>
    <col min="2066" max="2301" width="9" style="1"/>
    <col min="2302" max="2302" width="4" style="1" customWidth="1"/>
    <col min="2303" max="2303" width="48.140625" style="1" customWidth="1"/>
    <col min="2304" max="2304" width="9.42578125" style="1" customWidth="1"/>
    <col min="2305" max="2305" width="13.28515625" style="1" customWidth="1"/>
    <col min="2306" max="2306" width="11.7109375" style="1" customWidth="1"/>
    <col min="2307" max="2307" width="10.7109375" style="1" customWidth="1"/>
    <col min="2308" max="2308" width="11.140625" style="1" customWidth="1"/>
    <col min="2309" max="2309" width="7.42578125" style="1" customWidth="1"/>
    <col min="2310" max="2310" width="7.28515625" style="1" customWidth="1"/>
    <col min="2311" max="2311" width="8" style="1" customWidth="1"/>
    <col min="2312" max="2312" width="7.5703125" style="1" customWidth="1"/>
    <col min="2313" max="2313" width="7.28515625" style="1" customWidth="1"/>
    <col min="2314" max="2314" width="7" style="1" customWidth="1"/>
    <col min="2315" max="2321" width="7.7109375" style="1" customWidth="1"/>
    <col min="2322" max="2557" width="9" style="1"/>
    <col min="2558" max="2558" width="4" style="1" customWidth="1"/>
    <col min="2559" max="2559" width="48.140625" style="1" customWidth="1"/>
    <col min="2560" max="2560" width="9.42578125" style="1" customWidth="1"/>
    <col min="2561" max="2561" width="13.28515625" style="1" customWidth="1"/>
    <col min="2562" max="2562" width="11.7109375" style="1" customWidth="1"/>
    <col min="2563" max="2563" width="10.7109375" style="1" customWidth="1"/>
    <col min="2564" max="2564" width="11.140625" style="1" customWidth="1"/>
    <col min="2565" max="2565" width="7.42578125" style="1" customWidth="1"/>
    <col min="2566" max="2566" width="7.28515625" style="1" customWidth="1"/>
    <col min="2567" max="2567" width="8" style="1" customWidth="1"/>
    <col min="2568" max="2568" width="7.5703125" style="1" customWidth="1"/>
    <col min="2569" max="2569" width="7.28515625" style="1" customWidth="1"/>
    <col min="2570" max="2570" width="7" style="1" customWidth="1"/>
    <col min="2571" max="2577" width="7.7109375" style="1" customWidth="1"/>
    <col min="2578" max="2813" width="9" style="1"/>
    <col min="2814" max="2814" width="4" style="1" customWidth="1"/>
    <col min="2815" max="2815" width="48.140625" style="1" customWidth="1"/>
    <col min="2816" max="2816" width="9.42578125" style="1" customWidth="1"/>
    <col min="2817" max="2817" width="13.28515625" style="1" customWidth="1"/>
    <col min="2818" max="2818" width="11.7109375" style="1" customWidth="1"/>
    <col min="2819" max="2819" width="10.7109375" style="1" customWidth="1"/>
    <col min="2820" max="2820" width="11.140625" style="1" customWidth="1"/>
    <col min="2821" max="2821" width="7.42578125" style="1" customWidth="1"/>
    <col min="2822" max="2822" width="7.28515625" style="1" customWidth="1"/>
    <col min="2823" max="2823" width="8" style="1" customWidth="1"/>
    <col min="2824" max="2824" width="7.5703125" style="1" customWidth="1"/>
    <col min="2825" max="2825" width="7.28515625" style="1" customWidth="1"/>
    <col min="2826" max="2826" width="7" style="1" customWidth="1"/>
    <col min="2827" max="2833" width="7.7109375" style="1" customWidth="1"/>
    <col min="2834" max="3069" width="9" style="1"/>
    <col min="3070" max="3070" width="4" style="1" customWidth="1"/>
    <col min="3071" max="3071" width="48.140625" style="1" customWidth="1"/>
    <col min="3072" max="3072" width="9.42578125" style="1" customWidth="1"/>
    <col min="3073" max="3073" width="13.28515625" style="1" customWidth="1"/>
    <col min="3074" max="3074" width="11.7109375" style="1" customWidth="1"/>
    <col min="3075" max="3075" width="10.7109375" style="1" customWidth="1"/>
    <col min="3076" max="3076" width="11.140625" style="1" customWidth="1"/>
    <col min="3077" max="3077" width="7.42578125" style="1" customWidth="1"/>
    <col min="3078" max="3078" width="7.28515625" style="1" customWidth="1"/>
    <col min="3079" max="3079" width="8" style="1" customWidth="1"/>
    <col min="3080" max="3080" width="7.5703125" style="1" customWidth="1"/>
    <col min="3081" max="3081" width="7.28515625" style="1" customWidth="1"/>
    <col min="3082" max="3082" width="7" style="1" customWidth="1"/>
    <col min="3083" max="3089" width="7.7109375" style="1" customWidth="1"/>
    <col min="3090" max="3325" width="9" style="1"/>
    <col min="3326" max="3326" width="4" style="1" customWidth="1"/>
    <col min="3327" max="3327" width="48.140625" style="1" customWidth="1"/>
    <col min="3328" max="3328" width="9.42578125" style="1" customWidth="1"/>
    <col min="3329" max="3329" width="13.28515625" style="1" customWidth="1"/>
    <col min="3330" max="3330" width="11.7109375" style="1" customWidth="1"/>
    <col min="3331" max="3331" width="10.7109375" style="1" customWidth="1"/>
    <col min="3332" max="3332" width="11.140625" style="1" customWidth="1"/>
    <col min="3333" max="3333" width="7.42578125" style="1" customWidth="1"/>
    <col min="3334" max="3334" width="7.28515625" style="1" customWidth="1"/>
    <col min="3335" max="3335" width="8" style="1" customWidth="1"/>
    <col min="3336" max="3336" width="7.5703125" style="1" customWidth="1"/>
    <col min="3337" max="3337" width="7.28515625" style="1" customWidth="1"/>
    <col min="3338" max="3338" width="7" style="1" customWidth="1"/>
    <col min="3339" max="3345" width="7.7109375" style="1" customWidth="1"/>
    <col min="3346" max="3581" width="9" style="1"/>
    <col min="3582" max="3582" width="4" style="1" customWidth="1"/>
    <col min="3583" max="3583" width="48.140625" style="1" customWidth="1"/>
    <col min="3584" max="3584" width="9.42578125" style="1" customWidth="1"/>
    <col min="3585" max="3585" width="13.28515625" style="1" customWidth="1"/>
    <col min="3586" max="3586" width="11.7109375" style="1" customWidth="1"/>
    <col min="3587" max="3587" width="10.7109375" style="1" customWidth="1"/>
    <col min="3588" max="3588" width="11.140625" style="1" customWidth="1"/>
    <col min="3589" max="3589" width="7.42578125" style="1" customWidth="1"/>
    <col min="3590" max="3590" width="7.28515625" style="1" customWidth="1"/>
    <col min="3591" max="3591" width="8" style="1" customWidth="1"/>
    <col min="3592" max="3592" width="7.5703125" style="1" customWidth="1"/>
    <col min="3593" max="3593" width="7.28515625" style="1" customWidth="1"/>
    <col min="3594" max="3594" width="7" style="1" customWidth="1"/>
    <col min="3595" max="3601" width="7.7109375" style="1" customWidth="1"/>
    <col min="3602" max="3837" width="9" style="1"/>
    <col min="3838" max="3838" width="4" style="1" customWidth="1"/>
    <col min="3839" max="3839" width="48.140625" style="1" customWidth="1"/>
    <col min="3840" max="3840" width="9.42578125" style="1" customWidth="1"/>
    <col min="3841" max="3841" width="13.28515625" style="1" customWidth="1"/>
    <col min="3842" max="3842" width="11.7109375" style="1" customWidth="1"/>
    <col min="3843" max="3843" width="10.7109375" style="1" customWidth="1"/>
    <col min="3844" max="3844" width="11.140625" style="1" customWidth="1"/>
    <col min="3845" max="3845" width="7.42578125" style="1" customWidth="1"/>
    <col min="3846" max="3846" width="7.28515625" style="1" customWidth="1"/>
    <col min="3847" max="3847" width="8" style="1" customWidth="1"/>
    <col min="3848" max="3848" width="7.5703125" style="1" customWidth="1"/>
    <col min="3849" max="3849" width="7.28515625" style="1" customWidth="1"/>
    <col min="3850" max="3850" width="7" style="1" customWidth="1"/>
    <col min="3851" max="3857" width="7.7109375" style="1" customWidth="1"/>
    <col min="3858" max="4093" width="9" style="1"/>
    <col min="4094" max="4094" width="4" style="1" customWidth="1"/>
    <col min="4095" max="4095" width="48.140625" style="1" customWidth="1"/>
    <col min="4096" max="4096" width="9.42578125" style="1" customWidth="1"/>
    <col min="4097" max="4097" width="13.28515625" style="1" customWidth="1"/>
    <col min="4098" max="4098" width="11.7109375" style="1" customWidth="1"/>
    <col min="4099" max="4099" width="10.7109375" style="1" customWidth="1"/>
    <col min="4100" max="4100" width="11.140625" style="1" customWidth="1"/>
    <col min="4101" max="4101" width="7.42578125" style="1" customWidth="1"/>
    <col min="4102" max="4102" width="7.28515625" style="1" customWidth="1"/>
    <col min="4103" max="4103" width="8" style="1" customWidth="1"/>
    <col min="4104" max="4104" width="7.5703125" style="1" customWidth="1"/>
    <col min="4105" max="4105" width="7.28515625" style="1" customWidth="1"/>
    <col min="4106" max="4106" width="7" style="1" customWidth="1"/>
    <col min="4107" max="4113" width="7.7109375" style="1" customWidth="1"/>
    <col min="4114" max="4349" width="9" style="1"/>
    <col min="4350" max="4350" width="4" style="1" customWidth="1"/>
    <col min="4351" max="4351" width="48.140625" style="1" customWidth="1"/>
    <col min="4352" max="4352" width="9.42578125" style="1" customWidth="1"/>
    <col min="4353" max="4353" width="13.28515625" style="1" customWidth="1"/>
    <col min="4354" max="4354" width="11.7109375" style="1" customWidth="1"/>
    <col min="4355" max="4355" width="10.7109375" style="1" customWidth="1"/>
    <col min="4356" max="4356" width="11.140625" style="1" customWidth="1"/>
    <col min="4357" max="4357" width="7.42578125" style="1" customWidth="1"/>
    <col min="4358" max="4358" width="7.28515625" style="1" customWidth="1"/>
    <col min="4359" max="4359" width="8" style="1" customWidth="1"/>
    <col min="4360" max="4360" width="7.5703125" style="1" customWidth="1"/>
    <col min="4361" max="4361" width="7.28515625" style="1" customWidth="1"/>
    <col min="4362" max="4362" width="7" style="1" customWidth="1"/>
    <col min="4363" max="4369" width="7.7109375" style="1" customWidth="1"/>
    <col min="4370" max="4605" width="9" style="1"/>
    <col min="4606" max="4606" width="4" style="1" customWidth="1"/>
    <col min="4607" max="4607" width="48.140625" style="1" customWidth="1"/>
    <col min="4608" max="4608" width="9.42578125" style="1" customWidth="1"/>
    <col min="4609" max="4609" width="13.28515625" style="1" customWidth="1"/>
    <col min="4610" max="4610" width="11.7109375" style="1" customWidth="1"/>
    <col min="4611" max="4611" width="10.7109375" style="1" customWidth="1"/>
    <col min="4612" max="4612" width="11.140625" style="1" customWidth="1"/>
    <col min="4613" max="4613" width="7.42578125" style="1" customWidth="1"/>
    <col min="4614" max="4614" width="7.28515625" style="1" customWidth="1"/>
    <col min="4615" max="4615" width="8" style="1" customWidth="1"/>
    <col min="4616" max="4616" width="7.5703125" style="1" customWidth="1"/>
    <col min="4617" max="4617" width="7.28515625" style="1" customWidth="1"/>
    <col min="4618" max="4618" width="7" style="1" customWidth="1"/>
    <col min="4619" max="4625" width="7.7109375" style="1" customWidth="1"/>
    <col min="4626" max="4861" width="9" style="1"/>
    <col min="4862" max="4862" width="4" style="1" customWidth="1"/>
    <col min="4863" max="4863" width="48.140625" style="1" customWidth="1"/>
    <col min="4864" max="4864" width="9.42578125" style="1" customWidth="1"/>
    <col min="4865" max="4865" width="13.28515625" style="1" customWidth="1"/>
    <col min="4866" max="4866" width="11.7109375" style="1" customWidth="1"/>
    <col min="4867" max="4867" width="10.7109375" style="1" customWidth="1"/>
    <col min="4868" max="4868" width="11.140625" style="1" customWidth="1"/>
    <col min="4869" max="4869" width="7.42578125" style="1" customWidth="1"/>
    <col min="4870" max="4870" width="7.28515625" style="1" customWidth="1"/>
    <col min="4871" max="4871" width="8" style="1" customWidth="1"/>
    <col min="4872" max="4872" width="7.5703125" style="1" customWidth="1"/>
    <col min="4873" max="4873" width="7.28515625" style="1" customWidth="1"/>
    <col min="4874" max="4874" width="7" style="1" customWidth="1"/>
    <col min="4875" max="4881" width="7.7109375" style="1" customWidth="1"/>
    <col min="4882" max="5117" width="9" style="1"/>
    <col min="5118" max="5118" width="4" style="1" customWidth="1"/>
    <col min="5119" max="5119" width="48.140625" style="1" customWidth="1"/>
    <col min="5120" max="5120" width="9.42578125" style="1" customWidth="1"/>
    <col min="5121" max="5121" width="13.28515625" style="1" customWidth="1"/>
    <col min="5122" max="5122" width="11.7109375" style="1" customWidth="1"/>
    <col min="5123" max="5123" width="10.7109375" style="1" customWidth="1"/>
    <col min="5124" max="5124" width="11.140625" style="1" customWidth="1"/>
    <col min="5125" max="5125" width="7.42578125" style="1" customWidth="1"/>
    <col min="5126" max="5126" width="7.28515625" style="1" customWidth="1"/>
    <col min="5127" max="5127" width="8" style="1" customWidth="1"/>
    <col min="5128" max="5128" width="7.5703125" style="1" customWidth="1"/>
    <col min="5129" max="5129" width="7.28515625" style="1" customWidth="1"/>
    <col min="5130" max="5130" width="7" style="1" customWidth="1"/>
    <col min="5131" max="5137" width="7.7109375" style="1" customWidth="1"/>
    <col min="5138" max="5373" width="9" style="1"/>
    <col min="5374" max="5374" width="4" style="1" customWidth="1"/>
    <col min="5375" max="5375" width="48.140625" style="1" customWidth="1"/>
    <col min="5376" max="5376" width="9.42578125" style="1" customWidth="1"/>
    <col min="5377" max="5377" width="13.28515625" style="1" customWidth="1"/>
    <col min="5378" max="5378" width="11.7109375" style="1" customWidth="1"/>
    <col min="5379" max="5379" width="10.7109375" style="1" customWidth="1"/>
    <col min="5380" max="5380" width="11.140625" style="1" customWidth="1"/>
    <col min="5381" max="5381" width="7.42578125" style="1" customWidth="1"/>
    <col min="5382" max="5382" width="7.28515625" style="1" customWidth="1"/>
    <col min="5383" max="5383" width="8" style="1" customWidth="1"/>
    <col min="5384" max="5384" width="7.5703125" style="1" customWidth="1"/>
    <col min="5385" max="5385" width="7.28515625" style="1" customWidth="1"/>
    <col min="5386" max="5386" width="7" style="1" customWidth="1"/>
    <col min="5387" max="5393" width="7.7109375" style="1" customWidth="1"/>
    <col min="5394" max="5629" width="9" style="1"/>
    <col min="5630" max="5630" width="4" style="1" customWidth="1"/>
    <col min="5631" max="5631" width="48.140625" style="1" customWidth="1"/>
    <col min="5632" max="5632" width="9.42578125" style="1" customWidth="1"/>
    <col min="5633" max="5633" width="13.28515625" style="1" customWidth="1"/>
    <col min="5634" max="5634" width="11.7109375" style="1" customWidth="1"/>
    <col min="5635" max="5635" width="10.7109375" style="1" customWidth="1"/>
    <col min="5636" max="5636" width="11.140625" style="1" customWidth="1"/>
    <col min="5637" max="5637" width="7.42578125" style="1" customWidth="1"/>
    <col min="5638" max="5638" width="7.28515625" style="1" customWidth="1"/>
    <col min="5639" max="5639" width="8" style="1" customWidth="1"/>
    <col min="5640" max="5640" width="7.5703125" style="1" customWidth="1"/>
    <col min="5641" max="5641" width="7.28515625" style="1" customWidth="1"/>
    <col min="5642" max="5642" width="7" style="1" customWidth="1"/>
    <col min="5643" max="5649" width="7.7109375" style="1" customWidth="1"/>
    <col min="5650" max="5885" width="9" style="1"/>
    <col min="5886" max="5886" width="4" style="1" customWidth="1"/>
    <col min="5887" max="5887" width="48.140625" style="1" customWidth="1"/>
    <col min="5888" max="5888" width="9.42578125" style="1" customWidth="1"/>
    <col min="5889" max="5889" width="13.28515625" style="1" customWidth="1"/>
    <col min="5890" max="5890" width="11.7109375" style="1" customWidth="1"/>
    <col min="5891" max="5891" width="10.7109375" style="1" customWidth="1"/>
    <col min="5892" max="5892" width="11.140625" style="1" customWidth="1"/>
    <col min="5893" max="5893" width="7.42578125" style="1" customWidth="1"/>
    <col min="5894" max="5894" width="7.28515625" style="1" customWidth="1"/>
    <col min="5895" max="5895" width="8" style="1" customWidth="1"/>
    <col min="5896" max="5896" width="7.5703125" style="1" customWidth="1"/>
    <col min="5897" max="5897" width="7.28515625" style="1" customWidth="1"/>
    <col min="5898" max="5898" width="7" style="1" customWidth="1"/>
    <col min="5899" max="5905" width="7.7109375" style="1" customWidth="1"/>
    <col min="5906" max="6141" width="9" style="1"/>
    <col min="6142" max="6142" width="4" style="1" customWidth="1"/>
    <col min="6143" max="6143" width="48.140625" style="1" customWidth="1"/>
    <col min="6144" max="6144" width="9.42578125" style="1" customWidth="1"/>
    <col min="6145" max="6145" width="13.28515625" style="1" customWidth="1"/>
    <col min="6146" max="6146" width="11.7109375" style="1" customWidth="1"/>
    <col min="6147" max="6147" width="10.7109375" style="1" customWidth="1"/>
    <col min="6148" max="6148" width="11.140625" style="1" customWidth="1"/>
    <col min="6149" max="6149" width="7.42578125" style="1" customWidth="1"/>
    <col min="6150" max="6150" width="7.28515625" style="1" customWidth="1"/>
    <col min="6151" max="6151" width="8" style="1" customWidth="1"/>
    <col min="6152" max="6152" width="7.5703125" style="1" customWidth="1"/>
    <col min="6153" max="6153" width="7.28515625" style="1" customWidth="1"/>
    <col min="6154" max="6154" width="7" style="1" customWidth="1"/>
    <col min="6155" max="6161" width="7.7109375" style="1" customWidth="1"/>
    <col min="6162" max="6397" width="9" style="1"/>
    <col min="6398" max="6398" width="4" style="1" customWidth="1"/>
    <col min="6399" max="6399" width="48.140625" style="1" customWidth="1"/>
    <col min="6400" max="6400" width="9.42578125" style="1" customWidth="1"/>
    <col min="6401" max="6401" width="13.28515625" style="1" customWidth="1"/>
    <col min="6402" max="6402" width="11.7109375" style="1" customWidth="1"/>
    <col min="6403" max="6403" width="10.7109375" style="1" customWidth="1"/>
    <col min="6404" max="6404" width="11.140625" style="1" customWidth="1"/>
    <col min="6405" max="6405" width="7.42578125" style="1" customWidth="1"/>
    <col min="6406" max="6406" width="7.28515625" style="1" customWidth="1"/>
    <col min="6407" max="6407" width="8" style="1" customWidth="1"/>
    <col min="6408" max="6408" width="7.5703125" style="1" customWidth="1"/>
    <col min="6409" max="6409" width="7.28515625" style="1" customWidth="1"/>
    <col min="6410" max="6410" width="7" style="1" customWidth="1"/>
    <col min="6411" max="6417" width="7.7109375" style="1" customWidth="1"/>
    <col min="6418" max="6653" width="9" style="1"/>
    <col min="6654" max="6654" width="4" style="1" customWidth="1"/>
    <col min="6655" max="6655" width="48.140625" style="1" customWidth="1"/>
    <col min="6656" max="6656" width="9.42578125" style="1" customWidth="1"/>
    <col min="6657" max="6657" width="13.28515625" style="1" customWidth="1"/>
    <col min="6658" max="6658" width="11.7109375" style="1" customWidth="1"/>
    <col min="6659" max="6659" width="10.7109375" style="1" customWidth="1"/>
    <col min="6660" max="6660" width="11.140625" style="1" customWidth="1"/>
    <col min="6661" max="6661" width="7.42578125" style="1" customWidth="1"/>
    <col min="6662" max="6662" width="7.28515625" style="1" customWidth="1"/>
    <col min="6663" max="6663" width="8" style="1" customWidth="1"/>
    <col min="6664" max="6664" width="7.5703125" style="1" customWidth="1"/>
    <col min="6665" max="6665" width="7.28515625" style="1" customWidth="1"/>
    <col min="6666" max="6666" width="7" style="1" customWidth="1"/>
    <col min="6667" max="6673" width="7.7109375" style="1" customWidth="1"/>
    <col min="6674" max="6909" width="9" style="1"/>
    <col min="6910" max="6910" width="4" style="1" customWidth="1"/>
    <col min="6911" max="6911" width="48.140625" style="1" customWidth="1"/>
    <col min="6912" max="6912" width="9.42578125" style="1" customWidth="1"/>
    <col min="6913" max="6913" width="13.28515625" style="1" customWidth="1"/>
    <col min="6914" max="6914" width="11.7109375" style="1" customWidth="1"/>
    <col min="6915" max="6915" width="10.7109375" style="1" customWidth="1"/>
    <col min="6916" max="6916" width="11.140625" style="1" customWidth="1"/>
    <col min="6917" max="6917" width="7.42578125" style="1" customWidth="1"/>
    <col min="6918" max="6918" width="7.28515625" style="1" customWidth="1"/>
    <col min="6919" max="6919" width="8" style="1" customWidth="1"/>
    <col min="6920" max="6920" width="7.5703125" style="1" customWidth="1"/>
    <col min="6921" max="6921" width="7.28515625" style="1" customWidth="1"/>
    <col min="6922" max="6922" width="7" style="1" customWidth="1"/>
    <col min="6923" max="6929" width="7.7109375" style="1" customWidth="1"/>
    <col min="6930" max="7165" width="9" style="1"/>
    <col min="7166" max="7166" width="4" style="1" customWidth="1"/>
    <col min="7167" max="7167" width="48.140625" style="1" customWidth="1"/>
    <col min="7168" max="7168" width="9.42578125" style="1" customWidth="1"/>
    <col min="7169" max="7169" width="13.28515625" style="1" customWidth="1"/>
    <col min="7170" max="7170" width="11.7109375" style="1" customWidth="1"/>
    <col min="7171" max="7171" width="10.7109375" style="1" customWidth="1"/>
    <col min="7172" max="7172" width="11.140625" style="1" customWidth="1"/>
    <col min="7173" max="7173" width="7.42578125" style="1" customWidth="1"/>
    <col min="7174" max="7174" width="7.28515625" style="1" customWidth="1"/>
    <col min="7175" max="7175" width="8" style="1" customWidth="1"/>
    <col min="7176" max="7176" width="7.5703125" style="1" customWidth="1"/>
    <col min="7177" max="7177" width="7.28515625" style="1" customWidth="1"/>
    <col min="7178" max="7178" width="7" style="1" customWidth="1"/>
    <col min="7179" max="7185" width="7.7109375" style="1" customWidth="1"/>
    <col min="7186" max="7421" width="9" style="1"/>
    <col min="7422" max="7422" width="4" style="1" customWidth="1"/>
    <col min="7423" max="7423" width="48.140625" style="1" customWidth="1"/>
    <col min="7424" max="7424" width="9.42578125" style="1" customWidth="1"/>
    <col min="7425" max="7425" width="13.28515625" style="1" customWidth="1"/>
    <col min="7426" max="7426" width="11.7109375" style="1" customWidth="1"/>
    <col min="7427" max="7427" width="10.7109375" style="1" customWidth="1"/>
    <col min="7428" max="7428" width="11.140625" style="1" customWidth="1"/>
    <col min="7429" max="7429" width="7.42578125" style="1" customWidth="1"/>
    <col min="7430" max="7430" width="7.28515625" style="1" customWidth="1"/>
    <col min="7431" max="7431" width="8" style="1" customWidth="1"/>
    <col min="7432" max="7432" width="7.5703125" style="1" customWidth="1"/>
    <col min="7433" max="7433" width="7.28515625" style="1" customWidth="1"/>
    <col min="7434" max="7434" width="7" style="1" customWidth="1"/>
    <col min="7435" max="7441" width="7.7109375" style="1" customWidth="1"/>
    <col min="7442" max="7677" width="9" style="1"/>
    <col min="7678" max="7678" width="4" style="1" customWidth="1"/>
    <col min="7679" max="7679" width="48.140625" style="1" customWidth="1"/>
    <col min="7680" max="7680" width="9.42578125" style="1" customWidth="1"/>
    <col min="7681" max="7681" width="13.28515625" style="1" customWidth="1"/>
    <col min="7682" max="7682" width="11.7109375" style="1" customWidth="1"/>
    <col min="7683" max="7683" width="10.7109375" style="1" customWidth="1"/>
    <col min="7684" max="7684" width="11.140625" style="1" customWidth="1"/>
    <col min="7685" max="7685" width="7.42578125" style="1" customWidth="1"/>
    <col min="7686" max="7686" width="7.28515625" style="1" customWidth="1"/>
    <col min="7687" max="7687" width="8" style="1" customWidth="1"/>
    <col min="7688" max="7688" width="7.5703125" style="1" customWidth="1"/>
    <col min="7689" max="7689" width="7.28515625" style="1" customWidth="1"/>
    <col min="7690" max="7690" width="7" style="1" customWidth="1"/>
    <col min="7691" max="7697" width="7.7109375" style="1" customWidth="1"/>
    <col min="7698" max="7933" width="9" style="1"/>
    <col min="7934" max="7934" width="4" style="1" customWidth="1"/>
    <col min="7935" max="7935" width="48.140625" style="1" customWidth="1"/>
    <col min="7936" max="7936" width="9.42578125" style="1" customWidth="1"/>
    <col min="7937" max="7937" width="13.28515625" style="1" customWidth="1"/>
    <col min="7938" max="7938" width="11.7109375" style="1" customWidth="1"/>
    <col min="7939" max="7939" width="10.7109375" style="1" customWidth="1"/>
    <col min="7940" max="7940" width="11.140625" style="1" customWidth="1"/>
    <col min="7941" max="7941" width="7.42578125" style="1" customWidth="1"/>
    <col min="7942" max="7942" width="7.28515625" style="1" customWidth="1"/>
    <col min="7943" max="7943" width="8" style="1" customWidth="1"/>
    <col min="7944" max="7944" width="7.5703125" style="1" customWidth="1"/>
    <col min="7945" max="7945" width="7.28515625" style="1" customWidth="1"/>
    <col min="7946" max="7946" width="7" style="1" customWidth="1"/>
    <col min="7947" max="7953" width="7.7109375" style="1" customWidth="1"/>
    <col min="7954" max="8189" width="9" style="1"/>
    <col min="8190" max="8190" width="4" style="1" customWidth="1"/>
    <col min="8191" max="8191" width="48.140625" style="1" customWidth="1"/>
    <col min="8192" max="8192" width="9.42578125" style="1" customWidth="1"/>
    <col min="8193" max="8193" width="13.28515625" style="1" customWidth="1"/>
    <col min="8194" max="8194" width="11.7109375" style="1" customWidth="1"/>
    <col min="8195" max="8195" width="10.7109375" style="1" customWidth="1"/>
    <col min="8196" max="8196" width="11.140625" style="1" customWidth="1"/>
    <col min="8197" max="8197" width="7.42578125" style="1" customWidth="1"/>
    <col min="8198" max="8198" width="7.28515625" style="1" customWidth="1"/>
    <col min="8199" max="8199" width="8" style="1" customWidth="1"/>
    <col min="8200" max="8200" width="7.5703125" style="1" customWidth="1"/>
    <col min="8201" max="8201" width="7.28515625" style="1" customWidth="1"/>
    <col min="8202" max="8202" width="7" style="1" customWidth="1"/>
    <col min="8203" max="8209" width="7.7109375" style="1" customWidth="1"/>
    <col min="8210" max="8445" width="9" style="1"/>
    <col min="8446" max="8446" width="4" style="1" customWidth="1"/>
    <col min="8447" max="8447" width="48.140625" style="1" customWidth="1"/>
    <col min="8448" max="8448" width="9.42578125" style="1" customWidth="1"/>
    <col min="8449" max="8449" width="13.28515625" style="1" customWidth="1"/>
    <col min="8450" max="8450" width="11.7109375" style="1" customWidth="1"/>
    <col min="8451" max="8451" width="10.7109375" style="1" customWidth="1"/>
    <col min="8452" max="8452" width="11.140625" style="1" customWidth="1"/>
    <col min="8453" max="8453" width="7.42578125" style="1" customWidth="1"/>
    <col min="8454" max="8454" width="7.28515625" style="1" customWidth="1"/>
    <col min="8455" max="8455" width="8" style="1" customWidth="1"/>
    <col min="8456" max="8456" width="7.5703125" style="1" customWidth="1"/>
    <col min="8457" max="8457" width="7.28515625" style="1" customWidth="1"/>
    <col min="8458" max="8458" width="7" style="1" customWidth="1"/>
    <col min="8459" max="8465" width="7.7109375" style="1" customWidth="1"/>
    <col min="8466" max="8701" width="9" style="1"/>
    <col min="8702" max="8702" width="4" style="1" customWidth="1"/>
    <col min="8703" max="8703" width="48.140625" style="1" customWidth="1"/>
    <col min="8704" max="8704" width="9.42578125" style="1" customWidth="1"/>
    <col min="8705" max="8705" width="13.28515625" style="1" customWidth="1"/>
    <col min="8706" max="8706" width="11.7109375" style="1" customWidth="1"/>
    <col min="8707" max="8707" width="10.7109375" style="1" customWidth="1"/>
    <col min="8708" max="8708" width="11.140625" style="1" customWidth="1"/>
    <col min="8709" max="8709" width="7.42578125" style="1" customWidth="1"/>
    <col min="8710" max="8710" width="7.28515625" style="1" customWidth="1"/>
    <col min="8711" max="8711" width="8" style="1" customWidth="1"/>
    <col min="8712" max="8712" width="7.5703125" style="1" customWidth="1"/>
    <col min="8713" max="8713" width="7.28515625" style="1" customWidth="1"/>
    <col min="8714" max="8714" width="7" style="1" customWidth="1"/>
    <col min="8715" max="8721" width="7.7109375" style="1" customWidth="1"/>
    <col min="8722" max="8957" width="9" style="1"/>
    <col min="8958" max="8958" width="4" style="1" customWidth="1"/>
    <col min="8959" max="8959" width="48.140625" style="1" customWidth="1"/>
    <col min="8960" max="8960" width="9.42578125" style="1" customWidth="1"/>
    <col min="8961" max="8961" width="13.28515625" style="1" customWidth="1"/>
    <col min="8962" max="8962" width="11.7109375" style="1" customWidth="1"/>
    <col min="8963" max="8963" width="10.7109375" style="1" customWidth="1"/>
    <col min="8964" max="8964" width="11.140625" style="1" customWidth="1"/>
    <col min="8965" max="8965" width="7.42578125" style="1" customWidth="1"/>
    <col min="8966" max="8966" width="7.28515625" style="1" customWidth="1"/>
    <col min="8967" max="8967" width="8" style="1" customWidth="1"/>
    <col min="8968" max="8968" width="7.5703125" style="1" customWidth="1"/>
    <col min="8969" max="8969" width="7.28515625" style="1" customWidth="1"/>
    <col min="8970" max="8970" width="7" style="1" customWidth="1"/>
    <col min="8971" max="8977" width="7.7109375" style="1" customWidth="1"/>
    <col min="8978" max="9213" width="9" style="1"/>
    <col min="9214" max="9214" width="4" style="1" customWidth="1"/>
    <col min="9215" max="9215" width="48.140625" style="1" customWidth="1"/>
    <col min="9216" max="9216" width="9.42578125" style="1" customWidth="1"/>
    <col min="9217" max="9217" width="13.28515625" style="1" customWidth="1"/>
    <col min="9218" max="9218" width="11.7109375" style="1" customWidth="1"/>
    <col min="9219" max="9219" width="10.7109375" style="1" customWidth="1"/>
    <col min="9220" max="9220" width="11.140625" style="1" customWidth="1"/>
    <col min="9221" max="9221" width="7.42578125" style="1" customWidth="1"/>
    <col min="9222" max="9222" width="7.28515625" style="1" customWidth="1"/>
    <col min="9223" max="9223" width="8" style="1" customWidth="1"/>
    <col min="9224" max="9224" width="7.5703125" style="1" customWidth="1"/>
    <col min="9225" max="9225" width="7.28515625" style="1" customWidth="1"/>
    <col min="9226" max="9226" width="7" style="1" customWidth="1"/>
    <col min="9227" max="9233" width="7.7109375" style="1" customWidth="1"/>
    <col min="9234" max="9469" width="9" style="1"/>
    <col min="9470" max="9470" width="4" style="1" customWidth="1"/>
    <col min="9471" max="9471" width="48.140625" style="1" customWidth="1"/>
    <col min="9472" max="9472" width="9.42578125" style="1" customWidth="1"/>
    <col min="9473" max="9473" width="13.28515625" style="1" customWidth="1"/>
    <col min="9474" max="9474" width="11.7109375" style="1" customWidth="1"/>
    <col min="9475" max="9475" width="10.7109375" style="1" customWidth="1"/>
    <col min="9476" max="9476" width="11.140625" style="1" customWidth="1"/>
    <col min="9477" max="9477" width="7.42578125" style="1" customWidth="1"/>
    <col min="9478" max="9478" width="7.28515625" style="1" customWidth="1"/>
    <col min="9479" max="9479" width="8" style="1" customWidth="1"/>
    <col min="9480" max="9480" width="7.5703125" style="1" customWidth="1"/>
    <col min="9481" max="9481" width="7.28515625" style="1" customWidth="1"/>
    <col min="9482" max="9482" width="7" style="1" customWidth="1"/>
    <col min="9483" max="9489" width="7.7109375" style="1" customWidth="1"/>
    <col min="9490" max="9725" width="9" style="1"/>
    <col min="9726" max="9726" width="4" style="1" customWidth="1"/>
    <col min="9727" max="9727" width="48.140625" style="1" customWidth="1"/>
    <col min="9728" max="9728" width="9.42578125" style="1" customWidth="1"/>
    <col min="9729" max="9729" width="13.28515625" style="1" customWidth="1"/>
    <col min="9730" max="9730" width="11.7109375" style="1" customWidth="1"/>
    <col min="9731" max="9731" width="10.7109375" style="1" customWidth="1"/>
    <col min="9732" max="9732" width="11.140625" style="1" customWidth="1"/>
    <col min="9733" max="9733" width="7.42578125" style="1" customWidth="1"/>
    <col min="9734" max="9734" width="7.28515625" style="1" customWidth="1"/>
    <col min="9735" max="9735" width="8" style="1" customWidth="1"/>
    <col min="9736" max="9736" width="7.5703125" style="1" customWidth="1"/>
    <col min="9737" max="9737" width="7.28515625" style="1" customWidth="1"/>
    <col min="9738" max="9738" width="7" style="1" customWidth="1"/>
    <col min="9739" max="9745" width="7.7109375" style="1" customWidth="1"/>
    <col min="9746" max="9981" width="9" style="1"/>
    <col min="9982" max="9982" width="4" style="1" customWidth="1"/>
    <col min="9983" max="9983" width="48.140625" style="1" customWidth="1"/>
    <col min="9984" max="9984" width="9.42578125" style="1" customWidth="1"/>
    <col min="9985" max="9985" width="13.28515625" style="1" customWidth="1"/>
    <col min="9986" max="9986" width="11.7109375" style="1" customWidth="1"/>
    <col min="9987" max="9987" width="10.7109375" style="1" customWidth="1"/>
    <col min="9988" max="9988" width="11.140625" style="1" customWidth="1"/>
    <col min="9989" max="9989" width="7.42578125" style="1" customWidth="1"/>
    <col min="9990" max="9990" width="7.28515625" style="1" customWidth="1"/>
    <col min="9991" max="9991" width="8" style="1" customWidth="1"/>
    <col min="9992" max="9992" width="7.5703125" style="1" customWidth="1"/>
    <col min="9993" max="9993" width="7.28515625" style="1" customWidth="1"/>
    <col min="9994" max="9994" width="7" style="1" customWidth="1"/>
    <col min="9995" max="10001" width="7.7109375" style="1" customWidth="1"/>
    <col min="10002" max="10237" width="9" style="1"/>
    <col min="10238" max="10238" width="4" style="1" customWidth="1"/>
    <col min="10239" max="10239" width="48.140625" style="1" customWidth="1"/>
    <col min="10240" max="10240" width="9.42578125" style="1" customWidth="1"/>
    <col min="10241" max="10241" width="13.28515625" style="1" customWidth="1"/>
    <col min="10242" max="10242" width="11.7109375" style="1" customWidth="1"/>
    <col min="10243" max="10243" width="10.7109375" style="1" customWidth="1"/>
    <col min="10244" max="10244" width="11.140625" style="1" customWidth="1"/>
    <col min="10245" max="10245" width="7.42578125" style="1" customWidth="1"/>
    <col min="10246" max="10246" width="7.28515625" style="1" customWidth="1"/>
    <col min="10247" max="10247" width="8" style="1" customWidth="1"/>
    <col min="10248" max="10248" width="7.5703125" style="1" customWidth="1"/>
    <col min="10249" max="10249" width="7.28515625" style="1" customWidth="1"/>
    <col min="10250" max="10250" width="7" style="1" customWidth="1"/>
    <col min="10251" max="10257" width="7.7109375" style="1" customWidth="1"/>
    <col min="10258" max="10493" width="9" style="1"/>
    <col min="10494" max="10494" width="4" style="1" customWidth="1"/>
    <col min="10495" max="10495" width="48.140625" style="1" customWidth="1"/>
    <col min="10496" max="10496" width="9.42578125" style="1" customWidth="1"/>
    <col min="10497" max="10497" width="13.28515625" style="1" customWidth="1"/>
    <col min="10498" max="10498" width="11.7109375" style="1" customWidth="1"/>
    <col min="10499" max="10499" width="10.7109375" style="1" customWidth="1"/>
    <col min="10500" max="10500" width="11.140625" style="1" customWidth="1"/>
    <col min="10501" max="10501" width="7.42578125" style="1" customWidth="1"/>
    <col min="10502" max="10502" width="7.28515625" style="1" customWidth="1"/>
    <col min="10503" max="10503" width="8" style="1" customWidth="1"/>
    <col min="10504" max="10504" width="7.5703125" style="1" customWidth="1"/>
    <col min="10505" max="10505" width="7.28515625" style="1" customWidth="1"/>
    <col min="10506" max="10506" width="7" style="1" customWidth="1"/>
    <col min="10507" max="10513" width="7.7109375" style="1" customWidth="1"/>
    <col min="10514" max="10749" width="9" style="1"/>
    <col min="10750" max="10750" width="4" style="1" customWidth="1"/>
    <col min="10751" max="10751" width="48.140625" style="1" customWidth="1"/>
    <col min="10752" max="10752" width="9.42578125" style="1" customWidth="1"/>
    <col min="10753" max="10753" width="13.28515625" style="1" customWidth="1"/>
    <col min="10754" max="10754" width="11.7109375" style="1" customWidth="1"/>
    <col min="10755" max="10755" width="10.7109375" style="1" customWidth="1"/>
    <col min="10756" max="10756" width="11.140625" style="1" customWidth="1"/>
    <col min="10757" max="10757" width="7.42578125" style="1" customWidth="1"/>
    <col min="10758" max="10758" width="7.28515625" style="1" customWidth="1"/>
    <col min="10759" max="10759" width="8" style="1" customWidth="1"/>
    <col min="10760" max="10760" width="7.5703125" style="1" customWidth="1"/>
    <col min="10761" max="10761" width="7.28515625" style="1" customWidth="1"/>
    <col min="10762" max="10762" width="7" style="1" customWidth="1"/>
    <col min="10763" max="10769" width="7.7109375" style="1" customWidth="1"/>
    <col min="10770" max="11005" width="9" style="1"/>
    <col min="11006" max="11006" width="4" style="1" customWidth="1"/>
    <col min="11007" max="11007" width="48.140625" style="1" customWidth="1"/>
    <col min="11008" max="11008" width="9.42578125" style="1" customWidth="1"/>
    <col min="11009" max="11009" width="13.28515625" style="1" customWidth="1"/>
    <col min="11010" max="11010" width="11.7109375" style="1" customWidth="1"/>
    <col min="11011" max="11011" width="10.7109375" style="1" customWidth="1"/>
    <col min="11012" max="11012" width="11.140625" style="1" customWidth="1"/>
    <col min="11013" max="11013" width="7.42578125" style="1" customWidth="1"/>
    <col min="11014" max="11014" width="7.28515625" style="1" customWidth="1"/>
    <col min="11015" max="11015" width="8" style="1" customWidth="1"/>
    <col min="11016" max="11016" width="7.5703125" style="1" customWidth="1"/>
    <col min="11017" max="11017" width="7.28515625" style="1" customWidth="1"/>
    <col min="11018" max="11018" width="7" style="1" customWidth="1"/>
    <col min="11019" max="11025" width="7.7109375" style="1" customWidth="1"/>
    <col min="11026" max="11261" width="9" style="1"/>
    <col min="11262" max="11262" width="4" style="1" customWidth="1"/>
    <col min="11263" max="11263" width="48.140625" style="1" customWidth="1"/>
    <col min="11264" max="11264" width="9.42578125" style="1" customWidth="1"/>
    <col min="11265" max="11265" width="13.28515625" style="1" customWidth="1"/>
    <col min="11266" max="11266" width="11.7109375" style="1" customWidth="1"/>
    <col min="11267" max="11267" width="10.7109375" style="1" customWidth="1"/>
    <col min="11268" max="11268" width="11.140625" style="1" customWidth="1"/>
    <col min="11269" max="11269" width="7.42578125" style="1" customWidth="1"/>
    <col min="11270" max="11270" width="7.28515625" style="1" customWidth="1"/>
    <col min="11271" max="11271" width="8" style="1" customWidth="1"/>
    <col min="11272" max="11272" width="7.5703125" style="1" customWidth="1"/>
    <col min="11273" max="11273" width="7.28515625" style="1" customWidth="1"/>
    <col min="11274" max="11274" width="7" style="1" customWidth="1"/>
    <col min="11275" max="11281" width="7.7109375" style="1" customWidth="1"/>
    <col min="11282" max="11517" width="9" style="1"/>
    <col min="11518" max="11518" width="4" style="1" customWidth="1"/>
    <col min="11519" max="11519" width="48.140625" style="1" customWidth="1"/>
    <col min="11520" max="11520" width="9.42578125" style="1" customWidth="1"/>
    <col min="11521" max="11521" width="13.28515625" style="1" customWidth="1"/>
    <col min="11522" max="11522" width="11.7109375" style="1" customWidth="1"/>
    <col min="11523" max="11523" width="10.7109375" style="1" customWidth="1"/>
    <col min="11524" max="11524" width="11.140625" style="1" customWidth="1"/>
    <col min="11525" max="11525" width="7.42578125" style="1" customWidth="1"/>
    <col min="11526" max="11526" width="7.28515625" style="1" customWidth="1"/>
    <col min="11527" max="11527" width="8" style="1" customWidth="1"/>
    <col min="11528" max="11528" width="7.5703125" style="1" customWidth="1"/>
    <col min="11529" max="11529" width="7.28515625" style="1" customWidth="1"/>
    <col min="11530" max="11530" width="7" style="1" customWidth="1"/>
    <col min="11531" max="11537" width="7.7109375" style="1" customWidth="1"/>
    <col min="11538" max="11773" width="9" style="1"/>
    <col min="11774" max="11774" width="4" style="1" customWidth="1"/>
    <col min="11775" max="11775" width="48.140625" style="1" customWidth="1"/>
    <col min="11776" max="11776" width="9.42578125" style="1" customWidth="1"/>
    <col min="11777" max="11777" width="13.28515625" style="1" customWidth="1"/>
    <col min="11778" max="11778" width="11.7109375" style="1" customWidth="1"/>
    <col min="11779" max="11779" width="10.7109375" style="1" customWidth="1"/>
    <col min="11780" max="11780" width="11.140625" style="1" customWidth="1"/>
    <col min="11781" max="11781" width="7.42578125" style="1" customWidth="1"/>
    <col min="11782" max="11782" width="7.28515625" style="1" customWidth="1"/>
    <col min="11783" max="11783" width="8" style="1" customWidth="1"/>
    <col min="11784" max="11784" width="7.5703125" style="1" customWidth="1"/>
    <col min="11785" max="11785" width="7.28515625" style="1" customWidth="1"/>
    <col min="11786" max="11786" width="7" style="1" customWidth="1"/>
    <col min="11787" max="11793" width="7.7109375" style="1" customWidth="1"/>
    <col min="11794" max="12029" width="9" style="1"/>
    <col min="12030" max="12030" width="4" style="1" customWidth="1"/>
    <col min="12031" max="12031" width="48.140625" style="1" customWidth="1"/>
    <col min="12032" max="12032" width="9.42578125" style="1" customWidth="1"/>
    <col min="12033" max="12033" width="13.28515625" style="1" customWidth="1"/>
    <col min="12034" max="12034" width="11.7109375" style="1" customWidth="1"/>
    <col min="12035" max="12035" width="10.7109375" style="1" customWidth="1"/>
    <col min="12036" max="12036" width="11.140625" style="1" customWidth="1"/>
    <col min="12037" max="12037" width="7.42578125" style="1" customWidth="1"/>
    <col min="12038" max="12038" width="7.28515625" style="1" customWidth="1"/>
    <col min="12039" max="12039" width="8" style="1" customWidth="1"/>
    <col min="12040" max="12040" width="7.5703125" style="1" customWidth="1"/>
    <col min="12041" max="12041" width="7.28515625" style="1" customWidth="1"/>
    <col min="12042" max="12042" width="7" style="1" customWidth="1"/>
    <col min="12043" max="12049" width="7.7109375" style="1" customWidth="1"/>
    <col min="12050" max="12285" width="9" style="1"/>
    <col min="12286" max="12286" width="4" style="1" customWidth="1"/>
    <col min="12287" max="12287" width="48.140625" style="1" customWidth="1"/>
    <col min="12288" max="12288" width="9.42578125" style="1" customWidth="1"/>
    <col min="12289" max="12289" width="13.28515625" style="1" customWidth="1"/>
    <col min="12290" max="12290" width="11.7109375" style="1" customWidth="1"/>
    <col min="12291" max="12291" width="10.7109375" style="1" customWidth="1"/>
    <col min="12292" max="12292" width="11.140625" style="1" customWidth="1"/>
    <col min="12293" max="12293" width="7.42578125" style="1" customWidth="1"/>
    <col min="12294" max="12294" width="7.28515625" style="1" customWidth="1"/>
    <col min="12295" max="12295" width="8" style="1" customWidth="1"/>
    <col min="12296" max="12296" width="7.5703125" style="1" customWidth="1"/>
    <col min="12297" max="12297" width="7.28515625" style="1" customWidth="1"/>
    <col min="12298" max="12298" width="7" style="1" customWidth="1"/>
    <col min="12299" max="12305" width="7.7109375" style="1" customWidth="1"/>
    <col min="12306" max="12541" width="9" style="1"/>
    <col min="12542" max="12542" width="4" style="1" customWidth="1"/>
    <col min="12543" max="12543" width="48.140625" style="1" customWidth="1"/>
    <col min="12544" max="12544" width="9.42578125" style="1" customWidth="1"/>
    <col min="12545" max="12545" width="13.28515625" style="1" customWidth="1"/>
    <col min="12546" max="12546" width="11.7109375" style="1" customWidth="1"/>
    <col min="12547" max="12547" width="10.7109375" style="1" customWidth="1"/>
    <col min="12548" max="12548" width="11.140625" style="1" customWidth="1"/>
    <col min="12549" max="12549" width="7.42578125" style="1" customWidth="1"/>
    <col min="12550" max="12550" width="7.28515625" style="1" customWidth="1"/>
    <col min="12551" max="12551" width="8" style="1" customWidth="1"/>
    <col min="12552" max="12552" width="7.5703125" style="1" customWidth="1"/>
    <col min="12553" max="12553" width="7.28515625" style="1" customWidth="1"/>
    <col min="12554" max="12554" width="7" style="1" customWidth="1"/>
    <col min="12555" max="12561" width="7.7109375" style="1" customWidth="1"/>
    <col min="12562" max="12797" width="9" style="1"/>
    <col min="12798" max="12798" width="4" style="1" customWidth="1"/>
    <col min="12799" max="12799" width="48.140625" style="1" customWidth="1"/>
    <col min="12800" max="12800" width="9.42578125" style="1" customWidth="1"/>
    <col min="12801" max="12801" width="13.28515625" style="1" customWidth="1"/>
    <col min="12802" max="12802" width="11.7109375" style="1" customWidth="1"/>
    <col min="12803" max="12803" width="10.7109375" style="1" customWidth="1"/>
    <col min="12804" max="12804" width="11.140625" style="1" customWidth="1"/>
    <col min="12805" max="12805" width="7.42578125" style="1" customWidth="1"/>
    <col min="12806" max="12806" width="7.28515625" style="1" customWidth="1"/>
    <col min="12807" max="12807" width="8" style="1" customWidth="1"/>
    <col min="12808" max="12808" width="7.5703125" style="1" customWidth="1"/>
    <col min="12809" max="12809" width="7.28515625" style="1" customWidth="1"/>
    <col min="12810" max="12810" width="7" style="1" customWidth="1"/>
    <col min="12811" max="12817" width="7.7109375" style="1" customWidth="1"/>
    <col min="12818" max="13053" width="9" style="1"/>
    <col min="13054" max="13054" width="4" style="1" customWidth="1"/>
    <col min="13055" max="13055" width="48.140625" style="1" customWidth="1"/>
    <col min="13056" max="13056" width="9.42578125" style="1" customWidth="1"/>
    <col min="13057" max="13057" width="13.28515625" style="1" customWidth="1"/>
    <col min="13058" max="13058" width="11.7109375" style="1" customWidth="1"/>
    <col min="13059" max="13059" width="10.7109375" style="1" customWidth="1"/>
    <col min="13060" max="13060" width="11.140625" style="1" customWidth="1"/>
    <col min="13061" max="13061" width="7.42578125" style="1" customWidth="1"/>
    <col min="13062" max="13062" width="7.28515625" style="1" customWidth="1"/>
    <col min="13063" max="13063" width="8" style="1" customWidth="1"/>
    <col min="13064" max="13064" width="7.5703125" style="1" customWidth="1"/>
    <col min="13065" max="13065" width="7.28515625" style="1" customWidth="1"/>
    <col min="13066" max="13066" width="7" style="1" customWidth="1"/>
    <col min="13067" max="13073" width="7.7109375" style="1" customWidth="1"/>
    <col min="13074" max="13309" width="9" style="1"/>
    <col min="13310" max="13310" width="4" style="1" customWidth="1"/>
    <col min="13311" max="13311" width="48.140625" style="1" customWidth="1"/>
    <col min="13312" max="13312" width="9.42578125" style="1" customWidth="1"/>
    <col min="13313" max="13313" width="13.28515625" style="1" customWidth="1"/>
    <col min="13314" max="13314" width="11.7109375" style="1" customWidth="1"/>
    <col min="13315" max="13315" width="10.7109375" style="1" customWidth="1"/>
    <col min="13316" max="13316" width="11.140625" style="1" customWidth="1"/>
    <col min="13317" max="13317" width="7.42578125" style="1" customWidth="1"/>
    <col min="13318" max="13318" width="7.28515625" style="1" customWidth="1"/>
    <col min="13319" max="13319" width="8" style="1" customWidth="1"/>
    <col min="13320" max="13320" width="7.5703125" style="1" customWidth="1"/>
    <col min="13321" max="13321" width="7.28515625" style="1" customWidth="1"/>
    <col min="13322" max="13322" width="7" style="1" customWidth="1"/>
    <col min="13323" max="13329" width="7.7109375" style="1" customWidth="1"/>
    <col min="13330" max="13565" width="9" style="1"/>
    <col min="13566" max="13566" width="4" style="1" customWidth="1"/>
    <col min="13567" max="13567" width="48.140625" style="1" customWidth="1"/>
    <col min="13568" max="13568" width="9.42578125" style="1" customWidth="1"/>
    <col min="13569" max="13569" width="13.28515625" style="1" customWidth="1"/>
    <col min="13570" max="13570" width="11.7109375" style="1" customWidth="1"/>
    <col min="13571" max="13571" width="10.7109375" style="1" customWidth="1"/>
    <col min="13572" max="13572" width="11.140625" style="1" customWidth="1"/>
    <col min="13573" max="13573" width="7.42578125" style="1" customWidth="1"/>
    <col min="13574" max="13574" width="7.28515625" style="1" customWidth="1"/>
    <col min="13575" max="13575" width="8" style="1" customWidth="1"/>
    <col min="13576" max="13576" width="7.5703125" style="1" customWidth="1"/>
    <col min="13577" max="13577" width="7.28515625" style="1" customWidth="1"/>
    <col min="13578" max="13578" width="7" style="1" customWidth="1"/>
    <col min="13579" max="13585" width="7.7109375" style="1" customWidth="1"/>
    <col min="13586" max="13821" width="9" style="1"/>
    <col min="13822" max="13822" width="4" style="1" customWidth="1"/>
    <col min="13823" max="13823" width="48.140625" style="1" customWidth="1"/>
    <col min="13824" max="13824" width="9.42578125" style="1" customWidth="1"/>
    <col min="13825" max="13825" width="13.28515625" style="1" customWidth="1"/>
    <col min="13826" max="13826" width="11.7109375" style="1" customWidth="1"/>
    <col min="13827" max="13827" width="10.7109375" style="1" customWidth="1"/>
    <col min="13828" max="13828" width="11.140625" style="1" customWidth="1"/>
    <col min="13829" max="13829" width="7.42578125" style="1" customWidth="1"/>
    <col min="13830" max="13830" width="7.28515625" style="1" customWidth="1"/>
    <col min="13831" max="13831" width="8" style="1" customWidth="1"/>
    <col min="13832" max="13832" width="7.5703125" style="1" customWidth="1"/>
    <col min="13833" max="13833" width="7.28515625" style="1" customWidth="1"/>
    <col min="13834" max="13834" width="7" style="1" customWidth="1"/>
    <col min="13835" max="13841" width="7.7109375" style="1" customWidth="1"/>
    <col min="13842" max="14077" width="9" style="1"/>
    <col min="14078" max="14078" width="4" style="1" customWidth="1"/>
    <col min="14079" max="14079" width="48.140625" style="1" customWidth="1"/>
    <col min="14080" max="14080" width="9.42578125" style="1" customWidth="1"/>
    <col min="14081" max="14081" width="13.28515625" style="1" customWidth="1"/>
    <col min="14082" max="14082" width="11.7109375" style="1" customWidth="1"/>
    <col min="14083" max="14083" width="10.7109375" style="1" customWidth="1"/>
    <col min="14084" max="14084" width="11.140625" style="1" customWidth="1"/>
    <col min="14085" max="14085" width="7.42578125" style="1" customWidth="1"/>
    <col min="14086" max="14086" width="7.28515625" style="1" customWidth="1"/>
    <col min="14087" max="14087" width="8" style="1" customWidth="1"/>
    <col min="14088" max="14088" width="7.5703125" style="1" customWidth="1"/>
    <col min="14089" max="14089" width="7.28515625" style="1" customWidth="1"/>
    <col min="14090" max="14090" width="7" style="1" customWidth="1"/>
    <col min="14091" max="14097" width="7.7109375" style="1" customWidth="1"/>
    <col min="14098" max="14333" width="9" style="1"/>
    <col min="14334" max="14334" width="4" style="1" customWidth="1"/>
    <col min="14335" max="14335" width="48.140625" style="1" customWidth="1"/>
    <col min="14336" max="14336" width="9.42578125" style="1" customWidth="1"/>
    <col min="14337" max="14337" width="13.28515625" style="1" customWidth="1"/>
    <col min="14338" max="14338" width="11.7109375" style="1" customWidth="1"/>
    <col min="14339" max="14339" width="10.7109375" style="1" customWidth="1"/>
    <col min="14340" max="14340" width="11.140625" style="1" customWidth="1"/>
    <col min="14341" max="14341" width="7.42578125" style="1" customWidth="1"/>
    <col min="14342" max="14342" width="7.28515625" style="1" customWidth="1"/>
    <col min="14343" max="14343" width="8" style="1" customWidth="1"/>
    <col min="14344" max="14344" width="7.5703125" style="1" customWidth="1"/>
    <col min="14345" max="14345" width="7.28515625" style="1" customWidth="1"/>
    <col min="14346" max="14346" width="7" style="1" customWidth="1"/>
    <col min="14347" max="14353" width="7.7109375" style="1" customWidth="1"/>
    <col min="14354" max="14589" width="9" style="1"/>
    <col min="14590" max="14590" width="4" style="1" customWidth="1"/>
    <col min="14591" max="14591" width="48.140625" style="1" customWidth="1"/>
    <col min="14592" max="14592" width="9.42578125" style="1" customWidth="1"/>
    <col min="14593" max="14593" width="13.28515625" style="1" customWidth="1"/>
    <col min="14594" max="14594" width="11.7109375" style="1" customWidth="1"/>
    <col min="14595" max="14595" width="10.7109375" style="1" customWidth="1"/>
    <col min="14596" max="14596" width="11.140625" style="1" customWidth="1"/>
    <col min="14597" max="14597" width="7.42578125" style="1" customWidth="1"/>
    <col min="14598" max="14598" width="7.28515625" style="1" customWidth="1"/>
    <col min="14599" max="14599" width="8" style="1" customWidth="1"/>
    <col min="14600" max="14600" width="7.5703125" style="1" customWidth="1"/>
    <col min="14601" max="14601" width="7.28515625" style="1" customWidth="1"/>
    <col min="14602" max="14602" width="7" style="1" customWidth="1"/>
    <col min="14603" max="14609" width="7.7109375" style="1" customWidth="1"/>
    <col min="14610" max="14845" width="9" style="1"/>
    <col min="14846" max="14846" width="4" style="1" customWidth="1"/>
    <col min="14847" max="14847" width="48.140625" style="1" customWidth="1"/>
    <col min="14848" max="14848" width="9.42578125" style="1" customWidth="1"/>
    <col min="14849" max="14849" width="13.28515625" style="1" customWidth="1"/>
    <col min="14850" max="14850" width="11.7109375" style="1" customWidth="1"/>
    <col min="14851" max="14851" width="10.7109375" style="1" customWidth="1"/>
    <col min="14852" max="14852" width="11.140625" style="1" customWidth="1"/>
    <col min="14853" max="14853" width="7.42578125" style="1" customWidth="1"/>
    <col min="14854" max="14854" width="7.28515625" style="1" customWidth="1"/>
    <col min="14855" max="14855" width="8" style="1" customWidth="1"/>
    <col min="14856" max="14856" width="7.5703125" style="1" customWidth="1"/>
    <col min="14857" max="14857" width="7.28515625" style="1" customWidth="1"/>
    <col min="14858" max="14858" width="7" style="1" customWidth="1"/>
    <col min="14859" max="14865" width="7.7109375" style="1" customWidth="1"/>
    <col min="14866" max="15101" width="9" style="1"/>
    <col min="15102" max="15102" width="4" style="1" customWidth="1"/>
    <col min="15103" max="15103" width="48.140625" style="1" customWidth="1"/>
    <col min="15104" max="15104" width="9.42578125" style="1" customWidth="1"/>
    <col min="15105" max="15105" width="13.28515625" style="1" customWidth="1"/>
    <col min="15106" max="15106" width="11.7109375" style="1" customWidth="1"/>
    <col min="15107" max="15107" width="10.7109375" style="1" customWidth="1"/>
    <col min="15108" max="15108" width="11.140625" style="1" customWidth="1"/>
    <col min="15109" max="15109" width="7.42578125" style="1" customWidth="1"/>
    <col min="15110" max="15110" width="7.28515625" style="1" customWidth="1"/>
    <col min="15111" max="15111" width="8" style="1" customWidth="1"/>
    <col min="15112" max="15112" width="7.5703125" style="1" customWidth="1"/>
    <col min="15113" max="15113" width="7.28515625" style="1" customWidth="1"/>
    <col min="15114" max="15114" width="7" style="1" customWidth="1"/>
    <col min="15115" max="15121" width="7.7109375" style="1" customWidth="1"/>
    <col min="15122" max="15357" width="9" style="1"/>
    <col min="15358" max="15358" width="4" style="1" customWidth="1"/>
    <col min="15359" max="15359" width="48.140625" style="1" customWidth="1"/>
    <col min="15360" max="15360" width="9.42578125" style="1" customWidth="1"/>
    <col min="15361" max="15361" width="13.28515625" style="1" customWidth="1"/>
    <col min="15362" max="15362" width="11.7109375" style="1" customWidth="1"/>
    <col min="15363" max="15363" width="10.7109375" style="1" customWidth="1"/>
    <col min="15364" max="15364" width="11.140625" style="1" customWidth="1"/>
    <col min="15365" max="15365" width="7.42578125" style="1" customWidth="1"/>
    <col min="15366" max="15366" width="7.28515625" style="1" customWidth="1"/>
    <col min="15367" max="15367" width="8" style="1" customWidth="1"/>
    <col min="15368" max="15368" width="7.5703125" style="1" customWidth="1"/>
    <col min="15369" max="15369" width="7.28515625" style="1" customWidth="1"/>
    <col min="15370" max="15370" width="7" style="1" customWidth="1"/>
    <col min="15371" max="15377" width="7.7109375" style="1" customWidth="1"/>
    <col min="15378" max="15613" width="9" style="1"/>
    <col min="15614" max="15614" width="4" style="1" customWidth="1"/>
    <col min="15615" max="15615" width="48.140625" style="1" customWidth="1"/>
    <col min="15616" max="15616" width="9.42578125" style="1" customWidth="1"/>
    <col min="15617" max="15617" width="13.28515625" style="1" customWidth="1"/>
    <col min="15618" max="15618" width="11.7109375" style="1" customWidth="1"/>
    <col min="15619" max="15619" width="10.7109375" style="1" customWidth="1"/>
    <col min="15620" max="15620" width="11.140625" style="1" customWidth="1"/>
    <col min="15621" max="15621" width="7.42578125" style="1" customWidth="1"/>
    <col min="15622" max="15622" width="7.28515625" style="1" customWidth="1"/>
    <col min="15623" max="15623" width="8" style="1" customWidth="1"/>
    <col min="15624" max="15624" width="7.5703125" style="1" customWidth="1"/>
    <col min="15625" max="15625" width="7.28515625" style="1" customWidth="1"/>
    <col min="15626" max="15626" width="7" style="1" customWidth="1"/>
    <col min="15627" max="15633" width="7.7109375" style="1" customWidth="1"/>
    <col min="15634" max="15869" width="9" style="1"/>
    <col min="15870" max="15870" width="4" style="1" customWidth="1"/>
    <col min="15871" max="15871" width="48.140625" style="1" customWidth="1"/>
    <col min="15872" max="15872" width="9.42578125" style="1" customWidth="1"/>
    <col min="15873" max="15873" width="13.28515625" style="1" customWidth="1"/>
    <col min="15874" max="15874" width="11.7109375" style="1" customWidth="1"/>
    <col min="15875" max="15875" width="10.7109375" style="1" customWidth="1"/>
    <col min="15876" max="15876" width="11.140625" style="1" customWidth="1"/>
    <col min="15877" max="15877" width="7.42578125" style="1" customWidth="1"/>
    <col min="15878" max="15878" width="7.28515625" style="1" customWidth="1"/>
    <col min="15879" max="15879" width="8" style="1" customWidth="1"/>
    <col min="15880" max="15880" width="7.5703125" style="1" customWidth="1"/>
    <col min="15881" max="15881" width="7.28515625" style="1" customWidth="1"/>
    <col min="15882" max="15882" width="7" style="1" customWidth="1"/>
    <col min="15883" max="15889" width="7.7109375" style="1" customWidth="1"/>
    <col min="15890" max="16125" width="9" style="1"/>
    <col min="16126" max="16126" width="4" style="1" customWidth="1"/>
    <col min="16127" max="16127" width="48.140625" style="1" customWidth="1"/>
    <col min="16128" max="16128" width="9.42578125" style="1" customWidth="1"/>
    <col min="16129" max="16129" width="13.28515625" style="1" customWidth="1"/>
    <col min="16130" max="16130" width="11.7109375" style="1" customWidth="1"/>
    <col min="16131" max="16131" width="10.7109375" style="1" customWidth="1"/>
    <col min="16132" max="16132" width="11.140625" style="1" customWidth="1"/>
    <col min="16133" max="16133" width="7.42578125" style="1" customWidth="1"/>
    <col min="16134" max="16134" width="7.28515625" style="1" customWidth="1"/>
    <col min="16135" max="16135" width="8" style="1" customWidth="1"/>
    <col min="16136" max="16136" width="7.5703125" style="1" customWidth="1"/>
    <col min="16137" max="16137" width="7.28515625" style="1" customWidth="1"/>
    <col min="16138" max="16138" width="7" style="1" customWidth="1"/>
    <col min="16139" max="16145" width="7.7109375" style="1" customWidth="1"/>
    <col min="16146" max="16384" width="9" style="1"/>
  </cols>
  <sheetData>
    <row r="1" spans="1:27" ht="27.75">
      <c r="A1" s="165" t="s">
        <v>70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</row>
    <row r="2" spans="1:27" ht="27.75">
      <c r="A2" s="166" t="s">
        <v>0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</row>
    <row r="3" spans="1:27" s="6" customFormat="1" ht="18.75">
      <c r="A3" s="167" t="s">
        <v>42</v>
      </c>
      <c r="B3" s="76" t="s">
        <v>1</v>
      </c>
      <c r="C3" s="169" t="s">
        <v>40</v>
      </c>
      <c r="D3" s="171" t="s">
        <v>39</v>
      </c>
      <c r="E3" s="175" t="s">
        <v>2</v>
      </c>
      <c r="F3" s="176"/>
      <c r="G3" s="176"/>
      <c r="H3" s="176"/>
      <c r="I3" s="177"/>
      <c r="J3" s="175" t="s">
        <v>3</v>
      </c>
      <c r="K3" s="176"/>
      <c r="L3" s="176"/>
      <c r="M3" s="176"/>
      <c r="N3" s="177"/>
      <c r="O3" s="175" t="s">
        <v>4</v>
      </c>
      <c r="P3" s="176"/>
      <c r="Q3" s="176"/>
      <c r="R3" s="176"/>
      <c r="S3" s="177"/>
      <c r="T3" s="175" t="s">
        <v>5</v>
      </c>
      <c r="U3" s="176"/>
      <c r="V3" s="176"/>
      <c r="W3" s="176"/>
      <c r="X3" s="177"/>
      <c r="Y3" s="173" t="s">
        <v>23</v>
      </c>
    </row>
    <row r="4" spans="1:27" s="6" customFormat="1" ht="18.75">
      <c r="A4" s="168"/>
      <c r="B4" s="77"/>
      <c r="C4" s="170"/>
      <c r="D4" s="172"/>
      <c r="E4" s="5" t="s">
        <v>11</v>
      </c>
      <c r="F4" s="7" t="s">
        <v>12</v>
      </c>
      <c r="G4" s="4" t="s">
        <v>13</v>
      </c>
      <c r="H4" s="54" t="s">
        <v>60</v>
      </c>
      <c r="I4" s="78" t="s">
        <v>39</v>
      </c>
      <c r="J4" s="7" t="s">
        <v>14</v>
      </c>
      <c r="K4" s="8" t="s">
        <v>15</v>
      </c>
      <c r="L4" s="7" t="s">
        <v>16</v>
      </c>
      <c r="M4" s="54" t="s">
        <v>60</v>
      </c>
      <c r="N4" s="78" t="s">
        <v>39</v>
      </c>
      <c r="O4" s="7" t="s">
        <v>17</v>
      </c>
      <c r="P4" s="7" t="s">
        <v>18</v>
      </c>
      <c r="Q4" s="9" t="s">
        <v>19</v>
      </c>
      <c r="R4" s="54" t="s">
        <v>60</v>
      </c>
      <c r="S4" s="78" t="s">
        <v>39</v>
      </c>
      <c r="T4" s="7" t="s">
        <v>20</v>
      </c>
      <c r="U4" s="7" t="s">
        <v>21</v>
      </c>
      <c r="V4" s="7" t="s">
        <v>22</v>
      </c>
      <c r="W4" s="54" t="s">
        <v>60</v>
      </c>
      <c r="X4" s="78" t="s">
        <v>39</v>
      </c>
      <c r="Y4" s="174"/>
    </row>
    <row r="5" spans="1:27" s="6" customFormat="1" ht="18.75">
      <c r="A5" s="26"/>
      <c r="B5" s="10" t="s">
        <v>41</v>
      </c>
      <c r="C5" s="97">
        <f>C6+C9+C16+C21+C28+C30</f>
        <v>9615700</v>
      </c>
      <c r="D5" s="98">
        <f>C5*100/C5</f>
        <v>100</v>
      </c>
      <c r="E5" s="116">
        <f t="shared" ref="E5:V5" si="0">SUM(E6+E9+E16+E21+E28+E30)</f>
        <v>65850</v>
      </c>
      <c r="F5" s="116">
        <f t="shared" si="0"/>
        <v>361950</v>
      </c>
      <c r="G5" s="116">
        <f t="shared" si="0"/>
        <v>1755750</v>
      </c>
      <c r="H5" s="116">
        <f t="shared" si="0"/>
        <v>2183550</v>
      </c>
      <c r="I5" s="116">
        <f t="shared" si="0"/>
        <v>103.91881193767068</v>
      </c>
      <c r="J5" s="116">
        <f t="shared" si="0"/>
        <v>476710</v>
      </c>
      <c r="K5" s="116">
        <f t="shared" si="0"/>
        <v>1362950</v>
      </c>
      <c r="L5" s="116">
        <f t="shared" si="0"/>
        <v>682750</v>
      </c>
      <c r="M5" s="116">
        <f t="shared" si="0"/>
        <v>4665300</v>
      </c>
      <c r="N5" s="116">
        <f t="shared" si="0"/>
        <v>318.3957370876052</v>
      </c>
      <c r="O5" s="116">
        <f t="shared" si="0"/>
        <v>423350</v>
      </c>
      <c r="P5" s="116">
        <f t="shared" si="0"/>
        <v>1550110</v>
      </c>
      <c r="Q5" s="116">
        <f t="shared" si="0"/>
        <v>763200</v>
      </c>
      <c r="R5" s="116">
        <f t="shared" si="0"/>
        <v>7110300</v>
      </c>
      <c r="S5" s="116">
        <f t="shared" si="0"/>
        <v>532.41247271233499</v>
      </c>
      <c r="T5" s="116">
        <f t="shared" si="0"/>
        <v>1263980</v>
      </c>
      <c r="U5" s="116">
        <f t="shared" si="0"/>
        <v>396850</v>
      </c>
      <c r="V5" s="116">
        <f t="shared" si="0"/>
        <v>512250</v>
      </c>
      <c r="W5" s="49">
        <f>SUM(R5+T5+U5+V5)</f>
        <v>9283380</v>
      </c>
      <c r="X5" s="66">
        <f>W5*100/C5</f>
        <v>96.543985357280278</v>
      </c>
      <c r="Y5" s="162"/>
      <c r="AA5" s="63"/>
    </row>
    <row r="6" spans="1:27" s="6" customFormat="1" ht="18.75">
      <c r="A6" s="163" t="s">
        <v>24</v>
      </c>
      <c r="B6" s="164"/>
      <c r="C6" s="99">
        <f>SUM(C7:C8)</f>
        <v>1290400</v>
      </c>
      <c r="D6" s="100">
        <f>C6*100/C5</f>
        <v>13.419719833189472</v>
      </c>
      <c r="E6" s="117">
        <f>SUM(E7:E8)</f>
        <v>65850</v>
      </c>
      <c r="F6" s="117">
        <f>SUM(F7:F8)</f>
        <v>65850</v>
      </c>
      <c r="G6" s="117">
        <f>SUM(G7:G8)</f>
        <v>65850</v>
      </c>
      <c r="H6" s="118">
        <f t="shared" ref="H6:H49" si="1">SUM(E6:G6)</f>
        <v>197550</v>
      </c>
      <c r="I6" s="119">
        <f t="shared" ref="I6:I9" si="2">H6*100/C6</f>
        <v>15.309206447613143</v>
      </c>
      <c r="J6" s="117">
        <f>SUM(J7:J8)</f>
        <v>65850</v>
      </c>
      <c r="K6" s="117">
        <f>SUM(K7:K8)</f>
        <v>65950</v>
      </c>
      <c r="L6" s="117">
        <f>SUM(L7:L8)</f>
        <v>65950</v>
      </c>
      <c r="M6" s="118">
        <f t="shared" ref="M6:M49" si="3">SUM(H6+J6+K6+L6)</f>
        <v>395300</v>
      </c>
      <c r="N6" s="119">
        <f>M6*100/C6</f>
        <v>30.633911965282085</v>
      </c>
      <c r="O6" s="117">
        <f>SUM(O7:O8)</f>
        <v>149250</v>
      </c>
      <c r="P6" s="117">
        <f>SUM(P7:P8)</f>
        <v>149250</v>
      </c>
      <c r="Q6" s="117">
        <f>SUM(Q7:Q8)</f>
        <v>149250</v>
      </c>
      <c r="R6" s="118">
        <f t="shared" ref="R6:R49" si="4">SUM(M6+O6+P6+Q6)</f>
        <v>843050</v>
      </c>
      <c r="S6" s="119">
        <f>R6*100/C6</f>
        <v>65.332455052696844</v>
      </c>
      <c r="T6" s="117">
        <f>SUM(T7:T8)</f>
        <v>149250</v>
      </c>
      <c r="U6" s="117">
        <f>SUM(U7:U8)</f>
        <v>149050</v>
      </c>
      <c r="V6" s="117">
        <f>SUM(V7:V8)</f>
        <v>149050</v>
      </c>
      <c r="W6" s="50">
        <f t="shared" ref="W6:W49" si="5">SUM(R6+T6+U6+V6)</f>
        <v>1290400</v>
      </c>
      <c r="X6" s="67">
        <f>W6*100/C6</f>
        <v>100</v>
      </c>
      <c r="Y6" s="85"/>
      <c r="AA6" s="63"/>
    </row>
    <row r="7" spans="1:27" s="6" customFormat="1" ht="27" customHeight="1">
      <c r="A7" s="93" t="s">
        <v>43</v>
      </c>
      <c r="B7" s="94" t="s">
        <v>25</v>
      </c>
      <c r="C7" s="101">
        <v>225000</v>
      </c>
      <c r="D7" s="102">
        <f>C7*100/C6</f>
        <v>17.436453812771234</v>
      </c>
      <c r="E7" s="101">
        <v>18750</v>
      </c>
      <c r="F7" s="101">
        <v>18750</v>
      </c>
      <c r="G7" s="101">
        <v>18750</v>
      </c>
      <c r="H7" s="120">
        <f>SUM(E7:G7)</f>
        <v>56250</v>
      </c>
      <c r="I7" s="121">
        <f t="shared" si="2"/>
        <v>25</v>
      </c>
      <c r="J7" s="101">
        <v>18750</v>
      </c>
      <c r="K7" s="101">
        <v>18750</v>
      </c>
      <c r="L7" s="101">
        <v>18750</v>
      </c>
      <c r="M7" s="120">
        <f t="shared" si="3"/>
        <v>112500</v>
      </c>
      <c r="N7" s="121">
        <f t="shared" ref="N7" si="6">M7*100/C7</f>
        <v>50</v>
      </c>
      <c r="O7" s="101">
        <v>18750</v>
      </c>
      <c r="P7" s="101">
        <v>18750</v>
      </c>
      <c r="Q7" s="101">
        <v>18750</v>
      </c>
      <c r="R7" s="120">
        <f t="shared" si="4"/>
        <v>168750</v>
      </c>
      <c r="S7" s="121">
        <f t="shared" ref="S7" si="7">R7*100/C7</f>
        <v>75</v>
      </c>
      <c r="T7" s="101">
        <v>18750</v>
      </c>
      <c r="U7" s="101">
        <v>18750</v>
      </c>
      <c r="V7" s="101">
        <v>18750</v>
      </c>
      <c r="W7" s="55">
        <f t="shared" si="5"/>
        <v>225000</v>
      </c>
      <c r="X7" s="68">
        <f t="shared" ref="X7" si="8">W7*100/C7</f>
        <v>100</v>
      </c>
      <c r="Y7" s="11"/>
    </row>
    <row r="8" spans="1:27" s="6" customFormat="1" ht="27" customHeight="1">
      <c r="A8" s="95" t="s">
        <v>43</v>
      </c>
      <c r="B8" s="94" t="s">
        <v>61</v>
      </c>
      <c r="C8" s="101">
        <v>1065400</v>
      </c>
      <c r="D8" s="102">
        <f>C8*100/C6</f>
        <v>82.563546187228766</v>
      </c>
      <c r="E8" s="101">
        <v>47100</v>
      </c>
      <c r="F8" s="101">
        <v>47100</v>
      </c>
      <c r="G8" s="101">
        <v>47100</v>
      </c>
      <c r="H8" s="120">
        <f t="shared" ref="H8" si="9">SUM(E8:G8)</f>
        <v>141300</v>
      </c>
      <c r="I8" s="121">
        <f t="shared" ref="I8" si="10">H8*100/C8</f>
        <v>13.262624366435142</v>
      </c>
      <c r="J8" s="101">
        <v>47100</v>
      </c>
      <c r="K8" s="101">
        <v>47200</v>
      </c>
      <c r="L8" s="101">
        <v>47200</v>
      </c>
      <c r="M8" s="120">
        <f t="shared" ref="M8" si="11">SUM(H8+J8+K8+L8)</f>
        <v>282800</v>
      </c>
      <c r="N8" s="121">
        <f t="shared" ref="N8" si="12">M8*100/C8</f>
        <v>26.544021024967147</v>
      </c>
      <c r="O8" s="101">
        <v>130500</v>
      </c>
      <c r="P8" s="101">
        <v>130500</v>
      </c>
      <c r="Q8" s="101">
        <v>130500</v>
      </c>
      <c r="R8" s="120">
        <f t="shared" ref="R8" si="13">SUM(M8+O8+P8+Q8)</f>
        <v>674300</v>
      </c>
      <c r="S8" s="121">
        <f t="shared" ref="S8" si="14">R8*100/C8</f>
        <v>63.290782804580438</v>
      </c>
      <c r="T8" s="101">
        <v>130500</v>
      </c>
      <c r="U8" s="101">
        <v>130300</v>
      </c>
      <c r="V8" s="101">
        <v>130300</v>
      </c>
      <c r="W8" s="55"/>
      <c r="X8" s="68"/>
      <c r="Y8" s="11"/>
    </row>
    <row r="9" spans="1:27" s="6" customFormat="1" ht="18.75">
      <c r="A9" s="163" t="s">
        <v>6</v>
      </c>
      <c r="B9" s="164"/>
      <c r="C9" s="99">
        <f>SUM(C10:C15)</f>
        <v>2760000</v>
      </c>
      <c r="D9" s="103">
        <f>C9*100/C5</f>
        <v>28.703058539679898</v>
      </c>
      <c r="E9" s="122">
        <f>SUM(E10:E15)</f>
        <v>0</v>
      </c>
      <c r="F9" s="122">
        <f t="shared" ref="F9:V9" si="15">SUM(F10:F15)</f>
        <v>0</v>
      </c>
      <c r="G9" s="122">
        <f>SUM(G10:G15)</f>
        <v>1090000</v>
      </c>
      <c r="H9" s="123">
        <f t="shared" si="1"/>
        <v>1090000</v>
      </c>
      <c r="I9" s="124">
        <f t="shared" si="2"/>
        <v>39.492753623188406</v>
      </c>
      <c r="J9" s="122">
        <f t="shared" si="15"/>
        <v>25000</v>
      </c>
      <c r="K9" s="122">
        <f t="shared" si="15"/>
        <v>515000</v>
      </c>
      <c r="L9" s="122">
        <f t="shared" si="15"/>
        <v>25000</v>
      </c>
      <c r="M9" s="123">
        <f t="shared" si="3"/>
        <v>1655000</v>
      </c>
      <c r="N9" s="124">
        <f>M9*100/C9</f>
        <v>59.963768115942031</v>
      </c>
      <c r="O9" s="122">
        <f t="shared" si="15"/>
        <v>0</v>
      </c>
      <c r="P9" s="122">
        <f t="shared" si="15"/>
        <v>515000</v>
      </c>
      <c r="Q9" s="122">
        <f t="shared" si="15"/>
        <v>25000</v>
      </c>
      <c r="R9" s="123">
        <f t="shared" si="4"/>
        <v>2195000</v>
      </c>
      <c r="S9" s="124">
        <f>R9*100/C9</f>
        <v>79.528985507246375</v>
      </c>
      <c r="T9" s="122">
        <f t="shared" si="15"/>
        <v>540000</v>
      </c>
      <c r="U9" s="122">
        <f t="shared" si="15"/>
        <v>25000</v>
      </c>
      <c r="V9" s="122">
        <f t="shared" si="15"/>
        <v>0</v>
      </c>
      <c r="W9" s="51">
        <f t="shared" si="5"/>
        <v>2760000</v>
      </c>
      <c r="X9" s="69">
        <f>W9*100/C9</f>
        <v>100</v>
      </c>
      <c r="Y9" s="85"/>
      <c r="AA9" s="82"/>
    </row>
    <row r="10" spans="1:27" s="15" customFormat="1" ht="37.5">
      <c r="A10" s="27" t="s">
        <v>44</v>
      </c>
      <c r="B10" s="12" t="s">
        <v>54</v>
      </c>
      <c r="C10" s="37"/>
      <c r="D10" s="104"/>
      <c r="E10" s="125"/>
      <c r="F10" s="125"/>
      <c r="G10" s="126"/>
      <c r="H10" s="127"/>
      <c r="I10" s="128"/>
      <c r="J10" s="129"/>
      <c r="K10" s="126"/>
      <c r="L10" s="125"/>
      <c r="M10" s="127"/>
      <c r="N10" s="128"/>
      <c r="O10" s="125"/>
      <c r="P10" s="126"/>
      <c r="Q10" s="125"/>
      <c r="R10" s="127"/>
      <c r="S10" s="128"/>
      <c r="T10" s="126"/>
      <c r="U10" s="125"/>
      <c r="V10" s="125"/>
      <c r="W10" s="57"/>
      <c r="X10" s="68"/>
      <c r="Y10" s="13"/>
    </row>
    <row r="11" spans="1:27" s="15" customFormat="1" ht="37.5">
      <c r="A11" s="27"/>
      <c r="B11" s="38" t="s">
        <v>26</v>
      </c>
      <c r="C11" s="39">
        <v>2060000</v>
      </c>
      <c r="D11" s="105">
        <f>C11*100/C9</f>
        <v>74.637681159420296</v>
      </c>
      <c r="E11" s="130"/>
      <c r="F11" s="130"/>
      <c r="G11" s="130">
        <v>515000</v>
      </c>
      <c r="H11" s="131">
        <f t="shared" si="1"/>
        <v>515000</v>
      </c>
      <c r="I11" s="128">
        <f>H11*100/C11</f>
        <v>25</v>
      </c>
      <c r="J11" s="130"/>
      <c r="K11" s="130">
        <v>515000</v>
      </c>
      <c r="L11" s="130"/>
      <c r="M11" s="131">
        <f t="shared" si="3"/>
        <v>1030000</v>
      </c>
      <c r="N11" s="128">
        <f t="shared" ref="N11:N12" si="16">M11*100/C11</f>
        <v>50</v>
      </c>
      <c r="O11" s="130"/>
      <c r="P11" s="130">
        <v>515000</v>
      </c>
      <c r="Q11" s="130"/>
      <c r="R11" s="131">
        <f t="shared" si="4"/>
        <v>1545000</v>
      </c>
      <c r="S11" s="128">
        <f t="shared" ref="S11:S12" si="17">R11*100/C11</f>
        <v>75</v>
      </c>
      <c r="T11" s="130">
        <v>515000</v>
      </c>
      <c r="U11" s="130"/>
      <c r="V11" s="130"/>
      <c r="W11" s="58">
        <f t="shared" si="5"/>
        <v>2060000</v>
      </c>
      <c r="X11" s="68">
        <f t="shared" ref="X11:X12" si="18">W11*100/C11</f>
        <v>100</v>
      </c>
      <c r="Y11" s="14"/>
    </row>
    <row r="12" spans="1:27" s="15" customFormat="1" ht="24" customHeight="1">
      <c r="A12" s="27"/>
      <c r="B12" s="40" t="s">
        <v>27</v>
      </c>
      <c r="C12" s="39">
        <v>100000</v>
      </c>
      <c r="D12" s="106">
        <f>C12*100/C9</f>
        <v>3.6231884057971016</v>
      </c>
      <c r="E12" s="130"/>
      <c r="F12" s="130"/>
      <c r="G12" s="130"/>
      <c r="H12" s="131">
        <f t="shared" si="1"/>
        <v>0</v>
      </c>
      <c r="I12" s="128">
        <f>H12*100/C12</f>
        <v>0</v>
      </c>
      <c r="J12" s="130">
        <v>25000</v>
      </c>
      <c r="K12" s="130"/>
      <c r="L12" s="130">
        <v>25000</v>
      </c>
      <c r="M12" s="131">
        <f t="shared" si="3"/>
        <v>50000</v>
      </c>
      <c r="N12" s="128">
        <f t="shared" si="16"/>
        <v>50</v>
      </c>
      <c r="O12" s="130"/>
      <c r="P12" s="130"/>
      <c r="Q12" s="130">
        <v>25000</v>
      </c>
      <c r="R12" s="131">
        <f t="shared" si="4"/>
        <v>75000</v>
      </c>
      <c r="S12" s="128">
        <f t="shared" si="17"/>
        <v>75</v>
      </c>
      <c r="T12" s="130"/>
      <c r="U12" s="130">
        <v>25000</v>
      </c>
      <c r="V12" s="130"/>
      <c r="W12" s="58">
        <f t="shared" si="5"/>
        <v>100000</v>
      </c>
      <c r="X12" s="68">
        <f t="shared" si="18"/>
        <v>100</v>
      </c>
      <c r="Y12" s="14"/>
    </row>
    <row r="13" spans="1:27" s="15" customFormat="1" ht="37.5">
      <c r="A13" s="27" t="s">
        <v>44</v>
      </c>
      <c r="B13" s="12" t="s">
        <v>53</v>
      </c>
      <c r="C13" s="37"/>
      <c r="D13" s="104"/>
      <c r="E13" s="130"/>
      <c r="F13" s="130"/>
      <c r="G13" s="130"/>
      <c r="H13" s="131"/>
      <c r="I13" s="128"/>
      <c r="J13" s="130"/>
      <c r="K13" s="130"/>
      <c r="L13" s="130"/>
      <c r="M13" s="131"/>
      <c r="N13" s="128"/>
      <c r="O13" s="130"/>
      <c r="P13" s="130"/>
      <c r="Q13" s="130"/>
      <c r="R13" s="131"/>
      <c r="S13" s="128"/>
      <c r="T13" s="130"/>
      <c r="U13" s="130"/>
      <c r="V13" s="130"/>
      <c r="W13" s="58"/>
      <c r="X13" s="68"/>
      <c r="Y13" s="13"/>
    </row>
    <row r="14" spans="1:27" s="16" customFormat="1" ht="37.5">
      <c r="A14" s="27"/>
      <c r="B14" s="17" t="s">
        <v>28</v>
      </c>
      <c r="C14" s="39">
        <v>575000</v>
      </c>
      <c r="D14" s="105">
        <f>C14*100/C9</f>
        <v>20.833333333333332</v>
      </c>
      <c r="E14" s="130"/>
      <c r="F14" s="130"/>
      <c r="G14" s="130">
        <v>575000</v>
      </c>
      <c r="H14" s="131">
        <f t="shared" si="1"/>
        <v>575000</v>
      </c>
      <c r="I14" s="128">
        <f>H14*100/C14</f>
        <v>100</v>
      </c>
      <c r="J14" s="130"/>
      <c r="K14" s="130"/>
      <c r="L14" s="130"/>
      <c r="M14" s="131">
        <f t="shared" si="3"/>
        <v>575000</v>
      </c>
      <c r="N14" s="128">
        <f t="shared" ref="N14" si="19">M14*100/C14</f>
        <v>100</v>
      </c>
      <c r="O14" s="130"/>
      <c r="P14" s="130"/>
      <c r="Q14" s="130"/>
      <c r="R14" s="131">
        <f t="shared" si="4"/>
        <v>575000</v>
      </c>
      <c r="S14" s="128">
        <f t="shared" ref="S14:S49" si="20">R14*100/C14</f>
        <v>100</v>
      </c>
      <c r="T14" s="130"/>
      <c r="U14" s="130"/>
      <c r="V14" s="130"/>
      <c r="W14" s="58">
        <f t="shared" si="5"/>
        <v>575000</v>
      </c>
      <c r="X14" s="68">
        <f t="shared" ref="X14:X49" si="21">W14*100/C14</f>
        <v>100</v>
      </c>
      <c r="Y14" s="11"/>
    </row>
    <row r="15" spans="1:27" s="16" customFormat="1" ht="26.25" customHeight="1">
      <c r="A15" s="27"/>
      <c r="B15" s="96" t="s">
        <v>29</v>
      </c>
      <c r="C15" s="39">
        <v>25000</v>
      </c>
      <c r="D15" s="105">
        <f>C15*100/C9</f>
        <v>0.90579710144927539</v>
      </c>
      <c r="E15" s="130"/>
      <c r="F15" s="130"/>
      <c r="G15" s="130"/>
      <c r="H15" s="131">
        <f t="shared" si="1"/>
        <v>0</v>
      </c>
      <c r="I15" s="128">
        <f t="shared" ref="I15" si="22">H15*100/C15</f>
        <v>0</v>
      </c>
      <c r="J15" s="130"/>
      <c r="K15" s="130"/>
      <c r="L15" s="130"/>
      <c r="M15" s="131">
        <f t="shared" si="3"/>
        <v>0</v>
      </c>
      <c r="N15" s="128">
        <f>M15*100/C15</f>
        <v>0</v>
      </c>
      <c r="O15" s="130"/>
      <c r="P15" s="130"/>
      <c r="Q15" s="130"/>
      <c r="R15" s="131">
        <f t="shared" si="4"/>
        <v>0</v>
      </c>
      <c r="S15" s="128">
        <f t="shared" si="20"/>
        <v>0</v>
      </c>
      <c r="T15" s="130">
        <v>25000</v>
      </c>
      <c r="U15" s="130"/>
      <c r="V15" s="130"/>
      <c r="W15" s="58">
        <f t="shared" si="5"/>
        <v>25000</v>
      </c>
      <c r="X15" s="68">
        <f t="shared" si="21"/>
        <v>100</v>
      </c>
      <c r="Y15" s="14"/>
    </row>
    <row r="16" spans="1:27" s="6" customFormat="1" ht="18.75">
      <c r="A16" s="163" t="s">
        <v>7</v>
      </c>
      <c r="B16" s="164"/>
      <c r="C16" s="99">
        <f>SUM(C17:C20)</f>
        <v>1860000</v>
      </c>
      <c r="D16" s="107">
        <f>C16*100/C5</f>
        <v>19.343365537610367</v>
      </c>
      <c r="E16" s="132">
        <f>SUM(E17:E20)</f>
        <v>0</v>
      </c>
      <c r="F16" s="132">
        <f t="shared" ref="F16:V16" si="23">SUM(F17:F20)</f>
        <v>0</v>
      </c>
      <c r="G16" s="132">
        <f t="shared" si="23"/>
        <v>11900</v>
      </c>
      <c r="H16" s="132">
        <f t="shared" si="23"/>
        <v>11900</v>
      </c>
      <c r="I16" s="132">
        <f t="shared" si="23"/>
        <v>1.9888617163084161</v>
      </c>
      <c r="J16" s="132">
        <f t="shared" si="23"/>
        <v>60860</v>
      </c>
      <c r="K16" s="132">
        <f t="shared" si="23"/>
        <v>11400</v>
      </c>
      <c r="L16" s="132">
        <f t="shared" si="23"/>
        <v>366300</v>
      </c>
      <c r="M16" s="132">
        <f t="shared" si="23"/>
        <v>409800</v>
      </c>
      <c r="N16" s="132">
        <f t="shared" si="23"/>
        <v>45.85247499613395</v>
      </c>
      <c r="O16" s="132">
        <f t="shared" si="23"/>
        <v>254100</v>
      </c>
      <c r="P16" s="132">
        <f t="shared" si="23"/>
        <v>377860</v>
      </c>
      <c r="Q16" s="132">
        <f t="shared" si="23"/>
        <v>338950</v>
      </c>
      <c r="R16" s="132">
        <f t="shared" si="23"/>
        <v>1089050</v>
      </c>
      <c r="S16" s="132">
        <f t="shared" si="23"/>
        <v>161.95178206033984</v>
      </c>
      <c r="T16" s="132">
        <f t="shared" si="23"/>
        <v>53730</v>
      </c>
      <c r="U16" s="132">
        <f t="shared" si="23"/>
        <v>21700</v>
      </c>
      <c r="V16" s="132">
        <f t="shared" si="23"/>
        <v>363200</v>
      </c>
      <c r="W16" s="52">
        <f t="shared" si="5"/>
        <v>1527680</v>
      </c>
      <c r="X16" s="70">
        <f t="shared" si="21"/>
        <v>82.13333333333334</v>
      </c>
      <c r="Y16" s="85"/>
    </row>
    <row r="17" spans="1:25" s="18" customFormat="1" ht="37.5">
      <c r="A17" s="27" t="s">
        <v>44</v>
      </c>
      <c r="B17" s="17" t="s">
        <v>45</v>
      </c>
      <c r="C17" s="34">
        <v>1082900</v>
      </c>
      <c r="D17" s="105">
        <f>C17*100/C16</f>
        <v>58.22043010752688</v>
      </c>
      <c r="E17" s="133"/>
      <c r="F17" s="133"/>
      <c r="G17" s="130">
        <v>6200</v>
      </c>
      <c r="H17" s="131">
        <f t="shared" si="1"/>
        <v>6200</v>
      </c>
      <c r="I17" s="128">
        <f>H17*100/C17</f>
        <v>0.57253670699048853</v>
      </c>
      <c r="J17" s="130">
        <v>3100</v>
      </c>
      <c r="K17" s="133"/>
      <c r="L17" s="130">
        <v>349200</v>
      </c>
      <c r="M17" s="131">
        <f t="shared" si="3"/>
        <v>358500</v>
      </c>
      <c r="N17" s="128">
        <f>M17*100/C17</f>
        <v>33.1055499122726</v>
      </c>
      <c r="O17" s="130">
        <v>3100</v>
      </c>
      <c r="P17" s="130"/>
      <c r="Q17" s="130">
        <v>334300</v>
      </c>
      <c r="R17" s="131">
        <f t="shared" si="4"/>
        <v>695900</v>
      </c>
      <c r="S17" s="128">
        <f t="shared" si="20"/>
        <v>64.262628128174342</v>
      </c>
      <c r="T17" s="130">
        <v>11400</v>
      </c>
      <c r="U17" s="130">
        <v>12400</v>
      </c>
      <c r="V17" s="130">
        <v>363200</v>
      </c>
      <c r="W17" s="58">
        <f t="shared" si="5"/>
        <v>1082900</v>
      </c>
      <c r="X17" s="68">
        <f t="shared" si="21"/>
        <v>100</v>
      </c>
      <c r="Y17" s="14"/>
    </row>
    <row r="18" spans="1:25" s="18" customFormat="1" ht="37.5">
      <c r="A18" s="27" t="s">
        <v>44</v>
      </c>
      <c r="B18" s="17" t="s">
        <v>46</v>
      </c>
      <c r="C18" s="34">
        <v>402450</v>
      </c>
      <c r="D18" s="105">
        <f>C18*100/C16</f>
        <v>21.637096774193548</v>
      </c>
      <c r="E18" s="130"/>
      <c r="F18" s="130"/>
      <c r="G18" s="130">
        <v>5700</v>
      </c>
      <c r="H18" s="131">
        <f t="shared" si="1"/>
        <v>5700</v>
      </c>
      <c r="I18" s="128">
        <f>H18*100/C18</f>
        <v>1.4163250093179276</v>
      </c>
      <c r="J18" s="130">
        <v>17100</v>
      </c>
      <c r="K18" s="130">
        <v>11400</v>
      </c>
      <c r="L18" s="130">
        <v>17100</v>
      </c>
      <c r="M18" s="131">
        <f t="shared" si="3"/>
        <v>51300</v>
      </c>
      <c r="N18" s="128">
        <f t="shared" ref="N18:N49" si="24">M18*100/C18</f>
        <v>12.746925083861349</v>
      </c>
      <c r="O18" s="130"/>
      <c r="P18" s="130">
        <v>337200</v>
      </c>
      <c r="Q18" s="130">
        <v>4650</v>
      </c>
      <c r="R18" s="131">
        <f t="shared" si="4"/>
        <v>393150</v>
      </c>
      <c r="S18" s="128">
        <f t="shared" si="20"/>
        <v>97.689153932165482</v>
      </c>
      <c r="T18" s="130"/>
      <c r="U18" s="130">
        <v>9300</v>
      </c>
      <c r="V18" s="130"/>
      <c r="W18" s="58">
        <f t="shared" si="5"/>
        <v>402450</v>
      </c>
      <c r="X18" s="68">
        <f t="shared" si="21"/>
        <v>100</v>
      </c>
      <c r="Y18" s="14"/>
    </row>
    <row r="19" spans="1:25" s="18" customFormat="1" ht="37.5">
      <c r="A19" s="27" t="s">
        <v>44</v>
      </c>
      <c r="B19" s="83" t="s">
        <v>67</v>
      </c>
      <c r="C19" s="84">
        <v>332320</v>
      </c>
      <c r="D19" s="105">
        <f>C19*100/C16</f>
        <v>17.866666666666667</v>
      </c>
      <c r="E19" s="130"/>
      <c r="F19" s="130"/>
      <c r="G19" s="130"/>
      <c r="H19" s="131"/>
      <c r="I19" s="128"/>
      <c r="J19" s="130">
        <v>40660</v>
      </c>
      <c r="K19" s="130"/>
      <c r="L19" s="130"/>
      <c r="M19" s="131"/>
      <c r="N19" s="128"/>
      <c r="O19" s="130">
        <v>251000</v>
      </c>
      <c r="P19" s="130">
        <v>40660</v>
      </c>
      <c r="Q19" s="130"/>
      <c r="R19" s="131"/>
      <c r="S19" s="128"/>
      <c r="T19" s="130"/>
      <c r="U19" s="130"/>
      <c r="V19" s="130"/>
      <c r="W19" s="58"/>
      <c r="X19" s="68"/>
      <c r="Y19" s="14"/>
    </row>
    <row r="20" spans="1:25" s="20" customFormat="1" ht="18.75">
      <c r="A20" s="27" t="s">
        <v>44</v>
      </c>
      <c r="B20" s="19" t="s">
        <v>66</v>
      </c>
      <c r="C20" s="35">
        <v>42330</v>
      </c>
      <c r="D20" s="108">
        <f>C20*100/C16</f>
        <v>2.2758064516129033</v>
      </c>
      <c r="E20" s="134"/>
      <c r="F20" s="134"/>
      <c r="G20" s="134"/>
      <c r="H20" s="131">
        <f t="shared" si="1"/>
        <v>0</v>
      </c>
      <c r="I20" s="128">
        <f t="shared" ref="I20:I49" si="25">H20*100/C20</f>
        <v>0</v>
      </c>
      <c r="J20" s="134"/>
      <c r="K20" s="134"/>
      <c r="L20" s="134"/>
      <c r="M20" s="131">
        <f t="shared" si="3"/>
        <v>0</v>
      </c>
      <c r="N20" s="128">
        <f t="shared" si="24"/>
        <v>0</v>
      </c>
      <c r="O20" s="134"/>
      <c r="P20" s="134"/>
      <c r="Q20" s="134"/>
      <c r="R20" s="131">
        <f t="shared" si="4"/>
        <v>0</v>
      </c>
      <c r="S20" s="128">
        <f t="shared" si="20"/>
        <v>0</v>
      </c>
      <c r="T20" s="35">
        <v>42330</v>
      </c>
      <c r="U20" s="134"/>
      <c r="V20" s="134"/>
      <c r="W20" s="58">
        <f t="shared" si="5"/>
        <v>42330</v>
      </c>
      <c r="X20" s="68">
        <f t="shared" si="21"/>
        <v>100</v>
      </c>
      <c r="Y20" s="21"/>
    </row>
    <row r="21" spans="1:25" s="6" customFormat="1" ht="18.75">
      <c r="A21" s="163" t="s">
        <v>8</v>
      </c>
      <c r="B21" s="164"/>
      <c r="C21" s="99">
        <f>SUM(C22:C27)</f>
        <v>1696900</v>
      </c>
      <c r="D21" s="109">
        <f>C21*100/C5</f>
        <v>17.647181172457543</v>
      </c>
      <c r="E21" s="122">
        <f>SUM(E22:E27)</f>
        <v>0</v>
      </c>
      <c r="F21" s="122">
        <f t="shared" ref="F21:V21" si="26">SUM(F22:F27)</f>
        <v>272300</v>
      </c>
      <c r="G21" s="122">
        <f t="shared" si="26"/>
        <v>0</v>
      </c>
      <c r="H21" s="123">
        <f t="shared" si="1"/>
        <v>272300</v>
      </c>
      <c r="I21" s="124">
        <f t="shared" si="25"/>
        <v>16.046909069479639</v>
      </c>
      <c r="J21" s="122">
        <f t="shared" si="26"/>
        <v>325000</v>
      </c>
      <c r="K21" s="122">
        <f t="shared" si="26"/>
        <v>320600</v>
      </c>
      <c r="L21" s="122">
        <f t="shared" si="26"/>
        <v>0</v>
      </c>
      <c r="M21" s="123">
        <f t="shared" si="3"/>
        <v>917900</v>
      </c>
      <c r="N21" s="124">
        <f t="shared" si="24"/>
        <v>54.092757381106722</v>
      </c>
      <c r="O21" s="122">
        <f t="shared" si="26"/>
        <v>0</v>
      </c>
      <c r="P21" s="122">
        <f t="shared" si="26"/>
        <v>508000</v>
      </c>
      <c r="Q21" s="122">
        <f t="shared" si="26"/>
        <v>0</v>
      </c>
      <c r="R21" s="123">
        <f t="shared" si="4"/>
        <v>1425900</v>
      </c>
      <c r="S21" s="124">
        <f t="shared" si="20"/>
        <v>84.029701219871527</v>
      </c>
      <c r="T21" s="122">
        <f t="shared" si="26"/>
        <v>271000</v>
      </c>
      <c r="U21" s="122">
        <f t="shared" si="26"/>
        <v>0</v>
      </c>
      <c r="V21" s="122">
        <f t="shared" si="26"/>
        <v>0</v>
      </c>
      <c r="W21" s="51">
        <f t="shared" si="5"/>
        <v>1696900</v>
      </c>
      <c r="X21" s="69">
        <f t="shared" si="21"/>
        <v>100</v>
      </c>
      <c r="Y21" s="85"/>
    </row>
    <row r="22" spans="1:25" s="18" customFormat="1" ht="75">
      <c r="A22" s="86" t="s">
        <v>43</v>
      </c>
      <c r="B22" s="87" t="s">
        <v>47</v>
      </c>
      <c r="C22" s="88">
        <v>272300</v>
      </c>
      <c r="D22" s="102">
        <f>C22*100/C21</f>
        <v>16.046909069479639</v>
      </c>
      <c r="E22" s="88"/>
      <c r="F22" s="88">
        <v>272300</v>
      </c>
      <c r="G22" s="135"/>
      <c r="H22" s="136">
        <f t="shared" si="1"/>
        <v>272300</v>
      </c>
      <c r="I22" s="137">
        <f t="shared" si="25"/>
        <v>100</v>
      </c>
      <c r="J22" s="135"/>
      <c r="K22" s="135"/>
      <c r="L22" s="135"/>
      <c r="M22" s="136">
        <f t="shared" si="3"/>
        <v>272300</v>
      </c>
      <c r="N22" s="137">
        <f t="shared" si="24"/>
        <v>100</v>
      </c>
      <c r="O22" s="135"/>
      <c r="P22" s="135"/>
      <c r="Q22" s="135"/>
      <c r="R22" s="136">
        <f t="shared" si="4"/>
        <v>272300</v>
      </c>
      <c r="S22" s="137">
        <f t="shared" si="20"/>
        <v>100</v>
      </c>
      <c r="T22" s="135"/>
      <c r="U22" s="135"/>
      <c r="V22" s="135"/>
      <c r="W22" s="90">
        <f t="shared" si="5"/>
        <v>272300</v>
      </c>
      <c r="X22" s="91">
        <f t="shared" si="21"/>
        <v>100</v>
      </c>
      <c r="Y22" s="89"/>
    </row>
    <row r="23" spans="1:25" s="18" customFormat="1" ht="56.25">
      <c r="A23" s="86" t="s">
        <v>43</v>
      </c>
      <c r="B23" s="87" t="s">
        <v>48</v>
      </c>
      <c r="C23" s="88">
        <v>271000</v>
      </c>
      <c r="D23" s="102">
        <f>C23*100/C21</f>
        <v>15.97029878012847</v>
      </c>
      <c r="E23" s="88"/>
      <c r="F23" s="135"/>
      <c r="G23" s="135"/>
      <c r="H23" s="136">
        <f t="shared" si="1"/>
        <v>0</v>
      </c>
      <c r="I23" s="137">
        <f t="shared" si="25"/>
        <v>0</v>
      </c>
      <c r="J23" s="135"/>
      <c r="K23" s="135"/>
      <c r="L23" s="135"/>
      <c r="M23" s="136">
        <f t="shared" si="3"/>
        <v>0</v>
      </c>
      <c r="N23" s="137">
        <f t="shared" si="24"/>
        <v>0</v>
      </c>
      <c r="O23" s="135"/>
      <c r="P23" s="135"/>
      <c r="Q23" s="135"/>
      <c r="R23" s="136">
        <f t="shared" si="4"/>
        <v>0</v>
      </c>
      <c r="S23" s="137">
        <f t="shared" si="20"/>
        <v>0</v>
      </c>
      <c r="T23" s="88">
        <v>271000</v>
      </c>
      <c r="U23" s="135"/>
      <c r="V23" s="135"/>
      <c r="W23" s="90">
        <f t="shared" si="5"/>
        <v>271000</v>
      </c>
      <c r="X23" s="91">
        <f t="shared" si="21"/>
        <v>100</v>
      </c>
      <c r="Y23" s="89"/>
    </row>
    <row r="24" spans="1:25" s="18" customFormat="1" ht="37.5">
      <c r="A24" s="86" t="s">
        <v>43</v>
      </c>
      <c r="B24" s="92" t="s">
        <v>49</v>
      </c>
      <c r="C24" s="88">
        <v>320600</v>
      </c>
      <c r="D24" s="102">
        <f>C24*100/C21</f>
        <v>18.893275973834641</v>
      </c>
      <c r="E24" s="88"/>
      <c r="F24" s="135"/>
      <c r="G24" s="135"/>
      <c r="H24" s="136">
        <f t="shared" si="1"/>
        <v>0</v>
      </c>
      <c r="I24" s="137">
        <f t="shared" si="25"/>
        <v>0</v>
      </c>
      <c r="J24" s="135"/>
      <c r="K24" s="88">
        <v>320600</v>
      </c>
      <c r="L24" s="135"/>
      <c r="M24" s="136">
        <f t="shared" si="3"/>
        <v>320600</v>
      </c>
      <c r="N24" s="137">
        <f t="shared" si="24"/>
        <v>100</v>
      </c>
      <c r="O24" s="135"/>
      <c r="P24" s="135"/>
      <c r="Q24" s="135"/>
      <c r="R24" s="136">
        <f t="shared" si="4"/>
        <v>320600</v>
      </c>
      <c r="S24" s="137">
        <f t="shared" si="20"/>
        <v>100</v>
      </c>
      <c r="T24" s="135"/>
      <c r="U24" s="135"/>
      <c r="V24" s="135"/>
      <c r="W24" s="90">
        <f t="shared" si="5"/>
        <v>320600</v>
      </c>
      <c r="X24" s="91">
        <f t="shared" si="21"/>
        <v>100</v>
      </c>
      <c r="Y24" s="89"/>
    </row>
    <row r="25" spans="1:25" s="18" customFormat="1" ht="18.75">
      <c r="A25" s="86" t="s">
        <v>43</v>
      </c>
      <c r="B25" s="92" t="s">
        <v>50</v>
      </c>
      <c r="C25" s="88">
        <v>249000</v>
      </c>
      <c r="D25" s="102">
        <f>C25*100/C21</f>
        <v>14.673816960339442</v>
      </c>
      <c r="E25" s="88"/>
      <c r="F25" s="135"/>
      <c r="G25" s="135"/>
      <c r="H25" s="136">
        <f t="shared" si="1"/>
        <v>0</v>
      </c>
      <c r="I25" s="137">
        <f t="shared" si="25"/>
        <v>0</v>
      </c>
      <c r="J25" s="135"/>
      <c r="K25" s="135"/>
      <c r="L25" s="135"/>
      <c r="M25" s="136">
        <f t="shared" si="3"/>
        <v>0</v>
      </c>
      <c r="N25" s="137">
        <f t="shared" si="24"/>
        <v>0</v>
      </c>
      <c r="O25" s="135"/>
      <c r="P25" s="88">
        <v>249000</v>
      </c>
      <c r="Q25" s="135"/>
      <c r="R25" s="136">
        <f t="shared" si="4"/>
        <v>249000</v>
      </c>
      <c r="S25" s="137">
        <f t="shared" si="20"/>
        <v>100</v>
      </c>
      <c r="T25" s="135"/>
      <c r="U25" s="135"/>
      <c r="V25" s="135"/>
      <c r="W25" s="90">
        <f t="shared" si="5"/>
        <v>249000</v>
      </c>
      <c r="X25" s="91">
        <f t="shared" si="21"/>
        <v>100</v>
      </c>
      <c r="Y25" s="89"/>
    </row>
    <row r="26" spans="1:25" s="18" customFormat="1" ht="37.5">
      <c r="A26" s="86" t="s">
        <v>43</v>
      </c>
      <c r="B26" s="92" t="s">
        <v>51</v>
      </c>
      <c r="C26" s="88">
        <v>259000</v>
      </c>
      <c r="D26" s="102">
        <f>C26*100/C21</f>
        <v>15.263126878425364</v>
      </c>
      <c r="E26" s="88"/>
      <c r="F26" s="135"/>
      <c r="G26" s="135"/>
      <c r="H26" s="136">
        <f t="shared" si="1"/>
        <v>0</v>
      </c>
      <c r="I26" s="137">
        <f t="shared" si="25"/>
        <v>0</v>
      </c>
      <c r="J26" s="135"/>
      <c r="K26" s="135"/>
      <c r="L26" s="135"/>
      <c r="M26" s="136">
        <f t="shared" si="3"/>
        <v>0</v>
      </c>
      <c r="N26" s="137">
        <f t="shared" si="24"/>
        <v>0</v>
      </c>
      <c r="O26" s="135"/>
      <c r="P26" s="88">
        <v>259000</v>
      </c>
      <c r="Q26" s="135"/>
      <c r="R26" s="136">
        <f t="shared" si="4"/>
        <v>259000</v>
      </c>
      <c r="S26" s="137">
        <f t="shared" si="20"/>
        <v>100</v>
      </c>
      <c r="T26" s="135"/>
      <c r="U26" s="135"/>
      <c r="V26" s="135"/>
      <c r="W26" s="90">
        <f t="shared" si="5"/>
        <v>259000</v>
      </c>
      <c r="X26" s="91">
        <f t="shared" si="21"/>
        <v>100</v>
      </c>
      <c r="Y26" s="89"/>
    </row>
    <row r="27" spans="1:25" s="18" customFormat="1" ht="37.5">
      <c r="A27" s="27" t="s">
        <v>44</v>
      </c>
      <c r="B27" s="22" t="s">
        <v>52</v>
      </c>
      <c r="C27" s="34">
        <v>325000</v>
      </c>
      <c r="D27" s="105">
        <f>C27*100/C21</f>
        <v>19.152572337792446</v>
      </c>
      <c r="E27" s="34"/>
      <c r="F27" s="138"/>
      <c r="G27" s="138"/>
      <c r="H27" s="139">
        <f t="shared" si="1"/>
        <v>0</v>
      </c>
      <c r="I27" s="140">
        <f t="shared" si="25"/>
        <v>0</v>
      </c>
      <c r="J27" s="130">
        <v>325000</v>
      </c>
      <c r="K27" s="141"/>
      <c r="L27" s="141"/>
      <c r="M27" s="139">
        <f t="shared" si="3"/>
        <v>325000</v>
      </c>
      <c r="N27" s="140">
        <f t="shared" si="24"/>
        <v>100</v>
      </c>
      <c r="O27" s="141"/>
      <c r="P27" s="141"/>
      <c r="Q27" s="141"/>
      <c r="R27" s="139">
        <f t="shared" si="4"/>
        <v>325000</v>
      </c>
      <c r="S27" s="140">
        <f t="shared" si="20"/>
        <v>100</v>
      </c>
      <c r="T27" s="141"/>
      <c r="U27" s="142"/>
      <c r="V27" s="141"/>
      <c r="W27" s="56">
        <f t="shared" si="5"/>
        <v>325000</v>
      </c>
      <c r="X27" s="71">
        <f t="shared" si="21"/>
        <v>100</v>
      </c>
      <c r="Y27" s="21"/>
    </row>
    <row r="28" spans="1:25" s="18" customFormat="1" ht="18.75">
      <c r="A28" s="163" t="s">
        <v>9</v>
      </c>
      <c r="B28" s="164"/>
      <c r="C28" s="99">
        <f>SUM(C29:C29)</f>
        <v>40000</v>
      </c>
      <c r="D28" s="109">
        <f>C28*100/C5</f>
        <v>0.41598635564753478</v>
      </c>
      <c r="E28" s="99">
        <f t="shared" ref="E28:V28" si="27">SUM(E29:E29)</f>
        <v>0</v>
      </c>
      <c r="F28" s="99">
        <f t="shared" si="27"/>
        <v>0</v>
      </c>
      <c r="G28" s="99">
        <f t="shared" si="27"/>
        <v>0</v>
      </c>
      <c r="H28" s="143">
        <f t="shared" si="1"/>
        <v>0</v>
      </c>
      <c r="I28" s="119">
        <f t="shared" si="25"/>
        <v>0</v>
      </c>
      <c r="J28" s="99">
        <f t="shared" si="27"/>
        <v>0</v>
      </c>
      <c r="K28" s="99">
        <f t="shared" si="27"/>
        <v>0</v>
      </c>
      <c r="L28" s="99">
        <f t="shared" si="27"/>
        <v>25500</v>
      </c>
      <c r="M28" s="143">
        <f t="shared" si="3"/>
        <v>25500</v>
      </c>
      <c r="N28" s="119">
        <f t="shared" si="24"/>
        <v>63.75</v>
      </c>
      <c r="O28" s="99">
        <f>SUM(O29:O29)</f>
        <v>0</v>
      </c>
      <c r="P28" s="99">
        <f t="shared" si="27"/>
        <v>0</v>
      </c>
      <c r="Q28" s="99">
        <f t="shared" si="27"/>
        <v>0</v>
      </c>
      <c r="R28" s="143">
        <f t="shared" si="4"/>
        <v>25500</v>
      </c>
      <c r="S28" s="119">
        <f t="shared" si="20"/>
        <v>63.75</v>
      </c>
      <c r="T28" s="99">
        <f t="shared" si="27"/>
        <v>0</v>
      </c>
      <c r="U28" s="99">
        <f t="shared" si="27"/>
        <v>14500</v>
      </c>
      <c r="V28" s="99">
        <f t="shared" si="27"/>
        <v>0</v>
      </c>
      <c r="W28" s="53">
        <f t="shared" si="5"/>
        <v>40000</v>
      </c>
      <c r="X28" s="67">
        <f t="shared" si="21"/>
        <v>100</v>
      </c>
      <c r="Y28" s="85"/>
    </row>
    <row r="29" spans="1:25" s="18" customFormat="1" ht="56.25">
      <c r="A29" s="27" t="s">
        <v>44</v>
      </c>
      <c r="B29" s="17" t="s">
        <v>68</v>
      </c>
      <c r="C29" s="34">
        <v>40000</v>
      </c>
      <c r="D29" s="105">
        <f>C29*100/C28</f>
        <v>100</v>
      </c>
      <c r="E29" s="144"/>
      <c r="F29" s="144"/>
      <c r="G29" s="144"/>
      <c r="H29" s="139">
        <f t="shared" si="1"/>
        <v>0</v>
      </c>
      <c r="I29" s="140">
        <f t="shared" si="25"/>
        <v>0</v>
      </c>
      <c r="J29" s="144"/>
      <c r="K29" s="144"/>
      <c r="L29" s="130">
        <v>25500</v>
      </c>
      <c r="M29" s="131">
        <f t="shared" si="3"/>
        <v>25500</v>
      </c>
      <c r="N29" s="128">
        <f t="shared" si="24"/>
        <v>63.75</v>
      </c>
      <c r="O29" s="144"/>
      <c r="P29" s="130"/>
      <c r="Q29" s="144"/>
      <c r="R29" s="139">
        <f t="shared" si="4"/>
        <v>25500</v>
      </c>
      <c r="S29" s="140">
        <f t="shared" si="20"/>
        <v>63.75</v>
      </c>
      <c r="T29" s="144"/>
      <c r="U29" s="130">
        <v>14500</v>
      </c>
      <c r="V29" s="144"/>
      <c r="W29" s="56">
        <f t="shared" si="5"/>
        <v>40000</v>
      </c>
      <c r="X29" s="71">
        <f t="shared" si="21"/>
        <v>100</v>
      </c>
      <c r="Y29" s="21"/>
    </row>
    <row r="30" spans="1:25" s="18" customFormat="1" ht="18.75">
      <c r="A30" s="163" t="s">
        <v>10</v>
      </c>
      <c r="B30" s="164"/>
      <c r="C30" s="99">
        <f>SUM(C32:C49)</f>
        <v>1968400</v>
      </c>
      <c r="D30" s="109">
        <f>C30*100/C5</f>
        <v>20.470688561415187</v>
      </c>
      <c r="E30" s="122">
        <f>SUM(E31:E49)</f>
        <v>0</v>
      </c>
      <c r="F30" s="122">
        <f t="shared" ref="F30:V30" si="28">SUM(F31:F49)</f>
        <v>23800</v>
      </c>
      <c r="G30" s="122">
        <f t="shared" si="28"/>
        <v>588000</v>
      </c>
      <c r="H30" s="123">
        <f t="shared" si="1"/>
        <v>611800</v>
      </c>
      <c r="I30" s="124">
        <f t="shared" si="25"/>
        <v>31.081081081081081</v>
      </c>
      <c r="J30" s="122">
        <f t="shared" si="28"/>
        <v>0</v>
      </c>
      <c r="K30" s="122">
        <f t="shared" si="28"/>
        <v>450000</v>
      </c>
      <c r="L30" s="122">
        <f t="shared" si="28"/>
        <v>200000</v>
      </c>
      <c r="M30" s="123">
        <f t="shared" si="3"/>
        <v>1261800</v>
      </c>
      <c r="N30" s="124">
        <f t="shared" si="24"/>
        <v>64.102824629140414</v>
      </c>
      <c r="O30" s="122">
        <f>SUM(O31:O49)</f>
        <v>20000</v>
      </c>
      <c r="P30" s="122">
        <f t="shared" si="28"/>
        <v>0</v>
      </c>
      <c r="Q30" s="122">
        <f t="shared" si="28"/>
        <v>250000</v>
      </c>
      <c r="R30" s="123">
        <f t="shared" si="4"/>
        <v>1531800</v>
      </c>
      <c r="S30" s="124">
        <f t="shared" si="20"/>
        <v>77.819548872180448</v>
      </c>
      <c r="T30" s="122">
        <f t="shared" si="28"/>
        <v>250000</v>
      </c>
      <c r="U30" s="122">
        <f>SUM(U31:U49)</f>
        <v>186600</v>
      </c>
      <c r="V30" s="122">
        <f t="shared" si="28"/>
        <v>0</v>
      </c>
      <c r="W30" s="51">
        <f t="shared" si="5"/>
        <v>1968400</v>
      </c>
      <c r="X30" s="69">
        <f t="shared" si="21"/>
        <v>100</v>
      </c>
      <c r="Y30" s="85"/>
    </row>
    <row r="31" spans="1:25" s="18" customFormat="1" ht="18.75">
      <c r="A31" s="27" t="s">
        <v>44</v>
      </c>
      <c r="B31" s="17" t="s">
        <v>55</v>
      </c>
      <c r="C31" s="33"/>
      <c r="D31" s="110"/>
      <c r="E31" s="138"/>
      <c r="F31" s="138"/>
      <c r="G31" s="138"/>
      <c r="H31" s="139"/>
      <c r="I31" s="140"/>
      <c r="J31" s="138"/>
      <c r="K31" s="138"/>
      <c r="L31" s="138"/>
      <c r="M31" s="139"/>
      <c r="N31" s="140"/>
      <c r="O31" s="138"/>
      <c r="P31" s="138"/>
      <c r="Q31" s="138"/>
      <c r="R31" s="139"/>
      <c r="S31" s="140"/>
      <c r="T31" s="138"/>
      <c r="U31" s="138"/>
      <c r="V31" s="138"/>
      <c r="W31" s="56"/>
      <c r="X31" s="71"/>
      <c r="Y31" s="21"/>
    </row>
    <row r="32" spans="1:25" s="18" customFormat="1" ht="75">
      <c r="A32" s="27"/>
      <c r="B32" s="41" t="s">
        <v>30</v>
      </c>
      <c r="C32" s="36">
        <v>3800</v>
      </c>
      <c r="D32" s="106">
        <f>C32*100/C30</f>
        <v>0.19305019305019305</v>
      </c>
      <c r="E32" s="130"/>
      <c r="F32" s="130">
        <v>3800</v>
      </c>
      <c r="G32" s="145"/>
      <c r="H32" s="146">
        <f t="shared" si="1"/>
        <v>3800</v>
      </c>
      <c r="I32" s="147">
        <f t="shared" si="25"/>
        <v>100</v>
      </c>
      <c r="J32" s="145"/>
      <c r="K32" s="145"/>
      <c r="L32" s="145"/>
      <c r="M32" s="146">
        <f t="shared" si="3"/>
        <v>3800</v>
      </c>
      <c r="N32" s="147">
        <f t="shared" si="24"/>
        <v>100</v>
      </c>
      <c r="O32" s="145"/>
      <c r="P32" s="145"/>
      <c r="Q32" s="145"/>
      <c r="R32" s="146">
        <f t="shared" si="4"/>
        <v>3800</v>
      </c>
      <c r="S32" s="147">
        <f t="shared" si="20"/>
        <v>100</v>
      </c>
      <c r="T32" s="145"/>
      <c r="U32" s="145"/>
      <c r="V32" s="145"/>
      <c r="W32" s="59">
        <f t="shared" si="5"/>
        <v>3800</v>
      </c>
      <c r="X32" s="72">
        <f t="shared" si="21"/>
        <v>100</v>
      </c>
      <c r="Y32" s="79"/>
    </row>
    <row r="33" spans="1:25" s="18" customFormat="1" ht="37.5">
      <c r="A33" s="29"/>
      <c r="B33" s="41" t="s">
        <v>31</v>
      </c>
      <c r="C33" s="36">
        <v>158000</v>
      </c>
      <c r="D33" s="106">
        <f>C33*100/C30</f>
        <v>8.026823816297501</v>
      </c>
      <c r="E33" s="145"/>
      <c r="F33" s="145"/>
      <c r="G33" s="145">
        <v>158000</v>
      </c>
      <c r="H33" s="146">
        <f t="shared" si="1"/>
        <v>158000</v>
      </c>
      <c r="I33" s="147">
        <f t="shared" si="25"/>
        <v>100</v>
      </c>
      <c r="J33" s="145"/>
      <c r="K33" s="145"/>
      <c r="L33" s="145"/>
      <c r="M33" s="146">
        <f t="shared" si="3"/>
        <v>158000</v>
      </c>
      <c r="N33" s="147">
        <f t="shared" si="24"/>
        <v>100</v>
      </c>
      <c r="O33" s="145"/>
      <c r="P33" s="145"/>
      <c r="Q33" s="145"/>
      <c r="R33" s="146">
        <f t="shared" si="4"/>
        <v>158000</v>
      </c>
      <c r="S33" s="147">
        <f t="shared" si="20"/>
        <v>100</v>
      </c>
      <c r="T33" s="145"/>
      <c r="U33" s="145"/>
      <c r="V33" s="145"/>
      <c r="W33" s="59">
        <f t="shared" si="5"/>
        <v>158000</v>
      </c>
      <c r="X33" s="72">
        <f t="shared" si="21"/>
        <v>100</v>
      </c>
      <c r="Y33" s="79"/>
    </row>
    <row r="34" spans="1:25" s="18" customFormat="1" ht="37.5">
      <c r="A34" s="30"/>
      <c r="B34" s="42" t="s">
        <v>65</v>
      </c>
      <c r="C34" s="43"/>
      <c r="D34" s="111"/>
      <c r="E34" s="148"/>
      <c r="F34" s="148"/>
      <c r="G34" s="148"/>
      <c r="H34" s="149"/>
      <c r="I34" s="150"/>
      <c r="J34" s="148"/>
      <c r="K34" s="148"/>
      <c r="L34" s="148"/>
      <c r="M34" s="149"/>
      <c r="N34" s="150"/>
      <c r="O34" s="148"/>
      <c r="P34" s="148"/>
      <c r="Q34" s="148"/>
      <c r="R34" s="149"/>
      <c r="S34" s="150"/>
      <c r="T34" s="148"/>
      <c r="U34" s="148"/>
      <c r="V34" s="148"/>
      <c r="W34" s="60"/>
      <c r="X34" s="73"/>
      <c r="Y34" s="80"/>
    </row>
    <row r="35" spans="1:25" s="18" customFormat="1" ht="37.5">
      <c r="A35" s="30"/>
      <c r="B35" s="44" t="s">
        <v>63</v>
      </c>
      <c r="C35" s="43"/>
      <c r="D35" s="111"/>
      <c r="E35" s="148"/>
      <c r="F35" s="148"/>
      <c r="G35" s="148"/>
      <c r="H35" s="149"/>
      <c r="I35" s="150"/>
      <c r="J35" s="148"/>
      <c r="K35" s="148"/>
      <c r="L35" s="148"/>
      <c r="M35" s="149"/>
      <c r="N35" s="150"/>
      <c r="O35" s="148"/>
      <c r="P35" s="148"/>
      <c r="Q35" s="148"/>
      <c r="R35" s="149"/>
      <c r="S35" s="150"/>
      <c r="T35" s="148"/>
      <c r="U35" s="148"/>
      <c r="V35" s="148"/>
      <c r="W35" s="60"/>
      <c r="X35" s="73"/>
      <c r="Y35" s="80"/>
    </row>
    <row r="36" spans="1:25" s="18" customFormat="1" ht="37.5">
      <c r="A36" s="30"/>
      <c r="B36" s="44" t="s">
        <v>64</v>
      </c>
      <c r="C36" s="43"/>
      <c r="D36" s="111"/>
      <c r="E36" s="148"/>
      <c r="F36" s="148"/>
      <c r="G36" s="148"/>
      <c r="H36" s="149"/>
      <c r="I36" s="150"/>
      <c r="J36" s="148"/>
      <c r="K36" s="148"/>
      <c r="L36" s="148"/>
      <c r="M36" s="149"/>
      <c r="N36" s="150"/>
      <c r="O36" s="148"/>
      <c r="P36" s="148"/>
      <c r="Q36" s="148"/>
      <c r="R36" s="149"/>
      <c r="S36" s="150"/>
      <c r="T36" s="148"/>
      <c r="U36" s="148"/>
      <c r="V36" s="148"/>
      <c r="W36" s="60"/>
      <c r="X36" s="73"/>
      <c r="Y36" s="80"/>
    </row>
    <row r="37" spans="1:25" s="18" customFormat="1" ht="24.75" customHeight="1">
      <c r="A37" s="29"/>
      <c r="B37" s="44" t="s">
        <v>69</v>
      </c>
      <c r="C37" s="45">
        <v>30000</v>
      </c>
      <c r="D37" s="111">
        <f>C37*100/C30</f>
        <v>1.5240804714488925</v>
      </c>
      <c r="E37" s="148"/>
      <c r="F37" s="148"/>
      <c r="G37" s="148">
        <v>30000</v>
      </c>
      <c r="H37" s="149">
        <f t="shared" si="1"/>
        <v>30000</v>
      </c>
      <c r="I37" s="150">
        <f t="shared" si="25"/>
        <v>100</v>
      </c>
      <c r="J37" s="148"/>
      <c r="K37" s="148"/>
      <c r="L37" s="148"/>
      <c r="M37" s="149">
        <f t="shared" si="3"/>
        <v>30000</v>
      </c>
      <c r="N37" s="150">
        <f t="shared" si="24"/>
        <v>100</v>
      </c>
      <c r="O37" s="148"/>
      <c r="P37" s="148"/>
      <c r="Q37" s="148"/>
      <c r="R37" s="149">
        <f t="shared" si="4"/>
        <v>30000</v>
      </c>
      <c r="S37" s="150">
        <f t="shared" si="20"/>
        <v>100</v>
      </c>
      <c r="T37" s="148"/>
      <c r="U37" s="148"/>
      <c r="V37" s="148"/>
      <c r="W37" s="60">
        <f t="shared" si="5"/>
        <v>30000</v>
      </c>
      <c r="X37" s="73">
        <f t="shared" si="21"/>
        <v>100</v>
      </c>
      <c r="Y37" s="80"/>
    </row>
    <row r="38" spans="1:25" s="18" customFormat="1" ht="56.25">
      <c r="A38" s="31"/>
      <c r="B38" s="46" t="s">
        <v>58</v>
      </c>
      <c r="C38" s="47"/>
      <c r="D38" s="112"/>
      <c r="E38" s="151"/>
      <c r="F38" s="151"/>
      <c r="G38" s="151"/>
      <c r="H38" s="152"/>
      <c r="I38" s="153"/>
      <c r="J38" s="151"/>
      <c r="K38" s="151"/>
      <c r="L38" s="151"/>
      <c r="M38" s="152"/>
      <c r="N38" s="153"/>
      <c r="O38" s="151"/>
      <c r="P38" s="151"/>
      <c r="Q38" s="151"/>
      <c r="R38" s="152"/>
      <c r="S38" s="153"/>
      <c r="T38" s="151"/>
      <c r="U38" s="151"/>
      <c r="V38" s="151"/>
      <c r="W38" s="62"/>
      <c r="X38" s="75"/>
      <c r="Y38" s="81"/>
    </row>
    <row r="39" spans="1:25" s="18" customFormat="1" ht="56.25">
      <c r="A39" s="29" t="s">
        <v>44</v>
      </c>
      <c r="B39" s="17" t="s">
        <v>32</v>
      </c>
      <c r="C39" s="34">
        <v>20000</v>
      </c>
      <c r="D39" s="106">
        <f>C39*100/C30</f>
        <v>1.016053647632595</v>
      </c>
      <c r="E39" s="130"/>
      <c r="F39" s="130">
        <v>20000</v>
      </c>
      <c r="G39" s="130"/>
      <c r="H39" s="131">
        <f t="shared" si="1"/>
        <v>20000</v>
      </c>
      <c r="I39" s="128">
        <f t="shared" si="25"/>
        <v>100</v>
      </c>
      <c r="J39" s="130"/>
      <c r="K39" s="130"/>
      <c r="L39" s="130"/>
      <c r="M39" s="131">
        <f t="shared" si="3"/>
        <v>20000</v>
      </c>
      <c r="N39" s="128">
        <f t="shared" si="24"/>
        <v>100</v>
      </c>
      <c r="O39" s="130"/>
      <c r="P39" s="130"/>
      <c r="Q39" s="130"/>
      <c r="R39" s="131">
        <f t="shared" si="4"/>
        <v>20000</v>
      </c>
      <c r="S39" s="128">
        <f t="shared" si="20"/>
        <v>100</v>
      </c>
      <c r="T39" s="130"/>
      <c r="U39" s="130"/>
      <c r="V39" s="130"/>
      <c r="W39" s="58">
        <f t="shared" si="5"/>
        <v>20000</v>
      </c>
      <c r="X39" s="68">
        <f t="shared" si="21"/>
        <v>100</v>
      </c>
      <c r="Y39" s="21"/>
    </row>
    <row r="40" spans="1:25" s="18" customFormat="1" ht="56.25">
      <c r="A40" s="27" t="s">
        <v>44</v>
      </c>
      <c r="B40" s="17" t="s">
        <v>33</v>
      </c>
      <c r="C40" s="34">
        <v>20000</v>
      </c>
      <c r="D40" s="105">
        <f>C40*100/C30</f>
        <v>1.016053647632595</v>
      </c>
      <c r="E40" s="130"/>
      <c r="F40" s="130"/>
      <c r="G40" s="130"/>
      <c r="H40" s="131">
        <f t="shared" si="1"/>
        <v>0</v>
      </c>
      <c r="I40" s="128">
        <f t="shared" si="25"/>
        <v>0</v>
      </c>
      <c r="J40" s="130"/>
      <c r="K40" s="130"/>
      <c r="L40" s="154"/>
      <c r="M40" s="155">
        <f>SUM(H40+J40+K40)</f>
        <v>0</v>
      </c>
      <c r="N40" s="156">
        <f t="shared" si="24"/>
        <v>0</v>
      </c>
      <c r="O40" s="130">
        <v>20000</v>
      </c>
      <c r="P40" s="130"/>
      <c r="Q40" s="130"/>
      <c r="R40" s="131">
        <f t="shared" si="4"/>
        <v>20000</v>
      </c>
      <c r="S40" s="128">
        <f t="shared" si="20"/>
        <v>100</v>
      </c>
      <c r="T40" s="130"/>
      <c r="U40" s="130"/>
      <c r="V40" s="130"/>
      <c r="W40" s="58">
        <f t="shared" si="5"/>
        <v>20000</v>
      </c>
      <c r="X40" s="68">
        <f t="shared" si="21"/>
        <v>100</v>
      </c>
      <c r="Y40" s="21"/>
    </row>
    <row r="41" spans="1:25" s="18" customFormat="1" ht="37.5">
      <c r="A41" s="27"/>
      <c r="B41" s="17" t="s">
        <v>56</v>
      </c>
      <c r="C41" s="33"/>
      <c r="D41" s="105"/>
      <c r="E41" s="130"/>
      <c r="F41" s="141"/>
      <c r="G41" s="141"/>
      <c r="H41" s="139"/>
      <c r="I41" s="140"/>
      <c r="J41" s="141"/>
      <c r="K41" s="141"/>
      <c r="L41" s="141"/>
      <c r="M41" s="139"/>
      <c r="N41" s="140"/>
      <c r="O41" s="141"/>
      <c r="P41" s="130"/>
      <c r="Q41" s="141"/>
      <c r="R41" s="139"/>
      <c r="S41" s="140"/>
      <c r="T41" s="141"/>
      <c r="U41" s="141"/>
      <c r="V41" s="130"/>
      <c r="W41" s="58"/>
      <c r="X41" s="68"/>
      <c r="Y41" s="21"/>
    </row>
    <row r="42" spans="1:25" s="23" customFormat="1" ht="56.25">
      <c r="A42" s="27" t="s">
        <v>44</v>
      </c>
      <c r="B42" s="22" t="s">
        <v>34</v>
      </c>
      <c r="C42" s="34">
        <v>200000</v>
      </c>
      <c r="D42" s="106">
        <f>C42*100/C30</f>
        <v>10.16053647632595</v>
      </c>
      <c r="E42" s="34"/>
      <c r="F42" s="138"/>
      <c r="G42" s="34">
        <v>200000</v>
      </c>
      <c r="H42" s="131">
        <f t="shared" si="1"/>
        <v>200000</v>
      </c>
      <c r="I42" s="128">
        <f t="shared" si="25"/>
        <v>100</v>
      </c>
      <c r="J42" s="138"/>
      <c r="K42" s="138"/>
      <c r="L42" s="138"/>
      <c r="M42" s="139">
        <f t="shared" si="3"/>
        <v>200000</v>
      </c>
      <c r="N42" s="140">
        <f t="shared" si="24"/>
        <v>100</v>
      </c>
      <c r="O42" s="138"/>
      <c r="P42" s="34"/>
      <c r="Q42" s="138"/>
      <c r="R42" s="139">
        <f t="shared" si="4"/>
        <v>200000</v>
      </c>
      <c r="S42" s="140">
        <f t="shared" si="20"/>
        <v>100</v>
      </c>
      <c r="T42" s="138"/>
      <c r="U42" s="138"/>
      <c r="V42" s="34"/>
      <c r="W42" s="58">
        <f t="shared" si="5"/>
        <v>200000</v>
      </c>
      <c r="X42" s="68">
        <f t="shared" si="21"/>
        <v>100</v>
      </c>
      <c r="Y42" s="21"/>
    </row>
    <row r="43" spans="1:25" s="23" customFormat="1" ht="37.5">
      <c r="A43" s="27" t="s">
        <v>44</v>
      </c>
      <c r="B43" s="22" t="s">
        <v>35</v>
      </c>
      <c r="C43" s="34">
        <v>200000</v>
      </c>
      <c r="D43" s="106">
        <f>C43*100/C30</f>
        <v>10.16053647632595</v>
      </c>
      <c r="E43" s="34"/>
      <c r="F43" s="138"/>
      <c r="G43" s="34">
        <v>200000</v>
      </c>
      <c r="H43" s="131">
        <f t="shared" si="1"/>
        <v>200000</v>
      </c>
      <c r="I43" s="128">
        <f t="shared" si="25"/>
        <v>100</v>
      </c>
      <c r="J43" s="138"/>
      <c r="K43" s="138"/>
      <c r="L43" s="138"/>
      <c r="M43" s="139">
        <f t="shared" si="3"/>
        <v>200000</v>
      </c>
      <c r="N43" s="140">
        <f t="shared" si="24"/>
        <v>100</v>
      </c>
      <c r="O43" s="138"/>
      <c r="P43" s="34"/>
      <c r="Q43" s="138"/>
      <c r="R43" s="139">
        <f t="shared" si="4"/>
        <v>200000</v>
      </c>
      <c r="S43" s="140">
        <f t="shared" si="20"/>
        <v>100</v>
      </c>
      <c r="T43" s="138"/>
      <c r="U43" s="138"/>
      <c r="V43" s="34"/>
      <c r="W43" s="58">
        <f t="shared" si="5"/>
        <v>200000</v>
      </c>
      <c r="X43" s="68">
        <f t="shared" si="21"/>
        <v>100</v>
      </c>
      <c r="Y43" s="21"/>
    </row>
    <row r="44" spans="1:25" s="23" customFormat="1" ht="56.25">
      <c r="A44" s="27" t="s">
        <v>44</v>
      </c>
      <c r="B44" s="22" t="s">
        <v>36</v>
      </c>
      <c r="C44" s="34">
        <v>200000</v>
      </c>
      <c r="D44" s="106">
        <f>C44*100/C30</f>
        <v>10.16053647632595</v>
      </c>
      <c r="E44" s="34"/>
      <c r="F44" s="34"/>
      <c r="G44" s="138"/>
      <c r="H44" s="139">
        <f>SUM(E44:G44)</f>
        <v>0</v>
      </c>
      <c r="I44" s="140">
        <f t="shared" si="25"/>
        <v>0</v>
      </c>
      <c r="J44" s="138"/>
      <c r="K44" s="34">
        <v>200000</v>
      </c>
      <c r="L44" s="138"/>
      <c r="M44" s="139">
        <f t="shared" si="3"/>
        <v>200000</v>
      </c>
      <c r="N44" s="140">
        <f t="shared" si="24"/>
        <v>100</v>
      </c>
      <c r="O44" s="138"/>
      <c r="P44" s="34"/>
      <c r="Q44" s="138"/>
      <c r="R44" s="139">
        <f t="shared" si="4"/>
        <v>200000</v>
      </c>
      <c r="S44" s="140">
        <f t="shared" si="20"/>
        <v>100</v>
      </c>
      <c r="T44" s="138"/>
      <c r="U44" s="138"/>
      <c r="V44" s="34"/>
      <c r="W44" s="58">
        <f t="shared" si="5"/>
        <v>200000</v>
      </c>
      <c r="X44" s="68">
        <f t="shared" si="21"/>
        <v>100</v>
      </c>
      <c r="Y44" s="21"/>
    </row>
    <row r="45" spans="1:25" s="23" customFormat="1" ht="56.25">
      <c r="A45" s="27" t="s">
        <v>44</v>
      </c>
      <c r="B45" s="22" t="s">
        <v>37</v>
      </c>
      <c r="C45" s="34">
        <v>250000</v>
      </c>
      <c r="D45" s="106">
        <f>C45*100/C30</f>
        <v>12.700670595407438</v>
      </c>
      <c r="E45" s="34"/>
      <c r="F45" s="34"/>
      <c r="G45" s="138"/>
      <c r="H45" s="139">
        <f t="shared" si="1"/>
        <v>0</v>
      </c>
      <c r="I45" s="140">
        <f t="shared" si="25"/>
        <v>0</v>
      </c>
      <c r="J45" s="138"/>
      <c r="K45" s="34">
        <v>250000</v>
      </c>
      <c r="L45" s="138"/>
      <c r="M45" s="139">
        <f t="shared" si="3"/>
        <v>250000</v>
      </c>
      <c r="N45" s="140">
        <f t="shared" si="24"/>
        <v>100</v>
      </c>
      <c r="O45" s="138"/>
      <c r="P45" s="34"/>
      <c r="Q45" s="138"/>
      <c r="R45" s="139">
        <f t="shared" si="4"/>
        <v>250000</v>
      </c>
      <c r="S45" s="140">
        <f t="shared" si="20"/>
        <v>100</v>
      </c>
      <c r="T45" s="138"/>
      <c r="U45" s="138"/>
      <c r="V45" s="34"/>
      <c r="W45" s="58">
        <f t="shared" si="5"/>
        <v>250000</v>
      </c>
      <c r="X45" s="68">
        <f t="shared" si="21"/>
        <v>100</v>
      </c>
      <c r="Y45" s="21"/>
    </row>
    <row r="46" spans="1:25" s="23" customFormat="1" ht="56.25">
      <c r="A46" s="27" t="s">
        <v>44</v>
      </c>
      <c r="B46" s="48" t="s">
        <v>38</v>
      </c>
      <c r="C46" s="34">
        <v>250000</v>
      </c>
      <c r="D46" s="106">
        <f>C46*100/C30</f>
        <v>12.700670595407438</v>
      </c>
      <c r="E46" s="34"/>
      <c r="F46" s="138"/>
      <c r="G46" s="138"/>
      <c r="H46" s="139">
        <f t="shared" si="1"/>
        <v>0</v>
      </c>
      <c r="I46" s="140">
        <f t="shared" si="25"/>
        <v>0</v>
      </c>
      <c r="J46" s="34"/>
      <c r="K46" s="138"/>
      <c r="L46" s="138"/>
      <c r="M46" s="139">
        <f t="shared" si="3"/>
        <v>0</v>
      </c>
      <c r="N46" s="140">
        <f t="shared" si="24"/>
        <v>0</v>
      </c>
      <c r="O46" s="138"/>
      <c r="P46" s="34"/>
      <c r="Q46" s="34">
        <v>250000</v>
      </c>
      <c r="R46" s="131">
        <f t="shared" si="4"/>
        <v>250000</v>
      </c>
      <c r="S46" s="128">
        <f t="shared" si="20"/>
        <v>100</v>
      </c>
      <c r="T46" s="138"/>
      <c r="U46" s="138"/>
      <c r="V46" s="34"/>
      <c r="W46" s="58">
        <f t="shared" si="5"/>
        <v>250000</v>
      </c>
      <c r="X46" s="68">
        <f t="shared" si="21"/>
        <v>100</v>
      </c>
      <c r="Y46" s="21"/>
    </row>
    <row r="47" spans="1:25" s="18" customFormat="1" ht="37.5">
      <c r="A47" s="27"/>
      <c r="B47" s="17" t="s">
        <v>57</v>
      </c>
      <c r="C47" s="34"/>
      <c r="D47" s="106"/>
      <c r="E47" s="130"/>
      <c r="F47" s="130"/>
      <c r="G47" s="130"/>
      <c r="H47" s="131"/>
      <c r="I47" s="128"/>
      <c r="J47" s="130"/>
      <c r="K47" s="130"/>
      <c r="L47" s="130"/>
      <c r="M47" s="131"/>
      <c r="N47" s="128"/>
      <c r="O47" s="130"/>
      <c r="P47" s="130"/>
      <c r="Q47" s="130"/>
      <c r="R47" s="131">
        <f t="shared" si="4"/>
        <v>0</v>
      </c>
      <c r="S47" s="128"/>
      <c r="T47" s="130"/>
      <c r="U47" s="130"/>
      <c r="V47" s="130"/>
      <c r="W47" s="58"/>
      <c r="X47" s="68"/>
      <c r="Y47" s="21"/>
    </row>
    <row r="48" spans="1:25" s="20" customFormat="1" ht="75">
      <c r="A48" s="27" t="s">
        <v>44</v>
      </c>
      <c r="B48" s="22" t="s">
        <v>59</v>
      </c>
      <c r="C48" s="34">
        <v>450000</v>
      </c>
      <c r="D48" s="106">
        <f>C48*100/C30</f>
        <v>22.861207071733389</v>
      </c>
      <c r="E48" s="134"/>
      <c r="F48" s="134"/>
      <c r="G48" s="134"/>
      <c r="H48" s="131">
        <f t="shared" si="1"/>
        <v>0</v>
      </c>
      <c r="I48" s="128">
        <f t="shared" si="25"/>
        <v>0</v>
      </c>
      <c r="J48" s="134"/>
      <c r="K48" s="134"/>
      <c r="L48" s="34">
        <v>200000</v>
      </c>
      <c r="M48" s="157">
        <f t="shared" si="3"/>
        <v>200000</v>
      </c>
      <c r="N48" s="158">
        <f t="shared" si="24"/>
        <v>44.444444444444443</v>
      </c>
      <c r="O48" s="34"/>
      <c r="P48" s="34"/>
      <c r="Q48" s="34"/>
      <c r="R48" s="157">
        <f t="shared" si="4"/>
        <v>200000</v>
      </c>
      <c r="S48" s="158">
        <f t="shared" si="20"/>
        <v>44.444444444444443</v>
      </c>
      <c r="T48" s="34">
        <v>250000</v>
      </c>
      <c r="U48" s="34"/>
      <c r="V48" s="134"/>
      <c r="W48" s="58">
        <f t="shared" si="5"/>
        <v>450000</v>
      </c>
      <c r="X48" s="68">
        <f t="shared" si="21"/>
        <v>100</v>
      </c>
      <c r="Y48" s="21"/>
    </row>
    <row r="49" spans="1:28" s="18" customFormat="1" ht="18.75">
      <c r="A49" s="27" t="s">
        <v>44</v>
      </c>
      <c r="B49" s="65" t="s">
        <v>62</v>
      </c>
      <c r="C49" s="35">
        <v>186600</v>
      </c>
      <c r="D49" s="113">
        <f>C49*100/C30</f>
        <v>9.4797805324121107</v>
      </c>
      <c r="E49" s="130"/>
      <c r="F49" s="130"/>
      <c r="G49" s="130"/>
      <c r="H49" s="131">
        <f t="shared" si="1"/>
        <v>0</v>
      </c>
      <c r="I49" s="128">
        <f t="shared" si="25"/>
        <v>0</v>
      </c>
      <c r="J49" s="130"/>
      <c r="K49" s="130"/>
      <c r="L49" s="130"/>
      <c r="M49" s="131">
        <f t="shared" si="3"/>
        <v>0</v>
      </c>
      <c r="N49" s="128">
        <f t="shared" si="24"/>
        <v>0</v>
      </c>
      <c r="O49" s="130"/>
      <c r="P49" s="130"/>
      <c r="Q49" s="130"/>
      <c r="R49" s="131">
        <f t="shared" si="4"/>
        <v>0</v>
      </c>
      <c r="S49" s="128">
        <f t="shared" si="20"/>
        <v>0</v>
      </c>
      <c r="T49" s="130"/>
      <c r="U49" s="35">
        <v>186600</v>
      </c>
      <c r="V49" s="130"/>
      <c r="W49" s="58">
        <f t="shared" si="5"/>
        <v>186600</v>
      </c>
      <c r="X49" s="68">
        <f t="shared" si="21"/>
        <v>100</v>
      </c>
      <c r="Y49" s="21"/>
    </row>
    <row r="50" spans="1:28" s="20" customFormat="1" ht="18.75">
      <c r="A50" s="28"/>
      <c r="B50" s="24"/>
      <c r="C50" s="114"/>
      <c r="D50" s="115"/>
      <c r="E50" s="134"/>
      <c r="F50" s="134"/>
      <c r="G50" s="134"/>
      <c r="H50" s="131"/>
      <c r="I50" s="128"/>
      <c r="J50" s="134"/>
      <c r="K50" s="134"/>
      <c r="L50" s="134"/>
      <c r="M50" s="131"/>
      <c r="N50" s="128"/>
      <c r="O50" s="134"/>
      <c r="P50" s="134"/>
      <c r="Q50" s="134"/>
      <c r="R50" s="131"/>
      <c r="S50" s="128"/>
      <c r="T50" s="134"/>
      <c r="U50" s="134"/>
      <c r="V50" s="134"/>
      <c r="W50" s="58"/>
      <c r="X50" s="68"/>
      <c r="Y50" s="21"/>
      <c r="AB50" s="64"/>
    </row>
    <row r="51" spans="1:28">
      <c r="E51" s="159"/>
      <c r="F51" s="159"/>
      <c r="G51" s="159"/>
      <c r="H51" s="160"/>
      <c r="I51" s="161"/>
      <c r="J51" s="159"/>
      <c r="K51" s="159"/>
      <c r="L51" s="159"/>
      <c r="M51" s="160"/>
      <c r="N51" s="161"/>
      <c r="O51" s="159"/>
      <c r="P51" s="159"/>
      <c r="Q51" s="159"/>
      <c r="R51" s="160"/>
      <c r="S51" s="161"/>
      <c r="T51" s="159"/>
      <c r="U51" s="159"/>
      <c r="V51" s="159"/>
    </row>
  </sheetData>
  <mergeCells count="16">
    <mergeCell ref="A28:B28"/>
    <mergeCell ref="A30:B30"/>
    <mergeCell ref="A1:Y1"/>
    <mergeCell ref="A2:Y2"/>
    <mergeCell ref="A3:A4"/>
    <mergeCell ref="C3:C4"/>
    <mergeCell ref="D3:D4"/>
    <mergeCell ref="Y3:Y4"/>
    <mergeCell ref="J3:N3"/>
    <mergeCell ref="O3:S3"/>
    <mergeCell ref="T3:X3"/>
    <mergeCell ref="E3:I3"/>
    <mergeCell ref="A6:B6"/>
    <mergeCell ref="A9:B9"/>
    <mergeCell ref="A16:B16"/>
    <mergeCell ref="A21:B21"/>
  </mergeCells>
  <pageMargins left="0.19685039370078741" right="0.19685039370078741" top="0.19685039370078741" bottom="0.19685039370078741" header="0.31496062992125984" footer="0.31496062992125984"/>
  <pageSetup paperSize="9" scale="80" orientation="landscape" r:id="rId1"/>
  <rowBreaks count="2" manualBreakCount="2">
    <brk id="23" max="24" man="1"/>
    <brk id="40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แผนแยก</vt:lpstr>
      <vt:lpstr>แผนแยก!Print_Area</vt:lpstr>
      <vt:lpstr>แผนแยก!Print_Titles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spt</cp:lastModifiedBy>
  <cp:lastPrinted>2021-03-11T07:19:16Z</cp:lastPrinted>
  <dcterms:created xsi:type="dcterms:W3CDTF">2019-11-21T03:29:18Z</dcterms:created>
  <dcterms:modified xsi:type="dcterms:W3CDTF">2021-09-06T02:54:20Z</dcterms:modified>
</cp:coreProperties>
</file>