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ปีงบประมาณ 65\ตัวชี้วัดหน่วยงาน\ทุจริต\ครั้งที่ 2\"/>
    </mc:Choice>
  </mc:AlternateContent>
  <bookViews>
    <workbookView xWindow="0" yWindow="0" windowWidth="15525" windowHeight="7980" tabRatio="817" activeTab="7"/>
  </bookViews>
  <sheets>
    <sheet name="ต.ค." sheetId="37" r:id="rId1"/>
    <sheet name="พ.ย." sheetId="54" r:id="rId2"/>
    <sheet name="ธ.ค" sheetId="55" r:id="rId3"/>
    <sheet name="ม.ค." sheetId="56" r:id="rId4"/>
    <sheet name="ก.พ." sheetId="57" r:id="rId5"/>
    <sheet name="มี.ค." sheetId="58" r:id="rId6"/>
    <sheet name="เม.ย." sheetId="60" r:id="rId7"/>
    <sheet name="พ.ค." sheetId="61" r:id="rId8"/>
    <sheet name="มิ.ย." sheetId="62" r:id="rId9"/>
    <sheet name="ก.ค." sheetId="63" r:id="rId10"/>
    <sheet name="ส.ค." sheetId="65" r:id="rId11"/>
    <sheet name="ก.ย." sheetId="66" r:id="rId12"/>
    <sheet name="เสนอผู้ตรวจ" sheetId="43" r:id="rId13"/>
    <sheet name="ข้อมุลเสนอผต.กรม" sheetId="64" r:id="rId14"/>
    <sheet name="ปรับผลการดำเนินงาน กพร.ปจ." sheetId="47" r:id="rId15"/>
    <sheet name="Sheet3" sheetId="51" r:id="rId16"/>
    <sheet name="Sheet1" sheetId="59" r:id="rId17"/>
  </sheets>
  <definedNames>
    <definedName name="_xlnm.Print_Area" localSheetId="9">ก.ค.!$A$1:$G$204</definedName>
    <definedName name="_xlnm.Print_Area" localSheetId="4">ก.พ.!$A$1:$G$169</definedName>
    <definedName name="_xlnm.Print_Area" localSheetId="11">ก.ย.!$A$1:$G$225</definedName>
    <definedName name="_xlnm.Print_Area" localSheetId="0">ต.ค.!$A$1:$G$129</definedName>
    <definedName name="_xlnm.Print_Area" localSheetId="2">ธ.ค!$A$1:$G$149</definedName>
    <definedName name="_xlnm.Print_Area" localSheetId="7">พ.ค.!$A$1:$G$184</definedName>
    <definedName name="_xlnm.Print_Area" localSheetId="1">พ.ย.!$A$1:$G$134</definedName>
    <definedName name="_xlnm.Print_Area" localSheetId="3">ม.ค.!$A$1:$G$160</definedName>
    <definedName name="_xlnm.Print_Area" localSheetId="8">มิ.ย.!$A$1:$G$200</definedName>
    <definedName name="_xlnm.Print_Area" localSheetId="5">มี.ค.!$A$1:$G$172</definedName>
    <definedName name="_xlnm.Print_Area" localSheetId="6">เม.ย.!$A$1:$G$176</definedName>
    <definedName name="_xlnm.Print_Area" localSheetId="10">ส.ค.!$A$1:$G$224</definedName>
    <definedName name="_xlnm.Print_Titles" localSheetId="9">ก.ค.!$1:$5</definedName>
    <definedName name="_xlnm.Print_Titles" localSheetId="4">ก.พ.!$1:$5</definedName>
    <definedName name="_xlnm.Print_Titles" localSheetId="11">ก.ย.!$1:$5</definedName>
    <definedName name="_xlnm.Print_Titles" localSheetId="0">ต.ค.!$1:$5</definedName>
    <definedName name="_xlnm.Print_Titles" localSheetId="2">ธ.ค!$1:$5</definedName>
    <definedName name="_xlnm.Print_Titles" localSheetId="7">พ.ค.!$1:$5</definedName>
    <definedName name="_xlnm.Print_Titles" localSheetId="1">พ.ย.!$1:$5</definedName>
    <definedName name="_xlnm.Print_Titles" localSheetId="3">ม.ค.!$1:$5</definedName>
    <definedName name="_xlnm.Print_Titles" localSheetId="8">มิ.ย.!$1:$5</definedName>
    <definedName name="_xlnm.Print_Titles" localSheetId="5">มี.ค.!$1:$5</definedName>
    <definedName name="_xlnm.Print_Titles" localSheetId="6">เม.ย.!$1:$5</definedName>
    <definedName name="_xlnm.Print_Titles" localSheetId="10">ส.ค.!$1:$5</definedName>
    <definedName name="_xlnm.Print_Titles" localSheetId="12">เสนอผู้ตรวจ!$4:$5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4" i="66" l="1"/>
  <c r="D84" i="66"/>
  <c r="C84" i="66"/>
  <c r="F168" i="66"/>
  <c r="E168" i="66"/>
  <c r="E167" i="66" s="1"/>
  <c r="E166" i="66" s="1"/>
  <c r="E8" i="66" s="1"/>
  <c r="D168" i="66"/>
  <c r="C168" i="66"/>
  <c r="F167" i="66"/>
  <c r="D167" i="66"/>
  <c r="C167" i="66"/>
  <c r="F166" i="66"/>
  <c r="D166" i="66"/>
  <c r="C166" i="66"/>
  <c r="C8" i="66" s="1"/>
  <c r="E160" i="66"/>
  <c r="D160" i="66"/>
  <c r="C160" i="66"/>
  <c r="F148" i="66"/>
  <c r="E148" i="66"/>
  <c r="D148" i="66"/>
  <c r="C148" i="66"/>
  <c r="F143" i="66"/>
  <c r="E143" i="66"/>
  <c r="D143" i="66"/>
  <c r="C143" i="66"/>
  <c r="E138" i="66"/>
  <c r="D138" i="66"/>
  <c r="C138" i="66"/>
  <c r="E137" i="66"/>
  <c r="D137" i="66"/>
  <c r="F137" i="66" s="1"/>
  <c r="C137" i="66"/>
  <c r="F128" i="66"/>
  <c r="E128" i="66"/>
  <c r="D128" i="66"/>
  <c r="C128" i="66"/>
  <c r="F103" i="66"/>
  <c r="E103" i="66"/>
  <c r="E99" i="66" s="1"/>
  <c r="D103" i="66"/>
  <c r="C103" i="66"/>
  <c r="C99" i="66" s="1"/>
  <c r="F100" i="66"/>
  <c r="D99" i="66"/>
  <c r="B99" i="66"/>
  <c r="B7" i="66" s="1"/>
  <c r="B6" i="66" s="1"/>
  <c r="F92" i="66"/>
  <c r="E92" i="66"/>
  <c r="D92" i="66"/>
  <c r="C92" i="66"/>
  <c r="F89" i="66"/>
  <c r="F84" i="66"/>
  <c r="E81" i="66"/>
  <c r="D81" i="66"/>
  <c r="F81" i="66" s="1"/>
  <c r="C81" i="66"/>
  <c r="E77" i="66"/>
  <c r="D77" i="66"/>
  <c r="F77" i="66" s="1"/>
  <c r="C77" i="66"/>
  <c r="E74" i="66"/>
  <c r="D74" i="66"/>
  <c r="F74" i="66" s="1"/>
  <c r="C74" i="66"/>
  <c r="E73" i="66"/>
  <c r="E70" i="66"/>
  <c r="D70" i="66"/>
  <c r="F70" i="66" s="1"/>
  <c r="C70" i="66"/>
  <c r="E65" i="66"/>
  <c r="D65" i="66"/>
  <c r="F65" i="66" s="1"/>
  <c r="C65" i="66"/>
  <c r="E61" i="66"/>
  <c r="D61" i="66"/>
  <c r="F61" i="66" s="1"/>
  <c r="C61" i="66"/>
  <c r="F58" i="66"/>
  <c r="E10" i="66"/>
  <c r="E9" i="66" s="1"/>
  <c r="D10" i="66"/>
  <c r="F10" i="66" s="1"/>
  <c r="C10" i="66"/>
  <c r="C9" i="66"/>
  <c r="D8" i="66"/>
  <c r="B8" i="66"/>
  <c r="D102" i="65"/>
  <c r="C73" i="66" l="1"/>
  <c r="C7" i="66" s="1"/>
  <c r="C6" i="66" s="1"/>
  <c r="F8" i="66"/>
  <c r="F99" i="66"/>
  <c r="D9" i="66"/>
  <c r="F9" i="66" s="1"/>
  <c r="E7" i="66"/>
  <c r="E6" i="66" s="1"/>
  <c r="D73" i="66"/>
  <c r="F73" i="66" s="1"/>
  <c r="D10" i="65"/>
  <c r="D7" i="66" l="1"/>
  <c r="F7" i="66" s="1"/>
  <c r="B7" i="65"/>
  <c r="E73" i="65"/>
  <c r="D73" i="65"/>
  <c r="C73" i="65"/>
  <c r="D84" i="65"/>
  <c r="E84" i="65"/>
  <c r="C84" i="65"/>
  <c r="C81" i="65"/>
  <c r="E81" i="65"/>
  <c r="F84" i="65"/>
  <c r="D81" i="65"/>
  <c r="D6" i="66" l="1"/>
  <c r="F6" i="66" s="1"/>
  <c r="C61" i="65"/>
  <c r="E61" i="65"/>
  <c r="D61" i="65"/>
  <c r="B7" i="61"/>
  <c r="B82" i="61"/>
  <c r="B7" i="62"/>
  <c r="B88" i="62"/>
  <c r="B7" i="63"/>
  <c r="B89" i="63"/>
  <c r="B98" i="65"/>
  <c r="E10" i="65"/>
  <c r="E9" i="65" s="1"/>
  <c r="D142" i="65"/>
  <c r="F142" i="65" s="1"/>
  <c r="E142" i="65"/>
  <c r="C142" i="65"/>
  <c r="F61" i="65"/>
  <c r="E167" i="65"/>
  <c r="E166" i="65" s="1"/>
  <c r="E165" i="65" s="1"/>
  <c r="E8" i="65" s="1"/>
  <c r="D167" i="65"/>
  <c r="F167" i="65" s="1"/>
  <c r="C167" i="65"/>
  <c r="C166" i="65" s="1"/>
  <c r="C165" i="65" s="1"/>
  <c r="C8" i="65" s="1"/>
  <c r="E159" i="65"/>
  <c r="D159" i="65"/>
  <c r="C159" i="65"/>
  <c r="E147" i="65"/>
  <c r="D147" i="65"/>
  <c r="F147" i="65" s="1"/>
  <c r="C147" i="65"/>
  <c r="E137" i="65"/>
  <c r="E136" i="65" s="1"/>
  <c r="D137" i="65"/>
  <c r="D136" i="65" s="1"/>
  <c r="F136" i="65" s="1"/>
  <c r="C137" i="65"/>
  <c r="C136" i="65" s="1"/>
  <c r="E127" i="65"/>
  <c r="D127" i="65"/>
  <c r="F127" i="65" s="1"/>
  <c r="C127" i="65"/>
  <c r="E102" i="65"/>
  <c r="E98" i="65" s="1"/>
  <c r="D98" i="65"/>
  <c r="C102" i="65"/>
  <c r="C98" i="65" s="1"/>
  <c r="F99" i="65"/>
  <c r="E91" i="65"/>
  <c r="D91" i="65"/>
  <c r="F91" i="65" s="1"/>
  <c r="C91" i="65"/>
  <c r="F88" i="65"/>
  <c r="E77" i="65"/>
  <c r="F81" i="65"/>
  <c r="D77" i="65"/>
  <c r="F77" i="65" s="1"/>
  <c r="C77" i="65"/>
  <c r="E74" i="65"/>
  <c r="D74" i="65"/>
  <c r="F74" i="65" s="1"/>
  <c r="C74" i="65"/>
  <c r="E70" i="65"/>
  <c r="D70" i="65"/>
  <c r="F70" i="65" s="1"/>
  <c r="C70" i="65"/>
  <c r="E65" i="65"/>
  <c r="D65" i="65"/>
  <c r="F65" i="65" s="1"/>
  <c r="C65" i="65"/>
  <c r="F58" i="65"/>
  <c r="F10" i="65"/>
  <c r="C10" i="65"/>
  <c r="C9" i="65" s="1"/>
  <c r="B8" i="65"/>
  <c r="D6" i="64"/>
  <c r="D5" i="64"/>
  <c r="D4" i="64"/>
  <c r="C5" i="64"/>
  <c r="C4" i="64" s="1"/>
  <c r="B5" i="64"/>
  <c r="B4" i="64"/>
  <c r="I44" i="43"/>
  <c r="I40" i="43"/>
  <c r="I36" i="43"/>
  <c r="I23" i="43"/>
  <c r="H21" i="43"/>
  <c r="I21" i="43" s="1"/>
  <c r="G21" i="43"/>
  <c r="I17" i="43"/>
  <c r="I13" i="43"/>
  <c r="I9" i="43"/>
  <c r="D25" i="43"/>
  <c r="D23" i="43" s="1"/>
  <c r="C25" i="43"/>
  <c r="C23" i="43" s="1"/>
  <c r="B25" i="43"/>
  <c r="B23" i="43" s="1"/>
  <c r="B7" i="43" s="1"/>
  <c r="I31" i="43"/>
  <c r="I19" i="43"/>
  <c r="I56" i="43"/>
  <c r="I32" i="43"/>
  <c r="I52" i="43"/>
  <c r="I10" i="43"/>
  <c r="F22" i="43"/>
  <c r="E22" i="43"/>
  <c r="F46" i="43"/>
  <c r="E46" i="43"/>
  <c r="F44" i="43"/>
  <c r="E44" i="43"/>
  <c r="F42" i="43"/>
  <c r="E42" i="43"/>
  <c r="F40" i="43"/>
  <c r="E40" i="43"/>
  <c r="F38" i="43"/>
  <c r="E38" i="43"/>
  <c r="F36" i="43"/>
  <c r="E36" i="43"/>
  <c r="D58" i="43"/>
  <c r="F31" i="43"/>
  <c r="E31" i="43"/>
  <c r="B129" i="63"/>
  <c r="P25" i="59"/>
  <c r="D65" i="63"/>
  <c r="F65" i="63" s="1"/>
  <c r="E65" i="63"/>
  <c r="C65" i="63"/>
  <c r="E60" i="63"/>
  <c r="D60" i="63"/>
  <c r="C60" i="63"/>
  <c r="D93" i="63"/>
  <c r="F93" i="63" s="1"/>
  <c r="E93" i="63"/>
  <c r="E89" i="63" s="1"/>
  <c r="C93" i="63"/>
  <c r="C89" i="63" s="1"/>
  <c r="E147" i="63"/>
  <c r="E146" i="63" s="1"/>
  <c r="E145" i="63" s="1"/>
  <c r="E8" i="63" s="1"/>
  <c r="D147" i="63"/>
  <c r="F147" i="63" s="1"/>
  <c r="C147" i="63"/>
  <c r="C146" i="63" s="1"/>
  <c r="C145" i="63" s="1"/>
  <c r="C8" i="63" s="1"/>
  <c r="E139" i="63"/>
  <c r="D139" i="63"/>
  <c r="F139" i="63" s="1"/>
  <c r="C139" i="63"/>
  <c r="E128" i="63"/>
  <c r="D128" i="63"/>
  <c r="F128" i="63" s="1"/>
  <c r="C128" i="63"/>
  <c r="E123" i="63"/>
  <c r="E122" i="63" s="1"/>
  <c r="D123" i="63"/>
  <c r="D122" i="63" s="1"/>
  <c r="F122" i="63" s="1"/>
  <c r="C123" i="63"/>
  <c r="C122" i="63" s="1"/>
  <c r="E113" i="63"/>
  <c r="D113" i="63"/>
  <c r="F113" i="63" s="1"/>
  <c r="C113" i="63"/>
  <c r="F90" i="63"/>
  <c r="E83" i="63"/>
  <c r="D83" i="63"/>
  <c r="F83" i="63" s="1"/>
  <c r="C83" i="63"/>
  <c r="F80" i="63"/>
  <c r="E76" i="63"/>
  <c r="E72" i="63" s="1"/>
  <c r="D76" i="63"/>
  <c r="F76" i="63" s="1"/>
  <c r="C76" i="63"/>
  <c r="D72" i="63"/>
  <c r="F72" i="63" s="1"/>
  <c r="C72" i="63"/>
  <c r="E69" i="63"/>
  <c r="D69" i="63"/>
  <c r="F69" i="63" s="1"/>
  <c r="C69" i="63"/>
  <c r="F60" i="63"/>
  <c r="F57" i="63"/>
  <c r="E10" i="63"/>
  <c r="E9" i="63" s="1"/>
  <c r="D10" i="63"/>
  <c r="F10" i="63" s="1"/>
  <c r="C10" i="63"/>
  <c r="C9" i="63" s="1"/>
  <c r="B8" i="63"/>
  <c r="I14" i="62"/>
  <c r="D135" i="62"/>
  <c r="F135" i="62" s="1"/>
  <c r="E135" i="62"/>
  <c r="C135" i="62"/>
  <c r="D10" i="62"/>
  <c r="F10" i="62" s="1"/>
  <c r="E10" i="62"/>
  <c r="E9" i="62" s="1"/>
  <c r="E68" i="62"/>
  <c r="D68" i="62"/>
  <c r="C68" i="62"/>
  <c r="C75" i="62"/>
  <c r="D71" i="62"/>
  <c r="F71" i="62" s="1"/>
  <c r="C71" i="62"/>
  <c r="C125" i="62"/>
  <c r="D125" i="62"/>
  <c r="F125" i="62" s="1"/>
  <c r="E125" i="62"/>
  <c r="E143" i="62"/>
  <c r="E142" i="62" s="1"/>
  <c r="E141" i="62" s="1"/>
  <c r="E8" i="62" s="1"/>
  <c r="D143" i="62"/>
  <c r="F143" i="62" s="1"/>
  <c r="C143" i="62"/>
  <c r="C142" i="62" s="1"/>
  <c r="C141" i="62" s="1"/>
  <c r="C8" i="62" s="1"/>
  <c r="E121" i="62"/>
  <c r="E120" i="62" s="1"/>
  <c r="D121" i="62"/>
  <c r="D120" i="62" s="1"/>
  <c r="F120" i="62" s="1"/>
  <c r="C121" i="62"/>
  <c r="C120" i="62" s="1"/>
  <c r="E111" i="62"/>
  <c r="D111" i="62"/>
  <c r="F111" i="62" s="1"/>
  <c r="C111" i="62"/>
  <c r="E92" i="62"/>
  <c r="E88" i="62" s="1"/>
  <c r="D92" i="62"/>
  <c r="F92" i="62" s="1"/>
  <c r="C92" i="62"/>
  <c r="C88" i="62" s="1"/>
  <c r="F89" i="62"/>
  <c r="E82" i="62"/>
  <c r="D82" i="62"/>
  <c r="F82" i="62" s="1"/>
  <c r="C82" i="62"/>
  <c r="F79" i="62"/>
  <c r="E75" i="62"/>
  <c r="E71" i="62" s="1"/>
  <c r="D75" i="62"/>
  <c r="F75" i="62" s="1"/>
  <c r="E60" i="62"/>
  <c r="D60" i="62"/>
  <c r="F60" i="62" s="1"/>
  <c r="C60" i="62"/>
  <c r="F57" i="62"/>
  <c r="C10" i="62"/>
  <c r="C9" i="62" s="1"/>
  <c r="B8" i="62"/>
  <c r="L15" i="59"/>
  <c r="F53" i="61"/>
  <c r="B51" i="37"/>
  <c r="B7" i="37" s="1"/>
  <c r="B56" i="54"/>
  <c r="B7" i="54" s="1"/>
  <c r="B66" i="55"/>
  <c r="B7" i="55" s="1"/>
  <c r="B72" i="56"/>
  <c r="B7" i="56"/>
  <c r="B76" i="57"/>
  <c r="B7" i="57" s="1"/>
  <c r="B76" i="58"/>
  <c r="B7" i="58" s="1"/>
  <c r="B79" i="60"/>
  <c r="B7" i="60"/>
  <c r="B6" i="60" s="1"/>
  <c r="E127" i="61"/>
  <c r="E126" i="61" s="1"/>
  <c r="E125" i="61" s="1"/>
  <c r="E8" i="61" s="1"/>
  <c r="D127" i="61"/>
  <c r="F127" i="61" s="1"/>
  <c r="C127" i="61"/>
  <c r="C126" i="61" s="1"/>
  <c r="C125" i="61" s="1"/>
  <c r="C8" i="61" s="1"/>
  <c r="E116" i="61"/>
  <c r="D116" i="61"/>
  <c r="F116" i="61" s="1"/>
  <c r="C116" i="61"/>
  <c r="E113" i="61"/>
  <c r="E112" i="61" s="1"/>
  <c r="D113" i="61"/>
  <c r="D112" i="61" s="1"/>
  <c r="F112" i="61" s="1"/>
  <c r="C113" i="61"/>
  <c r="C112" i="61" s="1"/>
  <c r="E104" i="61"/>
  <c r="D104" i="61"/>
  <c r="F104" i="61" s="1"/>
  <c r="C104" i="61"/>
  <c r="I90" i="61"/>
  <c r="I89" i="61"/>
  <c r="E86" i="61"/>
  <c r="D86" i="61"/>
  <c r="D82" i="61" s="1"/>
  <c r="C86" i="61"/>
  <c r="C82" i="61" s="1"/>
  <c r="F83" i="61"/>
  <c r="E82" i="61"/>
  <c r="E77" i="61"/>
  <c r="D77" i="61"/>
  <c r="F77" i="61" s="1"/>
  <c r="C77" i="61"/>
  <c r="F74" i="61"/>
  <c r="E70" i="61"/>
  <c r="E67" i="61" s="1"/>
  <c r="E64" i="61" s="1"/>
  <c r="E63" i="61" s="1"/>
  <c r="D70" i="61"/>
  <c r="F70" i="61" s="1"/>
  <c r="C70" i="61"/>
  <c r="F67" i="61"/>
  <c r="D64" i="61"/>
  <c r="F64" i="61" s="1"/>
  <c r="C64" i="61"/>
  <c r="E56" i="61"/>
  <c r="E7" i="61" s="1"/>
  <c r="D56" i="61"/>
  <c r="F56" i="61" s="1"/>
  <c r="C56" i="61"/>
  <c r="E10" i="61"/>
  <c r="E9" i="61" s="1"/>
  <c r="D10" i="61"/>
  <c r="F10" i="61" s="1"/>
  <c r="C10" i="61"/>
  <c r="C9" i="61" s="1"/>
  <c r="B8" i="61"/>
  <c r="E119" i="60"/>
  <c r="E118" i="60" s="1"/>
  <c r="E117" i="60" s="1"/>
  <c r="E8" i="60" s="1"/>
  <c r="D119" i="60"/>
  <c r="F119" i="60" s="1"/>
  <c r="C119" i="60"/>
  <c r="C118" i="60" s="1"/>
  <c r="C117" i="60" s="1"/>
  <c r="C8" i="60" s="1"/>
  <c r="E110" i="60"/>
  <c r="D110" i="60"/>
  <c r="F110" i="60" s="1"/>
  <c r="C110" i="60"/>
  <c r="E107" i="60"/>
  <c r="E106" i="60" s="1"/>
  <c r="D107" i="60"/>
  <c r="D106" i="60" s="1"/>
  <c r="F106" i="60" s="1"/>
  <c r="C107" i="60"/>
  <c r="C106" i="60" s="1"/>
  <c r="E101" i="60"/>
  <c r="D101" i="60"/>
  <c r="F101" i="60" s="1"/>
  <c r="C101" i="60"/>
  <c r="I87" i="60"/>
  <c r="I86" i="60"/>
  <c r="E83" i="60"/>
  <c r="E79" i="60" s="1"/>
  <c r="D83" i="60"/>
  <c r="D79" i="60" s="1"/>
  <c r="C83" i="60"/>
  <c r="C79" i="60" s="1"/>
  <c r="F80" i="60"/>
  <c r="E74" i="60"/>
  <c r="D74" i="60"/>
  <c r="F74" i="60" s="1"/>
  <c r="C74" i="60"/>
  <c r="F71" i="60"/>
  <c r="E67" i="60"/>
  <c r="E64" i="60" s="1"/>
  <c r="E61" i="60" s="1"/>
  <c r="E60" i="60" s="1"/>
  <c r="D67" i="60"/>
  <c r="F67" i="60" s="1"/>
  <c r="C67" i="60"/>
  <c r="C61" i="60" s="1"/>
  <c r="C60" i="60" s="1"/>
  <c r="E54" i="60"/>
  <c r="D54" i="60"/>
  <c r="F54" i="60" s="1"/>
  <c r="C54" i="60"/>
  <c r="E10" i="60"/>
  <c r="E9" i="60" s="1"/>
  <c r="D10" i="60"/>
  <c r="F10" i="60" s="1"/>
  <c r="C10" i="60"/>
  <c r="C9" i="60" s="1"/>
  <c r="B8" i="60"/>
  <c r="E80" i="58"/>
  <c r="I84" i="58"/>
  <c r="I83" i="58"/>
  <c r="D80" i="58"/>
  <c r="F102" i="65" l="1"/>
  <c r="F73" i="65"/>
  <c r="E7" i="65"/>
  <c r="D166" i="65"/>
  <c r="B6" i="65"/>
  <c r="F98" i="65"/>
  <c r="D9" i="65"/>
  <c r="D7" i="43"/>
  <c r="C68" i="63"/>
  <c r="C7" i="63" s="1"/>
  <c r="C6" i="63" s="1"/>
  <c r="D68" i="63"/>
  <c r="F68" i="63" s="1"/>
  <c r="E68" i="63"/>
  <c r="B6" i="63"/>
  <c r="D89" i="63"/>
  <c r="F89" i="63" s="1"/>
  <c r="D9" i="63"/>
  <c r="D146" i="63"/>
  <c r="E7" i="62"/>
  <c r="C67" i="62"/>
  <c r="D67" i="62"/>
  <c r="F67" i="62" s="1"/>
  <c r="E67" i="62"/>
  <c r="D88" i="62"/>
  <c r="F88" i="62" s="1"/>
  <c r="D9" i="62"/>
  <c r="D142" i="62"/>
  <c r="B6" i="62"/>
  <c r="F68" i="62"/>
  <c r="C63" i="61"/>
  <c r="C7" i="61" s="1"/>
  <c r="C6" i="61" s="1"/>
  <c r="D63" i="61"/>
  <c r="F63" i="61" s="1"/>
  <c r="D126" i="61"/>
  <c r="E6" i="61"/>
  <c r="D9" i="61"/>
  <c r="F9" i="61" s="1"/>
  <c r="B6" i="61"/>
  <c r="F82" i="61"/>
  <c r="F86" i="61"/>
  <c r="E7" i="60"/>
  <c r="E6" i="60" s="1"/>
  <c r="D118" i="60"/>
  <c r="D9" i="60"/>
  <c r="F9" i="60" s="1"/>
  <c r="C7" i="60"/>
  <c r="C6" i="60" s="1"/>
  <c r="F79" i="60"/>
  <c r="F83" i="60"/>
  <c r="C80" i="58"/>
  <c r="G15" i="59"/>
  <c r="D7" i="63" l="1"/>
  <c r="E7" i="63"/>
  <c r="E6" i="63" s="1"/>
  <c r="D7" i="65"/>
  <c r="F7" i="65" s="1"/>
  <c r="E6" i="65"/>
  <c r="C7" i="65"/>
  <c r="C6" i="65" s="1"/>
  <c r="F166" i="65"/>
  <c r="D165" i="65"/>
  <c r="F9" i="65"/>
  <c r="F9" i="63"/>
  <c r="F146" i="63"/>
  <c r="D145" i="63"/>
  <c r="D7" i="62"/>
  <c r="F7" i="62" s="1"/>
  <c r="C7" i="62"/>
  <c r="C6" i="62" s="1"/>
  <c r="F9" i="62"/>
  <c r="E6" i="62"/>
  <c r="F142" i="62"/>
  <c r="D141" i="62"/>
  <c r="F126" i="61"/>
  <c r="D125" i="61"/>
  <c r="D7" i="61"/>
  <c r="F7" i="61" s="1"/>
  <c r="F64" i="60"/>
  <c r="D61" i="60"/>
  <c r="F118" i="60"/>
  <c r="D117" i="60"/>
  <c r="E16" i="59"/>
  <c r="G13" i="59"/>
  <c r="E14" i="59"/>
  <c r="F12" i="59"/>
  <c r="F14" i="59" s="1"/>
  <c r="G14" i="59" s="1"/>
  <c r="E12" i="59"/>
  <c r="F165" i="65" l="1"/>
  <c r="D8" i="65"/>
  <c r="F7" i="63"/>
  <c r="F145" i="63"/>
  <c r="D8" i="63"/>
  <c r="F8" i="63" s="1"/>
  <c r="F141" i="62"/>
  <c r="D8" i="62"/>
  <c r="F125" i="61"/>
  <c r="D8" i="61"/>
  <c r="F61" i="60"/>
  <c r="D60" i="60"/>
  <c r="F117" i="60"/>
  <c r="D8" i="60"/>
  <c r="G12" i="59"/>
  <c r="F16" i="59"/>
  <c r="G16" i="59" s="1"/>
  <c r="E115" i="58"/>
  <c r="E114" i="58" s="1"/>
  <c r="E113" i="58" s="1"/>
  <c r="E8" i="58" s="1"/>
  <c r="D115" i="58"/>
  <c r="F115" i="58" s="1"/>
  <c r="C115" i="58"/>
  <c r="C114" i="58" s="1"/>
  <c r="C113" i="58" s="1"/>
  <c r="C8" i="58" s="1"/>
  <c r="E107" i="58"/>
  <c r="D107" i="58"/>
  <c r="F107" i="58" s="1"/>
  <c r="C107" i="58"/>
  <c r="E104" i="58"/>
  <c r="E103" i="58" s="1"/>
  <c r="D104" i="58"/>
  <c r="D103" i="58" s="1"/>
  <c r="F103" i="58" s="1"/>
  <c r="C104" i="58"/>
  <c r="C103" i="58" s="1"/>
  <c r="E98" i="58"/>
  <c r="D98" i="58"/>
  <c r="F98" i="58" s="1"/>
  <c r="C98" i="58"/>
  <c r="E76" i="58"/>
  <c r="D76" i="58"/>
  <c r="F76" i="58" s="1"/>
  <c r="F77" i="58"/>
  <c r="C76" i="58"/>
  <c r="E71" i="58"/>
  <c r="D71" i="58"/>
  <c r="F71" i="58" s="1"/>
  <c r="C71" i="58"/>
  <c r="F68" i="58"/>
  <c r="E64" i="58"/>
  <c r="D64" i="58"/>
  <c r="F64" i="58" s="1"/>
  <c r="C64" i="58"/>
  <c r="E60" i="58"/>
  <c r="D60" i="58"/>
  <c r="F60" i="58" s="1"/>
  <c r="C60" i="58"/>
  <c r="E53" i="58"/>
  <c r="D53" i="58"/>
  <c r="F53" i="58" s="1"/>
  <c r="C53" i="58"/>
  <c r="E10" i="58"/>
  <c r="E9" i="58" s="1"/>
  <c r="D10" i="58"/>
  <c r="D9" i="58" s="1"/>
  <c r="C10" i="58"/>
  <c r="C9" i="58" s="1"/>
  <c r="B8" i="58"/>
  <c r="C105" i="57"/>
  <c r="E105" i="57"/>
  <c r="D105" i="57"/>
  <c r="F69" i="57"/>
  <c r="F77" i="57"/>
  <c r="F8" i="65" l="1"/>
  <c r="D6" i="65"/>
  <c r="F6" i="65" s="1"/>
  <c r="D6" i="63"/>
  <c r="F6" i="63" s="1"/>
  <c r="F8" i="62"/>
  <c r="D6" i="62"/>
  <c r="F6" i="62" s="1"/>
  <c r="F8" i="61"/>
  <c r="D6" i="61"/>
  <c r="F6" i="61" s="1"/>
  <c r="F60" i="60"/>
  <c r="D7" i="60"/>
  <c r="F7" i="60" s="1"/>
  <c r="F8" i="60"/>
  <c r="E59" i="58"/>
  <c r="B6" i="58"/>
  <c r="C59" i="58"/>
  <c r="D114" i="58"/>
  <c r="F114" i="58" s="1"/>
  <c r="E7" i="58"/>
  <c r="E6" i="58" s="1"/>
  <c r="F80" i="58"/>
  <c r="C7" i="58"/>
  <c r="C6" i="58" s="1"/>
  <c r="F9" i="58"/>
  <c r="D59" i="58"/>
  <c r="F59" i="58" s="1"/>
  <c r="F10" i="58"/>
  <c r="E112" i="57"/>
  <c r="E111" i="57" s="1"/>
  <c r="E110" i="57" s="1"/>
  <c r="E8" i="57" s="1"/>
  <c r="D112" i="57"/>
  <c r="C112" i="57"/>
  <c r="C111" i="57" s="1"/>
  <c r="C110" i="57" s="1"/>
  <c r="C8" i="57" s="1"/>
  <c r="F105" i="57"/>
  <c r="E102" i="57"/>
  <c r="E101" i="57" s="1"/>
  <c r="D102" i="57"/>
  <c r="D101" i="57" s="1"/>
  <c r="F101" i="57" s="1"/>
  <c r="C102" i="57"/>
  <c r="C101" i="57" s="1"/>
  <c r="E96" i="57"/>
  <c r="D96" i="57"/>
  <c r="F96" i="57" s="1"/>
  <c r="C96" i="57"/>
  <c r="E80" i="57"/>
  <c r="E76" i="57" s="1"/>
  <c r="D80" i="57"/>
  <c r="C80" i="57"/>
  <c r="C76" i="57" s="1"/>
  <c r="E72" i="57"/>
  <c r="D72" i="57"/>
  <c r="F72" i="57" s="1"/>
  <c r="C72" i="57"/>
  <c r="E65" i="57"/>
  <c r="D65" i="57"/>
  <c r="F65" i="57" s="1"/>
  <c r="C65" i="57"/>
  <c r="E61" i="57"/>
  <c r="D61" i="57"/>
  <c r="C61" i="57"/>
  <c r="E54" i="57"/>
  <c r="D54" i="57"/>
  <c r="F54" i="57" s="1"/>
  <c r="C54" i="57"/>
  <c r="E10" i="57"/>
  <c r="E9" i="57" s="1"/>
  <c r="D10" i="57"/>
  <c r="F10" i="57" s="1"/>
  <c r="C10" i="57"/>
  <c r="C9" i="57" s="1"/>
  <c r="B8" i="57"/>
  <c r="E97" i="56"/>
  <c r="C97" i="56"/>
  <c r="D97" i="56"/>
  <c r="E68" i="56"/>
  <c r="D6" i="60" l="1"/>
  <c r="F6" i="60" s="1"/>
  <c r="D7" i="58"/>
  <c r="F7" i="58" s="1"/>
  <c r="D113" i="58"/>
  <c r="F113" i="58" s="1"/>
  <c r="D76" i="57"/>
  <c r="F76" i="57" s="1"/>
  <c r="F80" i="57"/>
  <c r="D111" i="57"/>
  <c r="F111" i="57" s="1"/>
  <c r="F112" i="57"/>
  <c r="D60" i="57"/>
  <c r="F60" i="57" s="1"/>
  <c r="F61" i="57"/>
  <c r="E60" i="57"/>
  <c r="E7" i="57" s="1"/>
  <c r="E6" i="57" s="1"/>
  <c r="B6" i="57"/>
  <c r="C60" i="57"/>
  <c r="C7" i="57" s="1"/>
  <c r="C6" i="57" s="1"/>
  <c r="D9" i="57"/>
  <c r="F9" i="57" s="1"/>
  <c r="J18" i="51"/>
  <c r="J19" i="51"/>
  <c r="J20" i="51"/>
  <c r="J21" i="51"/>
  <c r="J17" i="51"/>
  <c r="J4" i="51"/>
  <c r="J5" i="51"/>
  <c r="J6" i="51"/>
  <c r="J7" i="51"/>
  <c r="J8" i="51"/>
  <c r="J9" i="51"/>
  <c r="J3" i="51"/>
  <c r="E103" i="56"/>
  <c r="E102" i="56" s="1"/>
  <c r="E101" i="56" s="1"/>
  <c r="E8" i="56" s="1"/>
  <c r="D103" i="56"/>
  <c r="F103" i="56" s="1"/>
  <c r="C103" i="56"/>
  <c r="C102" i="56" s="1"/>
  <c r="C101" i="56" s="1"/>
  <c r="C8" i="56" s="1"/>
  <c r="F97" i="56"/>
  <c r="E94" i="56"/>
  <c r="E93" i="56" s="1"/>
  <c r="D94" i="56"/>
  <c r="D93" i="56" s="1"/>
  <c r="F93" i="56" s="1"/>
  <c r="C94" i="56"/>
  <c r="C93" i="56" s="1"/>
  <c r="E88" i="56"/>
  <c r="D88" i="56"/>
  <c r="F88" i="56" s="1"/>
  <c r="C88" i="56"/>
  <c r="E76" i="56"/>
  <c r="E72" i="56" s="1"/>
  <c r="D76" i="56"/>
  <c r="F76" i="56" s="1"/>
  <c r="C76" i="56"/>
  <c r="C72" i="56" s="1"/>
  <c r="F73" i="56"/>
  <c r="D68" i="56"/>
  <c r="F68" i="56" s="1"/>
  <c r="C68" i="56"/>
  <c r="F65" i="56"/>
  <c r="E61" i="56"/>
  <c r="D61" i="56"/>
  <c r="F61" i="56" s="1"/>
  <c r="C61" i="56"/>
  <c r="E57" i="56"/>
  <c r="D57" i="56"/>
  <c r="F57" i="56" s="1"/>
  <c r="C57" i="56"/>
  <c r="E50" i="56"/>
  <c r="D50" i="56"/>
  <c r="F50" i="56" s="1"/>
  <c r="C50" i="56"/>
  <c r="E10" i="56"/>
  <c r="E9" i="56" s="1"/>
  <c r="D10" i="56"/>
  <c r="D9" i="56" s="1"/>
  <c r="C10" i="56"/>
  <c r="C9" i="56" s="1"/>
  <c r="B8" i="56"/>
  <c r="D79" i="55"/>
  <c r="D8" i="58" l="1"/>
  <c r="F8" i="58" s="1"/>
  <c r="D110" i="57"/>
  <c r="F110" i="57" s="1"/>
  <c r="D7" i="57"/>
  <c r="F7" i="57" s="1"/>
  <c r="D72" i="56"/>
  <c r="F72" i="56" s="1"/>
  <c r="E56" i="56"/>
  <c r="E7" i="56" s="1"/>
  <c r="E6" i="56" s="1"/>
  <c r="D102" i="56"/>
  <c r="F102" i="56" s="1"/>
  <c r="C56" i="56"/>
  <c r="C7" i="56" s="1"/>
  <c r="C6" i="56" s="1"/>
  <c r="B6" i="56"/>
  <c r="D56" i="56"/>
  <c r="F56" i="56" s="1"/>
  <c r="D101" i="56"/>
  <c r="F101" i="56" s="1"/>
  <c r="F9" i="56"/>
  <c r="F10" i="56"/>
  <c r="H70" i="55"/>
  <c r="H9" i="55"/>
  <c r="D6" i="58" l="1"/>
  <c r="F6" i="58" s="1"/>
  <c r="D8" i="57"/>
  <c r="F8" i="57" s="1"/>
  <c r="D8" i="56"/>
  <c r="F8" i="56" s="1"/>
  <c r="D7" i="56"/>
  <c r="F7" i="56" s="1"/>
  <c r="F79" i="55"/>
  <c r="E79" i="55"/>
  <c r="C79" i="55"/>
  <c r="D62" i="55"/>
  <c r="F62" i="55" s="1"/>
  <c r="C62" i="55"/>
  <c r="I19" i="54"/>
  <c r="E92" i="55"/>
  <c r="E91" i="55" s="1"/>
  <c r="E90" i="55" s="1"/>
  <c r="E8" i="55" s="1"/>
  <c r="D92" i="55"/>
  <c r="F92" i="55" s="1"/>
  <c r="C92" i="55"/>
  <c r="C91" i="55" s="1"/>
  <c r="C90" i="55" s="1"/>
  <c r="C8" i="55" s="1"/>
  <c r="E87" i="55"/>
  <c r="D87" i="55"/>
  <c r="F87" i="55" s="1"/>
  <c r="C87" i="55"/>
  <c r="E84" i="55"/>
  <c r="E83" i="55" s="1"/>
  <c r="D84" i="55"/>
  <c r="D83" i="55" s="1"/>
  <c r="C84" i="55"/>
  <c r="C83" i="55" s="1"/>
  <c r="E70" i="55"/>
  <c r="E66" i="55" s="1"/>
  <c r="D70" i="55"/>
  <c r="F70" i="55" s="1"/>
  <c r="C70" i="55"/>
  <c r="C66" i="55" s="1"/>
  <c r="F67" i="55"/>
  <c r="F59" i="55"/>
  <c r="E55" i="55"/>
  <c r="D55" i="55"/>
  <c r="F55" i="55" s="1"/>
  <c r="C55" i="55"/>
  <c r="E51" i="55"/>
  <c r="D51" i="55"/>
  <c r="F51" i="55" s="1"/>
  <c r="C51" i="55"/>
  <c r="E44" i="55"/>
  <c r="D44" i="55"/>
  <c r="F44" i="55" s="1"/>
  <c r="C44" i="55"/>
  <c r="E10" i="55"/>
  <c r="E9" i="55" s="1"/>
  <c r="D10" i="55"/>
  <c r="F10" i="55" s="1"/>
  <c r="C10" i="55"/>
  <c r="C9" i="55" s="1"/>
  <c r="B8" i="55"/>
  <c r="E77" i="54"/>
  <c r="E76" i="54" s="1"/>
  <c r="E75" i="54" s="1"/>
  <c r="E8" i="54" s="1"/>
  <c r="C77" i="54"/>
  <c r="C76" i="54" s="1"/>
  <c r="C75" i="54" s="1"/>
  <c r="C8" i="54" s="1"/>
  <c r="D77" i="54"/>
  <c r="F77" i="54" s="1"/>
  <c r="E72" i="54"/>
  <c r="D72" i="54"/>
  <c r="F72" i="54" s="1"/>
  <c r="C72" i="54"/>
  <c r="E69" i="54"/>
  <c r="E68" i="54" s="1"/>
  <c r="D69" i="54"/>
  <c r="D68" i="54" s="1"/>
  <c r="F68" i="54" s="1"/>
  <c r="C69" i="54"/>
  <c r="C68" i="54" s="1"/>
  <c r="E60" i="54"/>
  <c r="E56" i="54" s="1"/>
  <c r="D60" i="54"/>
  <c r="D56" i="54" s="1"/>
  <c r="C60" i="54"/>
  <c r="C56" i="54" s="1"/>
  <c r="F57" i="54"/>
  <c r="F54" i="54"/>
  <c r="F51" i="54"/>
  <c r="E47" i="54"/>
  <c r="D47" i="54"/>
  <c r="F47" i="54" s="1"/>
  <c r="C47" i="54"/>
  <c r="E43" i="54"/>
  <c r="D43" i="54"/>
  <c r="F43" i="54" s="1"/>
  <c r="C43" i="54"/>
  <c r="E38" i="54"/>
  <c r="D38" i="54"/>
  <c r="F38" i="54" s="1"/>
  <c r="C38" i="54"/>
  <c r="E10" i="54"/>
  <c r="E9" i="54" s="1"/>
  <c r="D10" i="54"/>
  <c r="F10" i="54" s="1"/>
  <c r="C10" i="54"/>
  <c r="C9" i="54" s="1"/>
  <c r="B8" i="54"/>
  <c r="D72" i="37"/>
  <c r="E72" i="37"/>
  <c r="C72" i="37"/>
  <c r="D6" i="57" l="1"/>
  <c r="F6" i="57" s="1"/>
  <c r="D6" i="56"/>
  <c r="F6" i="56" s="1"/>
  <c r="D66" i="55"/>
  <c r="F66" i="55" s="1"/>
  <c r="B6" i="55"/>
  <c r="C50" i="55"/>
  <c r="C7" i="55" s="1"/>
  <c r="C6" i="55" s="1"/>
  <c r="E50" i="55"/>
  <c r="E7" i="55" s="1"/>
  <c r="E6" i="55" s="1"/>
  <c r="D50" i="55"/>
  <c r="F50" i="55" s="1"/>
  <c r="D9" i="55"/>
  <c r="F83" i="55"/>
  <c r="D91" i="55"/>
  <c r="D76" i="54"/>
  <c r="D75" i="54" s="1"/>
  <c r="F75" i="54" s="1"/>
  <c r="C42" i="54"/>
  <c r="C7" i="54" s="1"/>
  <c r="C6" i="54" s="1"/>
  <c r="E42" i="54"/>
  <c r="E7" i="54" s="1"/>
  <c r="E6" i="54" s="1"/>
  <c r="B6" i="54"/>
  <c r="F60" i="54"/>
  <c r="D9" i="54"/>
  <c r="F9" i="54" s="1"/>
  <c r="D42" i="54"/>
  <c r="F42" i="54" s="1"/>
  <c r="F56" i="54"/>
  <c r="H6" i="43"/>
  <c r="C19" i="47"/>
  <c r="C4" i="47" s="1"/>
  <c r="C3" i="47" s="1"/>
  <c r="B4" i="47"/>
  <c r="B3" i="47" s="1"/>
  <c r="G6" i="43" l="1"/>
  <c r="I6" i="43" s="1"/>
  <c r="F9" i="55"/>
  <c r="D7" i="55"/>
  <c r="F7" i="55" s="1"/>
  <c r="D8" i="54"/>
  <c r="F8" i="54" s="1"/>
  <c r="F91" i="55"/>
  <c r="D90" i="55"/>
  <c r="F76" i="54"/>
  <c r="D7" i="54"/>
  <c r="D6" i="54" s="1"/>
  <c r="F6" i="54" s="1"/>
  <c r="F60" i="43"/>
  <c r="E60" i="43"/>
  <c r="C58" i="43"/>
  <c r="C7" i="43" s="1"/>
  <c r="D6" i="43"/>
  <c r="F29" i="43"/>
  <c r="E29" i="43"/>
  <c r="F28" i="43"/>
  <c r="E28" i="43"/>
  <c r="E58" i="43" l="1"/>
  <c r="F7" i="54"/>
  <c r="F90" i="55"/>
  <c r="D8" i="55"/>
  <c r="F58" i="43"/>
  <c r="F8" i="55" l="1"/>
  <c r="D6" i="55"/>
  <c r="F6" i="55" s="1"/>
  <c r="F8" i="43"/>
  <c r="C6" i="43"/>
  <c r="F6" i="43" s="1"/>
  <c r="B8" i="43"/>
  <c r="B6" i="43" s="1"/>
  <c r="F25" i="43"/>
  <c r="E25" i="43"/>
  <c r="F56" i="43"/>
  <c r="E56" i="43"/>
  <c r="E52" i="43"/>
  <c r="F52" i="43"/>
  <c r="E32" i="43"/>
  <c r="F32" i="43"/>
  <c r="E54" i="43"/>
  <c r="F54" i="43"/>
  <c r="E35" i="43"/>
  <c r="F35" i="43"/>
  <c r="E15" i="43"/>
  <c r="F15" i="43"/>
  <c r="E17" i="43"/>
  <c r="F17" i="43"/>
  <c r="E19" i="43"/>
  <c r="F19" i="43"/>
  <c r="E21" i="43"/>
  <c r="F21" i="43"/>
  <c r="E23" i="43"/>
  <c r="F23" i="43"/>
  <c r="E27" i="43"/>
  <c r="F27" i="43"/>
  <c r="F9" i="43"/>
  <c r="F10" i="43"/>
  <c r="F12" i="43"/>
  <c r="E9" i="43"/>
  <c r="E10" i="43"/>
  <c r="E12" i="43"/>
  <c r="F13" i="43"/>
  <c r="E13" i="43"/>
  <c r="E8" i="43" l="1"/>
  <c r="E6" i="43"/>
  <c r="E7" i="43"/>
  <c r="F7" i="43"/>
  <c r="C10" i="37" l="1"/>
  <c r="E10" i="37" l="1"/>
  <c r="E9" i="37" s="1"/>
  <c r="E55" i="37" l="1"/>
  <c r="C55" i="37"/>
  <c r="D55" i="37"/>
  <c r="C51" i="37" l="1"/>
  <c r="D51" i="37"/>
  <c r="E51" i="37"/>
  <c r="D42" i="37"/>
  <c r="E42" i="37"/>
  <c r="C42" i="37"/>
  <c r="E63" i="37" l="1"/>
  <c r="D63" i="37"/>
  <c r="F63" i="37" s="1"/>
  <c r="C63" i="37"/>
  <c r="D67" i="37" l="1"/>
  <c r="E67" i="37"/>
  <c r="C67" i="37"/>
  <c r="D38" i="37" l="1"/>
  <c r="E38" i="37"/>
  <c r="C38" i="37"/>
  <c r="E71" i="37" l="1"/>
  <c r="E70" i="37" s="1"/>
  <c r="E8" i="37" s="1"/>
  <c r="F72" i="37"/>
  <c r="C71" i="37"/>
  <c r="C70" i="37" s="1"/>
  <c r="C8" i="37" s="1"/>
  <c r="F67" i="37"/>
  <c r="F38" i="37"/>
  <c r="F52" i="37"/>
  <c r="E33" i="37"/>
  <c r="D33" i="37"/>
  <c r="C33" i="37"/>
  <c r="D10" i="37"/>
  <c r="C9" i="37"/>
  <c r="B8" i="37"/>
  <c r="B6" i="37" l="1"/>
  <c r="F10" i="37"/>
  <c r="D9" i="37"/>
  <c r="F9" i="37" s="1"/>
  <c r="F33" i="37"/>
  <c r="E37" i="37"/>
  <c r="D71" i="37"/>
  <c r="E7" i="37" l="1"/>
  <c r="E6" i="37" s="1"/>
  <c r="F51" i="37"/>
  <c r="F55" i="37"/>
  <c r="F71" i="37"/>
  <c r="D70" i="37"/>
  <c r="C37" i="37" l="1"/>
  <c r="F49" i="37"/>
  <c r="F46" i="37"/>
  <c r="F70" i="37"/>
  <c r="D8" i="37"/>
  <c r="C7" i="37" l="1"/>
  <c r="C6" i="37" s="1"/>
  <c r="F8" i="37"/>
  <c r="D37" i="37" l="1"/>
  <c r="D7" i="37" s="1"/>
  <c r="F42" i="37"/>
  <c r="F37" i="37" l="1"/>
  <c r="F7" i="37" l="1"/>
  <c r="D6" i="37"/>
  <c r="F6" i="37" s="1"/>
</calcChain>
</file>

<file path=xl/sharedStrings.xml><?xml version="1.0" encoding="utf-8"?>
<sst xmlns="http://schemas.openxmlformats.org/spreadsheetml/2006/main" count="2351" uniqueCount="344">
  <si>
    <t>เข้าฝึก</t>
  </si>
  <si>
    <t>จบฝึก</t>
  </si>
  <si>
    <t xml:space="preserve">ผลการดำเนินงาน </t>
  </si>
  <si>
    <t>จำนวนรุ่น</t>
  </si>
  <si>
    <t>เป้าหมาย</t>
  </si>
  <si>
    <t>ผลการดำเนินงาน</t>
  </si>
  <si>
    <t>คิดเป็น %</t>
  </si>
  <si>
    <t xml:space="preserve"> </t>
  </si>
  <si>
    <t>หมายเหตุ</t>
  </si>
  <si>
    <t xml:space="preserve"> -บริษัท โรซ่าเกษตรอุตสาหกรรม จำกัด</t>
  </si>
  <si>
    <t xml:space="preserve"> -บริษัท ศรีเชียงใหม่อุตสาหกรรม จำกัด</t>
  </si>
  <si>
    <t xml:space="preserve"> -บริษัท ชัยชาญผลิตภัณฑ์ไม้ จำกัด</t>
  </si>
  <si>
    <t xml:space="preserve"> -บริษัท มิตซูเจียงหนองคาย จำกัด</t>
  </si>
  <si>
    <t xml:space="preserve"> -บริษัท โตโยต้าหนองคาย จำกัด</t>
  </si>
  <si>
    <t xml:space="preserve"> -บริษัท หนองคายคันทรีกอล์ฟคลับ จำกัด</t>
  </si>
  <si>
    <t xml:space="preserve"> -บริษัท ฟิวเจอร์เทคเอ็นเตอร์ไพรส์ จำกัด</t>
  </si>
  <si>
    <t xml:space="preserve"> -บริษัท เดือนสวรรค์ (ประเทศไทย) จำกัด</t>
  </si>
  <si>
    <t xml:space="preserve"> -บริษัท สยามโกลบอลเฮ้าส์ จำกัด (มหาชน) สาขาหนองคาย</t>
  </si>
  <si>
    <t xml:space="preserve"> -บริษัท เจียงฮอนด้าหนองคาย จำกัด</t>
  </si>
  <si>
    <t xml:space="preserve"> -หจก. คูโบต้าเจียงหนองคาย  </t>
  </si>
  <si>
    <t xml:space="preserve"> -บริษัท เทพอรุโณทัย จำกัด</t>
  </si>
  <si>
    <t xml:space="preserve"> -บริษัท ถาวรอุตสาหกรรมยางพารา (อีสาน) จำกัด </t>
  </si>
  <si>
    <t xml:space="preserve"> -บริษัท ทีซีซี โลจิสติกส์ แอนด์แวร์เฮ้าส์ จำกัด</t>
  </si>
  <si>
    <t xml:space="preserve"> -บริษัท มายซิมเปิลไลฟ์ จำกัด</t>
  </si>
  <si>
    <t>ปร.</t>
  </si>
  <si>
    <t xml:space="preserve"> -บริษัท อัลไลแอนซ์ คลีน เพาวเวอร์ จำกัด</t>
  </si>
  <si>
    <t>สำนักงานพัฒนาฝีมือแรงงานหนองคาย</t>
  </si>
  <si>
    <t xml:space="preserve"> ผลผลิต พัฒนา/ขับเคลื่อนความร่วมมือเครือข่ายและส่งเสริมการพัฒนาฝีมือแรงงาน</t>
  </si>
  <si>
    <t xml:space="preserve">กิจกรรม ส่งเสริมและสนับสนุนให้สถานประกอบกิจการดำเนินการพัฒนาฝีมือแรงงาน </t>
  </si>
  <si>
    <t>รายการ รับรองหลักสูตร และค่าใช้จ่ายในการฝึกอบรมฝีมือแรงงานของ สปก.ฯ</t>
  </si>
  <si>
    <t xml:space="preserve">      แรงงานนอกระบบ</t>
  </si>
  <si>
    <t xml:space="preserve"> สถานประกอบการดำเนินการตาม พรบ.2545</t>
  </si>
  <si>
    <t xml:space="preserve">  ดำเนินการเอง (ฝึกอบรม+ทดสอบ+รับรอง+ผลิตภาพ+บูรณาการ)</t>
  </si>
  <si>
    <t xml:space="preserve"> -บริษัท เจียงรีเทล แอนด์ ดีเวลลอปเมนท์ จำกัด</t>
  </si>
  <si>
    <t xml:space="preserve">รวม ผลผลิต/กิจกรรม/โครงการ + บูรณาการ </t>
  </si>
  <si>
    <t>การทดสอบมาตรฐานฝีมือแรงงานแห่งชาติ (ตามค่าจ้าง)</t>
  </si>
  <si>
    <t xml:space="preserve"> - บริษัท 21ศตวรรตเวชกิจ จำกัด</t>
  </si>
  <si>
    <t>โครงการ เพิ่มทักษะกำลังแรงงานในพื้นที่เขตพัฒนาเศรษฐกิจพิเศษ</t>
  </si>
  <si>
    <t xml:space="preserve">      (2) กิจกรรม ทดสอบมาตรฐานฝีมือแรงงานแห่งชาติ</t>
  </si>
  <si>
    <t xml:space="preserve">      (1) กิจกรรม พัฒนาศักยภาพแรงงานเพื่อรองรับการจ่ายค่าจ้างตามมาตรฐานฝีมือ (ฝึกอบรม)</t>
  </si>
  <si>
    <t>โครงการฝึกอบรมแรงงานกลุ่มเป้าหมายเฉพาะเพื่อเพิ่มโอกาสในการประกอบอาชีพ</t>
  </si>
  <si>
    <t>โครงการฝึกอบรมแรงงานผู้สูงอายุเพื่อเพิ่มโอกาสในการประกอบอาชีพ</t>
  </si>
  <si>
    <t>กลุ่มอุตสาหกรรมเกษตรและอาหารแปรรูป</t>
  </si>
  <si>
    <t>กลุ่มอุตสาหกรรมกิจการโลจิสติกส์</t>
  </si>
  <si>
    <t>กลุ่มอุตสาหกรรมนิคมหรือเขตอุตสาหกรรม</t>
  </si>
  <si>
    <t>กลุ่มอุตสาหกรรมกิจกรรมสนับสนุนการท่องเที่ยว</t>
  </si>
  <si>
    <t>โครงการควบคุมและกำกับดูแลการประกอบอาชีพที่อาจเป็นอันตรายต่อสาธารณะ</t>
  </si>
  <si>
    <t xml:space="preserve"> -บริษัท ไทยซุนฟู้ดส์ จำกัด</t>
  </si>
  <si>
    <t xml:space="preserve">  - ยกระดับฝีมือแรงงาน (30 ชม.)</t>
  </si>
  <si>
    <t>กลุ่มอุตสาหกรรมศิลป์</t>
  </si>
  <si>
    <t>โครงการยกระดับแรงงานไทย ให้ได้มาตรฐานฝีมือแรงงาน เพื่อรองรับการการแข่งขัน</t>
  </si>
  <si>
    <t xml:space="preserve">   ยกระดับฝีมือแรงงาน</t>
  </si>
  <si>
    <r>
      <t xml:space="preserve">โครงการเพิ่มประสิทธิภาพ/ ผลิตภาพ </t>
    </r>
    <r>
      <rPr>
        <sz val="14"/>
        <rFont val="TH Sarabun New"/>
        <family val="2"/>
      </rPr>
      <t>(1 แห่ง)</t>
    </r>
  </si>
  <si>
    <t xml:space="preserve">  - โครงการเพิ่มประสิทธิภาพ/ ผลิตภาพ (1 แห่ง)</t>
  </si>
  <si>
    <t>แผนงาน/ ผลผลิต/
 โครงการ/ กิจกรรม</t>
  </si>
  <si>
    <t>ผลการปฏิบัติงาน</t>
  </si>
  <si>
    <t>ผู้เข้า</t>
  </si>
  <si>
    <t>ผู้ผ่าน</t>
  </si>
  <si>
    <t>ร้อยละ</t>
  </si>
  <si>
    <t>เบิกจ่าย</t>
  </si>
  <si>
    <t>งบประมาณ
ที่ได้รับ</t>
  </si>
  <si>
    <t>เครือข่ายและส่งเสริมการพัฒนาฝีมือแรงงาน</t>
  </si>
  <si>
    <t>สถานประกอบการดำเนินการพัฒนาฝีมือแรงงาน</t>
  </si>
  <si>
    <t>ฝีมือแรงงานเพื่อรองรับการแข่งขัน</t>
  </si>
  <si>
    <t>เพื่อเพิ่มโอกาสในการประกอบอาชีพ</t>
  </si>
  <si>
    <t xml:space="preserve">    - กลุ่มผู้ต้องขัง/ เยาวชนสถานพินิจ</t>
  </si>
  <si>
    <t>รองรับการทำงานในศตวรรษที่ 21</t>
  </si>
  <si>
    <t>โอกาสในการประกอบอาชีพ</t>
  </si>
  <si>
    <t>ในการประกอบอาชีพ</t>
  </si>
  <si>
    <t>พัฒนาเศรษฐกิจพิเศษ</t>
  </si>
  <si>
    <t xml:space="preserve">      - ฝึกยกระดับฝีมือแรงงาน</t>
  </si>
  <si>
    <t>กรมพัฒนาฝีมือแรงงานดำเนินการเอง</t>
  </si>
  <si>
    <t>ส่งเสริมสถานประกอบกิจการดำเนินการ</t>
  </si>
  <si>
    <t>รวมทั้งสิ้น</t>
  </si>
  <si>
    <t>2. โครงการเพิ่มทักษะกำลังแรงงานในพื้นที่เขต</t>
  </si>
  <si>
    <t>4. โครงการยกระดับแรงงานไทยให้ได้มาตรฐาน</t>
  </si>
  <si>
    <t>4.1 กิจกรรมพัฒนาศักยภาพแรงงานเพื่อรองรับ</t>
  </si>
  <si>
    <t>5. โครงการฝึกอบรมแรงงานกลุ่มเป้าหมายเฉพาะ</t>
  </si>
  <si>
    <t>6. โครงการเสริมสมรรถนะแรงงานด้านเทคโนโลยี</t>
  </si>
  <si>
    <t>ที่อาจเป็นอันตรายต่อสาธารณะ</t>
  </si>
  <si>
    <t>พม.</t>
  </si>
  <si>
    <t xml:space="preserve">     - ฝึกอบรม</t>
  </si>
  <si>
    <t xml:space="preserve">     - ทดสอบมาตรฐานฝีมือแรงงานแห่งชาติ</t>
  </si>
  <si>
    <r>
      <t>ผลการดำเนินงาน</t>
    </r>
    <r>
      <rPr>
        <b/>
        <sz val="16"/>
        <color rgb="FF000000"/>
        <rFont val="TH SarabunIT๙"/>
        <family val="2"/>
      </rPr>
      <t xml:space="preserve"> </t>
    </r>
  </si>
  <si>
    <t xml:space="preserve"> เป้าหมาย </t>
  </si>
  <si>
    <t>ผลการดำเนินงาน </t>
  </si>
  <si>
    <t xml:space="preserve"> หน่วย : คน </t>
  </si>
  <si>
    <t xml:space="preserve"> ร้อยละ </t>
  </si>
  <si>
    <t>1.โครงการเพิ่มทักษะกำลังแรงงานในพื้นที่เขตพัฒนาเศรษฐกิจพิเศษ</t>
  </si>
  <si>
    <t>2.โครงการเพิ่มประสิทธิภาพ/ผลิตภาพ</t>
  </si>
  <si>
    <t>114.62-</t>
  </si>
  <si>
    <t>3.โครงการเสริมสมรรถนะแรงงานด้านเทคโนโลยีรองรับการทำงาน ศตวรรษที่ ๒๑</t>
  </si>
  <si>
    <t>4.โครงการยกระดับแรงงานไทยให้ได้มาตรฐานฝีมือแรงงานเพื่อรองรับการการแข่งขัน</t>
  </si>
  <si>
    <t xml:space="preserve">100.00- </t>
  </si>
  <si>
    <t>5.โครงการฝึกอบรมแรงงานกลุ่มเป้าหมายเฉพาะเพื่อเพิ่มโอกาสในการประกอบอาชีพ</t>
  </si>
  <si>
    <t xml:space="preserve">    - แรงงานนอกระบบ</t>
  </si>
  <si>
    <t>202.50-</t>
  </si>
  <si>
    <t xml:space="preserve">    - ผู้ต้องขัง</t>
  </si>
  <si>
    <t xml:space="preserve">    -เพิ่มทักษะด้านอาชีพแก่นักเรียนครอบครัวยากจนที่ไม่ได้เรียนต่อหลังจบการศึกษาภาคบังคับ</t>
  </si>
  <si>
    <t>6. โครงการฝึกอบรมแรงงานผู้สูงอายุเพื่อเพิ่มโอกาสในการประกอบอาชีพ</t>
  </si>
  <si>
    <t xml:space="preserve">   - ฝึกอบรมผู้สูงอายุ</t>
  </si>
  <si>
    <t>7. โครงการบุรณาการภาครัฐ และเอกชน (ฝึกอบรม)</t>
  </si>
  <si>
    <t xml:space="preserve">    - กิจกรรมฝึกอบรม</t>
  </si>
  <si>
    <t xml:space="preserve">8. โครงการควบคุมและกำกับดูแลการประกอบอาชีพที่อาจเป็นอันตรายต่อสาธารณะ </t>
  </si>
  <si>
    <t xml:space="preserve">         -ประเมินความรู้ความสามารถ</t>
  </si>
  <si>
    <t>9. สถานประกอบการดำเนินการตาม พรบ.2545 (รับรองหลักสูตรการฝึกอบรมและรับรองค่าใช้จ่าย)</t>
  </si>
  <si>
    <t xml:space="preserve">    - กิจกรรมการทดสอบมาตรฐานฝีมือแรงงานแห่งชาติ</t>
  </si>
  <si>
    <r>
      <t xml:space="preserve">  ดำเนินการเอง (ฝึกอบรม+ทดสอบ+ผลิตภาพ+</t>
    </r>
    <r>
      <rPr>
        <b/>
        <sz val="16"/>
        <color theme="4" tint="-0.249977111117893"/>
        <rFont val="TH SarabunIT๙"/>
        <family val="2"/>
      </rPr>
      <t>รับรองความรู้+บูรณาการ</t>
    </r>
    <r>
      <rPr>
        <b/>
        <sz val="16"/>
        <color rgb="FF000000"/>
        <rFont val="TH SarabunIT๙"/>
        <family val="2"/>
      </rPr>
      <t>)</t>
    </r>
  </si>
  <si>
    <t>* 3 ผลผลิต พัฒนา/ขับเคลื่อนความร่วมมือ</t>
  </si>
  <si>
    <r>
      <t xml:space="preserve">3.1 </t>
    </r>
    <r>
      <rPr>
        <b/>
        <sz val="14"/>
        <rFont val="TH SarabunIT๙"/>
        <family val="2"/>
      </rPr>
      <t>กิจกรรม</t>
    </r>
    <r>
      <rPr>
        <sz val="14"/>
        <rFont val="TH SarabunIT๙"/>
        <family val="2"/>
      </rPr>
      <t xml:space="preserve"> ส่งเสริมและสนับสนุนให้</t>
    </r>
  </si>
  <si>
    <r>
      <t xml:space="preserve">4.2 </t>
    </r>
    <r>
      <rPr>
        <b/>
        <sz val="14"/>
        <rFont val="TH SarabunIT๙"/>
        <family val="2"/>
      </rPr>
      <t xml:space="preserve">กิจกรรม </t>
    </r>
    <r>
      <rPr>
        <sz val="14"/>
        <rFont val="TH SarabunIT๙"/>
        <family val="2"/>
      </rPr>
      <t>ทดสอบมาตรฐานฝีมือแรงานแห่งชาติ</t>
    </r>
  </si>
  <si>
    <r>
      <t xml:space="preserve">5.1 </t>
    </r>
    <r>
      <rPr>
        <b/>
        <sz val="14"/>
        <rFont val="TH SarabunIT๙"/>
        <family val="2"/>
      </rPr>
      <t>กิจกรรม</t>
    </r>
    <r>
      <rPr>
        <sz val="14"/>
        <rFont val="TH SarabunIT๙"/>
        <family val="2"/>
      </rPr>
      <t xml:space="preserve"> ฝึกอบรมแรงงานกลุ่มเป้าหมายเฉพาะ</t>
    </r>
  </si>
  <si>
    <r>
      <t xml:space="preserve">5.2 </t>
    </r>
    <r>
      <rPr>
        <b/>
        <sz val="14"/>
        <rFont val="TH SarabunIT๙"/>
        <family val="2"/>
      </rPr>
      <t>กิจกรรม</t>
    </r>
    <r>
      <rPr>
        <sz val="14"/>
        <rFont val="TH SarabunIT๙"/>
        <family val="2"/>
      </rPr>
      <t xml:space="preserve"> เพิ่มทักษะด้านอาชีพแก่นักเรียน</t>
    </r>
  </si>
  <si>
    <r>
      <rPr>
        <b/>
        <sz val="14"/>
        <rFont val="TH SarabunIT๙"/>
        <family val="2"/>
      </rPr>
      <t xml:space="preserve">กิจกรรม </t>
    </r>
    <r>
      <rPr>
        <sz val="14"/>
        <rFont val="TH SarabunIT๙"/>
        <family val="2"/>
      </rPr>
      <t>เสริมสร้างสมรรถนะแรงงานด้านเทคโนโลยี</t>
    </r>
  </si>
  <si>
    <r>
      <rPr>
        <b/>
        <sz val="14"/>
        <rFont val="TH SarabunIT๙"/>
        <family val="2"/>
      </rPr>
      <t>กิจกรรม</t>
    </r>
    <r>
      <rPr>
        <sz val="14"/>
        <rFont val="TH SarabunIT๙"/>
        <family val="2"/>
      </rPr>
      <t xml:space="preserve"> ฝึกอบรมแรงงานผู้สูงอายุเพื่อเพิ่มโอกาส</t>
    </r>
  </si>
  <si>
    <t xml:space="preserve">    - กลุ่มแรงงานนอกระบบ และเพิ่มเติม</t>
  </si>
  <si>
    <t>แผน/ผลการดำเนินงานพัฒนาฝีมือแรงงาน ประจำปีงบประมาณ พ.ศ. 2565</t>
  </si>
  <si>
    <t>ตั้งแต่  วันที่  1 ตุลาคม 64 - 31 ตุลาคม 2564</t>
  </si>
  <si>
    <t>เพิ่มทักษะด้านอาชีพแก่นักเรียนที่ไม่ได้เรียนต่อหลังจบการศึกษาภาคบังคับ</t>
  </si>
  <si>
    <t>พัฒนาฝีมือแรงงานสตรีเพื่อยกระดับคุณภาพชีวิต</t>
  </si>
  <si>
    <t xml:space="preserve">   - ยกระดับฝีมือแรงงาน</t>
  </si>
  <si>
    <t>โครงการเพิ่มมูลค่าผลิตภัณฑ์แปรรูปเกษตรด้วยเทคโนโลยีและนวัตกรรม</t>
  </si>
  <si>
    <t>โครงการพัฒนาผู้ประกอบกิจกรรมสมัยใหม่เพื่อเพิ่มมูลค่าสินค้าหรือบริการในชุมชน</t>
  </si>
  <si>
    <t>โครงการยกระดับเพื่อเพิ่มศักยภาพฝีมือและสมรรถนะแรงงาน</t>
  </si>
  <si>
    <t xml:space="preserve"> -บริษัท เจียง-อัศวรรณ หนองคาย จำกัด</t>
  </si>
  <si>
    <t>สาขาการประยุกต์ระบบโซล่าเซลล์เพื่องานการเกษตร รุ่น1 วันที่ 12 - 16 พ.ย. 64 บ้านแสงสว่าง ต.อุดมพร อ.เผ้าไร่</t>
  </si>
  <si>
    <t>สาขาการประยุกต์ระบบโซล่าเซลล์เพื่องานการเกษตร รุ่น2 วันที่ 18 - 22 พ.ย. 64 บี บี ฟาร์ม ต.รัตนวาปี อ.รัตนวาปี</t>
  </si>
  <si>
    <t>สาขาช่างเดินสายไฟฟ้าในอาคาร รุ่น 1 วันที่ 13 - 21 พ.ย. 64 วิทยาลัยเทคโนโลยีโพนพิสัย อ.โพนพิสัย</t>
  </si>
  <si>
    <t>มฐ.</t>
  </si>
  <si>
    <t>สาขาช่างเดินสายไฟฟ้าในอาคาร รุ่น 2 วันที่ 13 - 21 พ.ย. 64 สำนักงานพัฒนาฝีมือแรงงานหนองคาย</t>
  </si>
  <si>
    <t xml:space="preserve">สาขาการประยุกต์ใช้งาน Arduino รุ่น 1 วันที่ 13 - 21 พ.ย. 64 สนพ.หนองคาย อ.เมืองหนองคาย </t>
  </si>
  <si>
    <t>สาขาการทำผลิตภัณฑ์ต่างๆ จากผ้า รุ่น 1 วันที่ 15-19 พ.ย. 64 OTOP บ้านสีกาย ต.สีกาย อ.เมืองหนองคาย</t>
  </si>
  <si>
    <t>ประเมินความรู้ความสามารถ ครั้งที่ 1 สาขาช่างไฟฟ้า วันที่ ............... ณ สนพ.หนองคาย</t>
  </si>
  <si>
    <t>ประเมินความรู้ความสามารถ ครั้งที่ 2 สาขาช่างเครื่องปรับอากาศ วันที่ .............. ณ สนพ.หนองคารย</t>
  </si>
  <si>
    <t>ประเมินความรู้ความสามารถ ครั้งที่ 2 สาขาช่างเครื่องปรับอากาศ วันที่ .....................  ณ สนพ.หนองคารย</t>
  </si>
  <si>
    <t>สาขาช่างไฟฟ้าภายในอาคาร ระดับ 1 รุ่น 1 วันที่ 26 พ.ย.64 ณ สำนักงานพัฒนาฝีมือแรงงานหนองคาย</t>
  </si>
  <si>
    <t>สาขาช่างซ่อมรถยนต์ ระดับ 1 รุ่น 1 วันที่ 18 พ.ย.64 ณ สำนักงานพัฒนาฝีมือแรงงานหนองคาย</t>
  </si>
  <si>
    <t>สาขาภาษาจีนกลางเพื่อการสื่อสาร รุ่น 1 วันที่ 20 - 23 พ.ย. 64 โรงแรมรอยัลจอมมณี ต.กวนวัน อ.เมืองหนองคาย</t>
  </si>
  <si>
    <t>สาขาการบริหารจัดการด้านการท่องเที่ยวอย่างมืออาชีพ รุ่น 1 วันที่ 24-27 พ.ย.64 บ้านตายาย โฮมสเตย์ ต.สระใคร อ.สระใคร</t>
  </si>
  <si>
    <t>ประเมินความรู้ความสามารถ ครั้งที่ 1 สาขาช่างไฟฟ้า วันที่17 พ.ย.  ณ สำนักงานพัฒนาฝีมือแรงงานหนองคาย</t>
  </si>
  <si>
    <t>สาขาการทำผลิตภัณฑ์ต่างๆ จากผ้า รุ่น 2 วันที่ 7-10 ธ.ค. 64 บ้านดงมุข ม.8 ต.คอกช้าง อ.สระใคร จ.หนองคาย</t>
  </si>
  <si>
    <t>สาขาการซ่อมบำรุงรักษาทวีผลที่ทุกคนมีส่วนร่วม รุ่น 1 วันที่ 1-4 ธ.ค.64 บริษัทโรซ่าเกษตรอุดสาหกรรม จำกัด</t>
  </si>
  <si>
    <t xml:space="preserve"> -บริษัท หนองคายคอนกรีดโปรดักส์ จำกัด</t>
  </si>
  <si>
    <t>ตั้งแต่  วันที่  1 ตุลาคม 64 - 30 พฤศจิกายน 2564</t>
  </si>
  <si>
    <t xml:space="preserve">  - สาขาการพัฒนาศักยภาพผู้ประกอบกิจการ รุ่น 1 วันที่ 14 ธ.ค. 64 โรงแรมหนองคายธาวิลล่า</t>
  </si>
  <si>
    <t>สาขาการใช้โปรแกรมไมโครซอฟต์เอ็กเซลขึ้นสูง รุ่น 1 วันที่ 3 - 6 ธ.ค. 64 ณ สำนักงานพัฒนาฝีมือแรงงานหนองคาย</t>
  </si>
  <si>
    <t>ผป.</t>
  </si>
  <si>
    <t>สาขาการใช้ Google Application เพื่อธุรกิจ รุ่น 1 วันที่ 9 - 12 ธ.ค. 64 ณ สำนักงานพัฒนาฝีมือแรงงานหนองคาย</t>
  </si>
  <si>
    <t>สาขาช่างเครื่องปรับอากาศในบ้านและการพาณิชย์ขนาดเล็ก รุ่น 1 วันที่ 10 - 19 ธ.ค. 64 ณ สนพ.หนองคาย</t>
  </si>
  <si>
    <t>สาขาช่างไฟฟ้าภายในอาคาร ระดับ 1 รุ่น 2 วันที่ 10 ธ.ค.64 ณ สำนักงานพัฒนาฝีมือแรงงานหนองคาย</t>
  </si>
  <si>
    <t>สาขาช่างซ่อมรถยนต์ ระดับ 1 รุ่น 2 วันที่ 1 ธ.ค.64 ณ สำนักงานพัฒนาฝีมือแรงงานหนองคาย</t>
  </si>
  <si>
    <t>สาขาช่างเดินสายไฟฟ้าในอาคาร รุ่น 3 วันที่ 27 พ.ย - 6 ธ.ค. 64 สำนักงานพัฒนาฝีมือแรงงานหนองคาย</t>
  </si>
  <si>
    <t>สาขาการบำรุงรักษารถยนต์ รุ่น 1 วันที่ 20 - 24 ธันวาคม 2564 ณ บริษัทไทยซุ่นฟู้ดส์ จำกัด อ.ศรีเชียงใหม่</t>
  </si>
  <si>
    <t>สาขาการขายสินค้าออนไลน์สำหรับเกษตรกร รุ่น 1 วันที่ 21 - 23 ธ.ค. 64 ณ ศาลาประชาคมบ้านแบง อ.เฝ้าไร่</t>
  </si>
  <si>
    <t>สาขาช่างเครื่องปรับอากาศขนาดเล็ก รุ่น 1 วันที่ 2 ธ.ค. 64 - 31 ม.ค. 65 ณ สนพ.หนองคาย</t>
  </si>
  <si>
    <t>สาขาพนักงานบันทึกข้อมูลคอมพิวเตอร์ รุ่น 1 วันที่ 2 ธ.ค. 64 - 31 ม.ค. 65 ณ สนพ.หนองคาย</t>
  </si>
  <si>
    <t>สาขาช่างเครื่องปรับอากาศในบ้านและการพาณิช์ขนาดเล็ก ระดับ 1 รุ่น 2 วันที่ 23 ธ.ค.64 ณ สนพ.หนองคาย</t>
  </si>
  <si>
    <t>สาขาการแปรรูปผลิตภัณฑ์ทางการเกษตรและการตลาดออนไลน์ รุ่น 1 วันที่ 10 - 14 ม.ค. 64 ณ บ.โพนทอง อ.โพธิ์ตาก</t>
  </si>
  <si>
    <t>ประเมินความรู้ความสามารถ ครั้งที่ 1 สาขาช่างไฟฟ้า วันที่17 พ.ย. 64  ณ สำนักงานพัฒนาฝีมือแรงงานหนองคาย</t>
  </si>
  <si>
    <t>ประเมินความรู้ความสามารถ ครั้งที่ 2 สาขาช่างไฟฟ้า วันที่ 1 ธ.ค. 64  ณ สำนักงานพัฒนาฝีมือแรงงานหนองคาย</t>
  </si>
  <si>
    <t>สาขาภาษาจีนกลางเพื่อการสื่อสาร รุ่น 2 วันที่ 12 - 16 ม.ค. 65 ชุมชนไทพวนโพธิ์ตาก อ.โพธิ์ตาก จ.หนองคาย</t>
  </si>
  <si>
    <t>ตั้งแต่  วันที่  1 ตุลาคม 64 - 30 ธันวาคม 2564</t>
  </si>
  <si>
    <t>สาขาช่างเดินสายไฟฟ้าในอาคาร รุ่น 4 วันที่ 18 ธ.ค. 64 - 8 ม.ค. 65 สำนักงานพัฒนาฝีมือแรงงานหนองคาย</t>
  </si>
  <si>
    <t>สาขาการบำรุงรักษารถยนต์ รุ่น 1 วันที่ 20 - 24 ธ.ค. 64 ณ บริษัทไทยซุ่นฟู้ดส์ จำกัด อ.ศรีเชียงใหม่</t>
  </si>
  <si>
    <t>สาขาการบริหารจัดการด้านการท่องเที่ยวอย่างมืออาชีพ รุ่น 2 วันที่ 1-5 ก.พ.65 ณ ม.2 ต.เวียงคุก อ.เมืองหนองคาย</t>
  </si>
  <si>
    <t>สาขาการพัฒนารูปแบบผลิตภัณฑ์จากเส้นกก รุ่น 1 วันที่ 17-21 ม.ค.65 ณ บ้านเลื่ยม ม.9 ต.บ้านเดื่อ อ.ท่าบ่อ จ.หนองคาย</t>
  </si>
  <si>
    <t>สาขาช่างเดินสายไฟฟ้าในอาคาร รุ่น 4 วันที่ 18 ธ.ค. 64 - 15 ม.ค. 65 สำนักงานพัฒนาฝีมือแรงงานหนองคาย</t>
  </si>
  <si>
    <t>สาขาภาษาจีนกลางเพื่อการสื่อสาร รุ่น 2 วันที่ 19 - 23 ม.ค. 65 ชุมชนไทพวนโพธิ์ตาก อ.โพธิ์ตาก จ.หนองคาย</t>
  </si>
  <si>
    <t>สาขาช่างตรวจเช็คระยะรถยนต์ รุ่น 1 วันที่ 5 ม.ค. 65 - 28 ก.พ. 65 ณ สนพ.หนองคาย</t>
  </si>
  <si>
    <t>สาขาการประยุกต์ระบบโซล่าเซลล์เพื่องานการเกษตร รุ่น3 วันที่ 20 - 24 ม.ค. 65 ณ วิสหกิจบ้านไร่ชมภู ต.นาหนัง</t>
  </si>
  <si>
    <t>กลุ่มอาชีพ</t>
  </si>
  <si>
    <t>ผู้เข้ารับการฝึก</t>
  </si>
  <si>
    <t>ผู้ผ่านการฝึก</t>
  </si>
  <si>
    <t>/มีงานทำ</t>
  </si>
  <si>
    <t>- ก่อสร้าง</t>
  </si>
  <si>
    <t>- ช่างอุตสาหการ</t>
  </si>
  <si>
    <t>- ช่างเครื่องกล</t>
  </si>
  <si>
    <t>- ช่างไฟฟ้า อิเล็กทรอนิกส์และคอมพิวเตอร์</t>
  </si>
  <si>
    <t>- เกษตรอุตสาหกรรม</t>
  </si>
  <si>
    <t>- อุตสาหกรรมศิลป์</t>
  </si>
  <si>
    <t>- ภาคบริการ</t>
  </si>
  <si>
    <t>รวม</t>
  </si>
  <si>
    <t>ผู้เข้ารับการทดสอบ</t>
  </si>
  <si>
    <t>ผู้ผ่านการทดสอบ</t>
  </si>
  <si>
    <t>สาขาช่างไฟฟ้าภายในอาคาร ระดับ 1 รุ่น 2 วันที่ 10 ธ.ค. 64 ณ สำนักงานพัฒนาฝีมือแรงงานหนองคาย</t>
  </si>
  <si>
    <t>สาขาช่างไฟฟ้าภายในอาคาร ระดับ 1 รุ่น 1 วันที่ 26 พ.ย. 64 ณ สำนักงานพัฒนาฝีมือแรงงานหนองคาย</t>
  </si>
  <si>
    <t>สาขาช่างซ่อมรถยนต์ ระดับ 1 รุ่น 1 วันที่ 18 พ.ย. 64 ณ สำนักงานพัฒนาฝีมือแรงงานหนองคาย</t>
  </si>
  <si>
    <t>สาขาช่างซ่อมรถยนต์ ระดับ 1 รุ่น 2 วันที่ 1 ธ.ค. 64 ณ สำนักงานพัฒนาฝีมือแรงงานหนองคาย</t>
  </si>
  <si>
    <t>สาขาช่างเครื่องปรับอากาศในบ้านและการพาณิช์ขนาดเล็ก ระดับ 1 รุ่น 2 วันที่ 23 ธ.ค. 64 ณ สนพ.หนองคาย</t>
  </si>
  <si>
    <t>ประเมินความรู้ความสามารถ ครั้งที่ 2 สาขาช่างไฟฟ้า วันที่ 19 ม.ค. 65  ณ สำนักงานพัฒนาฝีมือแรงงานหนองคาย</t>
  </si>
  <si>
    <t>สาขาช่างซ่อมรถยนต์ ระดับ 1 รุ่น 3 วันที่ 30 ม.ค. 65 ณ สำนักงานพัฒนาฝีมือแรงงานหนองคาย</t>
  </si>
  <si>
    <t>สาขาพนักงานการใช้คอมพิวเตอร์ (ประมวลผลคำ) ระดับ 1 รุ่น 1 วันที่ 27 ม.ค. 65 ณ สนพ.หนองคาย</t>
  </si>
  <si>
    <t xml:space="preserve">สาขาการใช้โปรแกรมไมโครซอฟต์ออฟฟิต รุ่น 1 วันที่ 5 ก.พ. - 5 มี.ค. 65 ณ บริษัทเทพอรูโณทัย จำกัด </t>
  </si>
  <si>
    <t>สาขาซ่อมรถยนต์ ระดับ 1 รุ่น 1 วันที่ 15 - 29 ม.ค. 65  ณ สำนักงานพัฒนาฝีมืแรงงานหนองคาย</t>
  </si>
  <si>
    <t>สาขาช่างเดินสายไฟฟ้าในอาคาร รุ่น 5 วันที่ 29 ม.ค. - 12 ก.พ. 65 สำนักงานพัฒนาฝีมือแรงงานหนองคาย</t>
  </si>
  <si>
    <t>สาขาช่างบำรุงรักษารถยนต์ ระดับ 1 รุ่น 1 วันที่ 5 - 16 ก.พ. 65  ณ สำนักงานพัฒนาฝีมืแรงงานหนองคาย</t>
  </si>
  <si>
    <t>ตั้งแต่  วันที่  1 ตุลาคม 64 - 31 มกราคม 2565</t>
  </si>
  <si>
    <t>สาขาผู้ควบคุมรถยกสินค้าขนาดไม่เกิน 10 ตัน ระดับ 1 รุ่น 1 วันที่ 12 - 20 ก.พ. 65  ณ สนพ.หนองคาย</t>
  </si>
  <si>
    <t>สาขาช่างเดินสายไฟฟ้าในอาคาร รุ่น 6 วันที่ 16 - 27 ก.พ. 65 สำนักงานพัฒนาฝีมือแรงงานหนองคาย</t>
  </si>
  <si>
    <r>
      <t xml:space="preserve">สาขาการประกอบธุรกิจร้านกาแฟ รุ่น 1 วันที่ 17 - 21 ก.พ. 65 </t>
    </r>
    <r>
      <rPr>
        <sz val="10"/>
        <rFont val="TH Sarabun New"/>
        <family val="2"/>
      </rPr>
      <t xml:space="preserve"> ณ กลุ่มวิหาหกิจชุมชนแปลงใหญ่สับปะรด ต.หนองปลาปาก</t>
    </r>
  </si>
  <si>
    <t>สาขาช่างเชื่อมอาร์กโลหะด้วยมือ ระดับ 1 รุ่น 1 วันที่ 16 - 20 ก.พ. 65  สำนักงานพัฒนาฝีมือแรงงานหนองคาย</t>
  </si>
  <si>
    <r>
      <t>สาขาพนักงานแปรรูปและถนอมอาหาร รุ่น 1 วันที่ 17 - 21 ก.พ. 65 ณ</t>
    </r>
    <r>
      <rPr>
        <sz val="11"/>
        <rFont val="TH Sarabun New"/>
        <family val="2"/>
      </rPr>
      <t xml:space="preserve"> กลุ่มแปรรูปผลไม้และสมุนไพร ต.หนองปลาปาก</t>
    </r>
  </si>
  <si>
    <t>ประเมินความรู้ความสามารถ ครั้งที่ 3 สาขาช่างไฟฟ้า วันที่ 19 ม.ค. 65  ณ สำนักงานพัฒนาฝีมือแรงงานหนองคาย</t>
  </si>
  <si>
    <t>ประเมินความรู้ความสามารถ ครั้งที่ 1 สาขาช่างแอร์ วันที่ 14 ก.พ. 65  ณ สำนักงานพัฒนาฝีมือแรงงานหนองคาย</t>
  </si>
  <si>
    <t>สาขาช่างบำรุงรักษารถยนต์ ระดับ 1 รุ่น 1 วันที่ 19 ก.พ. 65 ณ สำนักงานพัฒนาฝีมือแรงงานหนองคาย</t>
  </si>
  <si>
    <r>
      <t>สาขาเทคนิคการเพิ่มผลิตภาพแรงงาน รุ่น 1 วันที่ 22 ก.พ. 65</t>
    </r>
    <r>
      <rPr>
        <sz val="13"/>
        <rFont val="TH Sarabun New"/>
        <family val="2"/>
      </rPr>
      <t xml:space="preserve"> ณ วิสาหกิจทอผ้าศิลานาคา ต.หินโงม</t>
    </r>
  </si>
  <si>
    <t>สาขาพนักงานการใช้คอมพิวเตอร์ (ประมวลผลคำ) ระดับ 1 รุ่น 2 วันที่ 23 ก.พ. 65 ณ วิทยาลัยเทคนิคหนองคาย</t>
  </si>
  <si>
    <t>ตั้งแต่  วันที่  1 ตุลาคม 64 - 28 กุมภาพันธ์ 2565</t>
  </si>
  <si>
    <t>โครงการพัฒนาผู้ประกอบกิจการสมัยใหม่เพื่อเพิ่มมูลค่าสินค้าหรือบริการในชุมชน</t>
  </si>
  <si>
    <t>สาขาช่างไฟฟ้าภายในอาคาร ระดับ 1 รุ่น 3 วันที่ 16 ม.ค. 65 ณ สำนักงานพัฒนาฝีมือแรงงานหนองคาย</t>
  </si>
  <si>
    <t>สาขาช่างไฟฟ้าภายในอาคาร ระดับ 1 รุ่น 4 วันที่ 13 ก.พ. 65 ณ สำนักงานพัฒนาฝีมือแรงงานหนองคาย</t>
  </si>
  <si>
    <t>สาขาช่างไฟฟ้าภายในอาคาร ระดับ 1 รุ่น 5 วันที่ 7 มี.ค. 65 ณ สำนักงานพัฒนาฝีมือแรงงานหนองคาย</t>
  </si>
  <si>
    <t>สาขาการแปรรูปผลิตภัณฑ์ทางการเกษตรและการตลาดออนไลน์ รุ่น 2 วันที่ 14 - 18 มี.ค. 65 ณ ศาลาบ้านสวยหลง</t>
  </si>
  <si>
    <t>สาขาการแปรรูปผลิตภัณฑ์ทางการเกษตรและการตลาดออนไลน์ รุ่น 1 วันที่ 17 - 21 ม.ค. 65 ณ บ.โพนทอง อ.โพธิ์ตาก</t>
  </si>
  <si>
    <t xml:space="preserve"> - สาขาภาษาเกาหลีสำหรับผู้ที่จะเดินทางหรือทำงานอยู่ในต่างประเทศ ระดับต้น รุ่น 1 วันที่ 14 - 18 มี.ค. 65</t>
  </si>
  <si>
    <t>สาขาช่างบำรุงรักษารถยนต์ ระดับ 1 รุ่น 1 วันที่ 21 - 24 มี.ค. 65 ณ บริษัทเทพอรุโณทัย จำกัด อ.เมื่องหนองคาย</t>
  </si>
  <si>
    <t>สปก.</t>
  </si>
  <si>
    <t>ทำเอง</t>
  </si>
  <si>
    <t>ศก.พิเศษ</t>
  </si>
  <si>
    <r>
      <t xml:space="preserve">  - สาขาเทคนิคการเพิ่มผลิตภาพแรงงาน รุ่น 1 วันที่ 22 ก.พ. - 31 ส.ค. 65</t>
    </r>
    <r>
      <rPr>
        <sz val="13"/>
        <rFont val="TH Sarabun New"/>
        <family val="2"/>
      </rPr>
      <t xml:space="preserve"> </t>
    </r>
    <r>
      <rPr>
        <sz val="11"/>
        <rFont val="TH Sarabun New"/>
        <family val="2"/>
      </rPr>
      <t xml:space="preserve">ณ วิสาหกิจทอผ้าศิลานาคา </t>
    </r>
  </si>
  <si>
    <t>สาขาการแปรรูปผลิตภัณฑ์ทางการเกษตร รุ่น 1 วันที่ 20 - 24 มี.ค. 65 ณ บ้านมิตรภาพ 223 ต.โพธิ์ชัย อ.เมืองหนองคาย</t>
  </si>
  <si>
    <t>สาขาช่างบำรุงรักษารถยนต์ ระดับ 1 รุ่น 1 วันที่ 25 มี.ค. 65 ณ บริษัทเทพอรุโณทัย จำกัด อ.เมื่องหนองคาย</t>
  </si>
  <si>
    <t>ตั้งแต่  วันที่  1 ตุลาคม 64 - 31 มีนาคม 2565</t>
  </si>
  <si>
    <t>ประเมินความรู้ความสามารถ ครั้งที่ 4 สาขาช่างไฟฟ้า วันที่ 28 มี.ค. 65  ณ สำนักงานพัฒนาฝีมือแรงงานหนองคาย</t>
  </si>
  <si>
    <t>สาขาการประกอบธุรกิจร้านกาแฟ รุ่น 2 วันที่ 19 - 23 เม.ย. 65  ณ สำนักงานพัฒนาฝีมือแรงงานหนองคาย</t>
  </si>
  <si>
    <t>ฝป.</t>
  </si>
  <si>
    <t>ฝ่ายรับผิดชอบ</t>
  </si>
  <si>
    <t>ประเมินความรู้ความสามารถ ครั้งที่ 5 สาขาช่างไฟฟ้า วันที่ 11 เม.ย. 65  ณ สำนักงานพัฒนาฝีมือแรงงานหนองคาย</t>
  </si>
  <si>
    <t xml:space="preserve"> - สาขาช่างตรวจเช็คระยะรถยนต์ รุ่น 1 วันที่ 20 เม.ย. - 20 มิ.ย. 65 ณ สำนักงานพัฒนาฝีมือแรงงานหนองคาย</t>
  </si>
  <si>
    <t>พม</t>
  </si>
  <si>
    <t>ผู้ต้องขัง</t>
  </si>
  <si>
    <t>ตั้งแต่  วันที่  1 ตุลาคม 64 - 30 เมษายน 2565</t>
  </si>
  <si>
    <t>สาขาการใช้เทคโนโลยีการควบคุมระบบน้ำฯ รุ่น 1 วันที่ 20 - 24 พ.ค. 65 บ้านสวนมิตรภาพ บ.ร่องเม็ก ต.โพธิ์ขัย</t>
  </si>
  <si>
    <r>
      <t xml:space="preserve">  - สาขาการลดความสูญเสีย 8 ประการ รุ่น 1วันที่ 17 - 18 พ.ค. 65</t>
    </r>
    <r>
      <rPr>
        <sz val="13"/>
        <rFont val="TH Sarabun New"/>
        <family val="2"/>
      </rPr>
      <t xml:space="preserve"> บ้านหินโงม ต.หินโงม อ.เมือง</t>
    </r>
    <r>
      <rPr>
        <sz val="11"/>
        <rFont val="TH Sarabun New"/>
        <family val="2"/>
      </rPr>
      <t xml:space="preserve"> </t>
    </r>
  </si>
  <si>
    <t xml:space="preserve">   - สาขาการติดตั้งเครื่องรดน้ำระบบอัตโนมัติ รุ่น 1 วันที่ 17 - 21 พ.ค. 65 ณ สภาองค์กรชุมชนตำบลปะโค</t>
  </si>
  <si>
    <t>สาขาการติดตั้งและบำรุงรักษาะระบบเซลล์แสงอาทิตย์ รุ่น 1 วันที่ 19 - 22 พ.ค. 65 บ้านนาพิพาน ต.ปะโค</t>
  </si>
  <si>
    <t>สาขาช่างเครื่องปรับอากาศขนาดเล็ก รุ่น 2 วันที่ 17 พ.ค. 65 - 12 ก.ค. 65 ณ สนพ.หนองคาย</t>
  </si>
  <si>
    <t>สาขาพนักงานบันทึกข้อมูลคอมพิวเตอร์ รุ่น 2 วันที่ 17 พ.ค. 65 - 12 ก.ค. 65 ณ สนพ.หนองคาย</t>
  </si>
  <si>
    <t>สาขาช่างตรวจเช็คระยะรถยนต์ รุ่น 2 วันที่ 17 พ.ค. 65 - 12 ก.ค. 65 ณ สนพ.หนองคาย</t>
  </si>
  <si>
    <t xml:space="preserve"> - สาขาการประกอบธุรกิจร้านกาแฟ รุ่น 1 วันที่ 1 - 5 มิ.ย. 65 ณ กลุ่มสตรีตำบลวัดธาตุ บ้านนาครอง ต.วัดธาตุ</t>
  </si>
  <si>
    <t>ประเมินความรู้ความสามารถ ครั้งที่ 6 สาขาช่างไฟฟ้า วันที่ 23 พ.ค. 65  ณ สำนักงานพัฒนาฝีมือแรงงานหนองคาย</t>
  </si>
  <si>
    <t>ตั้งแต่  วันที่  1 ตุลาคม 64 - 31 พฤษภาคม 2565</t>
  </si>
  <si>
    <t>สาขาเทคโนโลยีการแปรรูปผลิตผลทางการเกษตร รุ่น 1 วันที่ 6 - 10 มิ.ย. 65 ณ บ้านไทยสามัคคี ต.หนองปลาปาก</t>
  </si>
  <si>
    <t>สาขาช่างเดินสายไฟฟ้าในอาคาร รุ่น 7 วันที่ 6 - 10 มิ.ย. 65 สำนักงานพัฒนาฝีมือแรงงานหนองคาย</t>
  </si>
  <si>
    <t>สาขาระบบ IOT ในงานอุตสาหกรรม รุ่น 1 วันที่ 20 - 24 มิ.ย. 65 ณ วิทยาลัยเทคนิคหนองคาย # 2</t>
  </si>
  <si>
    <t>สาขาช่างไฟฟ้าภายในอาคาร ระดับ 1 รุ่น 6 วันที่ 11 มิ.ย. 65 ณ สำนักงานพัฒนาฝีมือแรงงานหนองคาย</t>
  </si>
  <si>
    <t>สาขาการประกอบธุรกิจร้านกาแฟ รุ่น 3 วันที่ 17 - 21 มิ.ย. 65  ณ ไร่ภูตะวัน บ้านกุดแกลบ ต.นาหนัง อ.โพนพิสัย</t>
  </si>
  <si>
    <t>สาขาการแปรรูปผลิตภัณฑ์ทางการเกษตร รุ่น 1 วันที่ 20 - 24 มี.ค. 65 ณ บ้านสวนมิตรภาพ 223 ต.โพธิ์ชัย อ.เมือง</t>
  </si>
  <si>
    <t>สาขาการทำปุ๋ยอินทรีย์ชีวภาพพร้อมบรรจุภัณฑ์ รุ่น 1 วันที่ 20 - 24 มิ.ย. 65 ณ บ้านสวนมิตรภาพ 223 ต.โพธิ์ชัย</t>
  </si>
  <si>
    <t>ประเมินความรู้ความสามารถ ครั้งที่ 1 สาขาช่างเชื่อม วันที่ 11 มิ.ย. 65  ณ สำนักงานพัฒนาฝีมือแรงงานหนองคาย</t>
  </si>
  <si>
    <t>สาขาช่างก่ออิฐ ฉาบปูน รุ่น 1 วันที่ 20 - 24 มิ.ย. 65 ณ เรือนจำจังหวัดหนองคาย อ.เมืองหนองคาย</t>
  </si>
  <si>
    <t>สาขาช่างปูกระเบื้อง รุ่น 1 วันที่ 20 - 24 มิ.ย. 65 ณ เรือนจำจังหวัดหนองคาย อ.เมืองหนองคาย</t>
  </si>
  <si>
    <t>สาขาช่างเครื่องปรับอากาศในบ้านและการพาณิชย์ขนาดเล็ก รุ่น 2 วันที่ 25 - 26 มิ.ย. ถึง 2,3,9 ก.ค. 65 ณ สนพ.หนองคาย</t>
  </si>
  <si>
    <t>-</t>
  </si>
  <si>
    <t>โครงการบูรณาการภาครัฐและเอกชน</t>
  </si>
  <si>
    <t>ฝึกอบรม</t>
  </si>
  <si>
    <t>การทดสอบมาตรฐานฝีมือแรงงานแห่งชาติ</t>
  </si>
  <si>
    <t>สาขาช่างก่ออิฐ รุ่น 1 วันที่ 27 - 28 มิ.ย. 65 ณ เรือนจำจังหวัดหนองคาย</t>
  </si>
  <si>
    <r>
      <t xml:space="preserve">  - สาขาเทคนิคการเพิ่มผลิตภาพแรงงาน รุ่น 1 วันที่ 22 ก.พ. - 1 มิ.ย. 65</t>
    </r>
    <r>
      <rPr>
        <sz val="13"/>
        <rFont val="TH Sarabun New"/>
        <family val="2"/>
      </rPr>
      <t xml:space="preserve"> </t>
    </r>
    <r>
      <rPr>
        <sz val="11"/>
        <rFont val="TH Sarabun New"/>
        <family val="2"/>
      </rPr>
      <t xml:space="preserve">ณ วิสาหกิจทอผ้าศิลานาคา </t>
    </r>
  </si>
  <si>
    <t>สาขาการตรวจซ่อมไมโครคอมพิวเตอร์ ระดับ 1 วันที่ 27 มิ.ย. - 26 ก.ค. 65 สนพ.หนองคาย (CMI)</t>
  </si>
  <si>
    <t>ตั้งแต่  วันที่  1 ตุลาคม 64 - 30 มิถุนายน 2565</t>
  </si>
  <si>
    <t>สาขาช่างเครื่องปรับอากาศในบ้านและการพาณิช์ขนาดเล็ก ระดับ 1 รุ่น 2 วันที่ 11 ก.ค. 65 ณ สนพ.หนองคาย</t>
  </si>
  <si>
    <t>สาขาช่างเครื่องปรับอากาศในบ้านและการพาณิช์ขนาดเล็ก ระดับ 1 รุ่น 1 วันที่ 23 ธ.ค. 64 ณ สนพ.หนองคาย</t>
  </si>
  <si>
    <t>สาขาการประยุกต์ใช้ PLC ในงานอุตสาหกรรม รุ่น 1 วันที่ 18 - 22 ก.ค. 65 ณ วิทยาลัยเทคนิคหนองคาย # 2</t>
  </si>
  <si>
    <t xml:space="preserve"> - สาขาการลดต้นทุนการผลิต รุ่น 1 วันที่ 18 - 23 ก.ค. 65 ณ ว.ช.ผู้เลี้ยงโคเนื้อบ้านโคกคำ ต.พระธาตุบังพวน</t>
  </si>
  <si>
    <t>ประเมินความรู้ความสามารถ ครั้งที่ 7 สาขาช่างไฟฟ้า วันที่ 23 ก.ค. 65  ณ สำนักงานพัฒนาฝีมือแรงงานหนองคาย</t>
  </si>
  <si>
    <t>ผลการดำเนินงานตามแผนงาน/ ผลผลิต/ โครงการ/ กิจกรรม ประจำปีงบประมาณ พ.ศ. 2565</t>
  </si>
  <si>
    <t>1. โครงการเพิ่มประสิทธิ์ภาพ/ผลิตภาพ (1 แห่ง)</t>
  </si>
  <si>
    <t>ที่ไม่ได้เรียนต่อหลังจบการศึกษาภาคบังคับ</t>
  </si>
  <si>
    <t>5.3 พัฒนาฝีมือแรงงานสตรีเพื่อยกระดับคุณภาพฯ</t>
  </si>
  <si>
    <t>7. โครงการเพิ่มมูลค่าผลิตภัณฑ์แปรรูปเกษตรด้วย</t>
  </si>
  <si>
    <t>เทคโนโลยีและนวัตกรรม</t>
  </si>
  <si>
    <t>กิจกรรม การเพิ่มมูลค่าผลิตภัณฑ์แปรรูปเกษตรด้วย</t>
  </si>
  <si>
    <t>8. โครงการพัฒนาผู้ประกอบกิจการสมัยใหม่เพื่อเพิ่ม</t>
  </si>
  <si>
    <t>มูลค่าหรือบริการในชุมชน</t>
  </si>
  <si>
    <t>กิจกรรม การพัฒนาผู้ประกอบกิจการสมัยใหม่เพื่อเพิ่ม</t>
  </si>
  <si>
    <t>9. โครงการยกระดับเพื่อเพิ่มศักยภาพฝีมือแรงงาน</t>
  </si>
  <si>
    <t>และสมรรถนะแรงงาน</t>
  </si>
  <si>
    <t>กิจกรรม การยกระดับเพื่อเพิ่มศักยภาพฝีมือแรงงาน</t>
  </si>
  <si>
    <t>10. โครงการฝึกอบรมแรงงานผู้สูงอายุเพื่อเพิ่ม</t>
  </si>
  <si>
    <t>11. โครงการควบคุมและกำกับดูแลประกอบอาชีพ</t>
  </si>
  <si>
    <t>12. โครงการบูรณาการภาครัฐ และเอกชน</t>
  </si>
  <si>
    <t>การจ่ายค่าจ้างตามมาตรฐานฝีมือ (ฝึกอบรม)</t>
  </si>
  <si>
    <t xml:space="preserve"> - ทดสอบมาตรฐานฝีมือแรงานแห่งชาติ (ตามค่าจ้าง)</t>
  </si>
  <si>
    <t xml:space="preserve">            </t>
  </si>
  <si>
    <r>
      <rPr>
        <b/>
        <sz val="14"/>
        <rFont val="TH SarabunIT๙"/>
        <family val="2"/>
      </rPr>
      <t>หมายเหตุ :</t>
    </r>
    <r>
      <rPr>
        <sz val="14"/>
        <rFont val="TH SarabunIT๙"/>
        <family val="2"/>
      </rPr>
      <t xml:space="preserve">  * - กิจกรรมส่งเสริมและสนับสนุนฯ เป็นค่าจ้างเหมาบริการ, ค่าสาธารณูปโภค, จัดประชุม กพร.ปจ. และจัดทำมาตรฐานผู้ประกอบอาชีพ</t>
    </r>
  </si>
  <si>
    <t>งบประมาณจาก เรือนจำจังหวัดหนองคาย</t>
  </si>
  <si>
    <t>ระหว่างวันที่ 1 ตุลาคม 2564 ถึง 31 กรกฎาคม 2565</t>
  </si>
  <si>
    <t>ตั้งแต่  วันที่  1 ตุลาคม 64 - 31 กรกฎาคม 2565</t>
  </si>
  <si>
    <t>แผนงาน/โครงการ/กิจกรรม</t>
  </si>
  <si>
    <t>แผน(คน)</t>
  </si>
  <si>
    <t>ผล(คน)</t>
  </si>
  <si>
    <t>ดำเนินการเอง</t>
  </si>
  <si>
    <t>ส่งเสริม สปก.ดำเนินการ</t>
  </si>
  <si>
    <t>แผนงานยุทธศาสตร์ การเกษตรสร้างมูลค่า</t>
  </si>
  <si>
    <r>
      <t>1. โครงการ เพิ่มมูลค่าผลิตภัณฑ์</t>
    </r>
    <r>
      <rPr>
        <b/>
        <u/>
        <sz val="16"/>
        <color rgb="FF000000"/>
        <rFont val="TH SarabunIT๙"/>
        <family val="2"/>
      </rPr>
      <t>แปรรูปเกษตร</t>
    </r>
    <r>
      <rPr>
        <b/>
        <sz val="16"/>
        <color rgb="FF000000"/>
        <rFont val="TH SarabunIT๙"/>
        <family val="2"/>
      </rPr>
      <t>ด้วยเทคโนโลยีและนวัตกรรม</t>
    </r>
  </si>
  <si>
    <t>2. โครงการ เพิ่มประสิทธิภาพ/ผลิตภาพ</t>
  </si>
  <si>
    <r>
      <t>3. โครงการ พัฒนาผู้ประกอบกิจการ</t>
    </r>
    <r>
      <rPr>
        <b/>
        <u/>
        <sz val="16"/>
        <color rgb="FF000000"/>
        <rFont val="TH SarabunIT๙"/>
        <family val="2"/>
      </rPr>
      <t>สมัยใหม่</t>
    </r>
    <r>
      <rPr>
        <b/>
        <sz val="16"/>
        <color rgb="FF000000"/>
        <rFont val="TH SarabunIT๙"/>
        <family val="2"/>
      </rPr>
      <t>เพื่อเพิ่มมูลค่าสินค้าหรือบริการในชุมชน</t>
    </r>
  </si>
  <si>
    <t>4. กิจกรรม ส่งเสริมและสนับสนุนให้สถานประกอบกิจการดำเนินการพัฒนาฝีมือแรงงาน</t>
  </si>
  <si>
    <r>
      <t>5. กิจกรรม ส่งเสริมและเพิ่มประสิทธิภาพกระบวนการ</t>
    </r>
    <r>
      <rPr>
        <b/>
        <u/>
        <sz val="16"/>
        <color rgb="FF000000"/>
        <rFont val="TH SarabunIT๙"/>
        <family val="2"/>
      </rPr>
      <t>รับรองความรู้ความสามารถ</t>
    </r>
    <r>
      <rPr>
        <b/>
        <sz val="16"/>
        <color rgb="FF000000"/>
        <rFont val="TH SarabunIT๙"/>
        <family val="2"/>
      </rPr>
      <t>ตามกฎหมาย</t>
    </r>
  </si>
  <si>
    <t>แผนงานยุทธศาสตร์ พัฒนาศักยภาพคนตลอดช่วงชีวิต</t>
  </si>
  <si>
    <t>6. โครงการ เพิ่มทักษะกำลังแรงงานในพื้นที่เขตพัฒนาเศรษฐกิจพิเศษ</t>
  </si>
  <si>
    <t>7. โครงการ ยกระดับฝีมือเพื่อเพิ่มศักยภาพฝีมือและสมรรถนะแรงงาน</t>
  </si>
  <si>
    <t xml:space="preserve">    - ฝึกเตรียมเข้าทำงาน</t>
  </si>
  <si>
    <t xml:space="preserve">    - ฝึกยกระดับฝีมือแรงงาน</t>
  </si>
  <si>
    <t>8. โครงการ ยกระดับแรงงานไทยให้ได้มาตรฐานฝีมือแรงงานเพื่อรองรับการแข่งขัน</t>
  </si>
  <si>
    <t>กิจกรรม พัฒนาศักยภาพแรงงานเพื่อรองรับการจ่ายค่าจ้างตามมาตรฐานฝีมือ</t>
  </si>
  <si>
    <t>กิจกรรม ทดสอบมาตรฐานฝีมือแรงงานแห่งชาติ</t>
  </si>
  <si>
    <t>9. โครงการ ฝึกอบรมแรงงานกลุ่มเป้าหมายเฉพาะเพื่อเพิ่มโอกาสในการประกอบอาชีพ</t>
  </si>
  <si>
    <t>กิจกรรม ฝึกอบรมแรงงานกลุ่มเป้าหมายเฉพาะ</t>
  </si>
  <si>
    <t xml:space="preserve">   - โครงการพระราชดำริ</t>
  </si>
  <si>
    <t xml:space="preserve">   - แรงงานนอกระบบ</t>
  </si>
  <si>
    <t>กิจกรรม เพิ่มทักษะด้านอาชีพแก่นักเรียนที่ไม่ได้เรียนต่อหลังจบการศึกษาภาคบังคับ</t>
  </si>
  <si>
    <r>
      <t>กิจกรรม พัฒนาฝีมือ</t>
    </r>
    <r>
      <rPr>
        <b/>
        <u/>
        <sz val="16"/>
        <color rgb="FF000000"/>
        <rFont val="TH SarabunIT๙"/>
        <family val="2"/>
      </rPr>
      <t>แรงงานสตรี</t>
    </r>
    <r>
      <rPr>
        <sz val="16"/>
        <color rgb="FF000000"/>
        <rFont val="TH SarabunIT๙"/>
        <family val="2"/>
      </rPr>
      <t>เพื่อยกระดับคุณภาพชีวิต</t>
    </r>
  </si>
  <si>
    <t>10. โครงการ เสริมสมรรถนะแรงงานด้านเทคโนโลยีรองรับการทำงานในศตวรรษที่ 21</t>
  </si>
  <si>
    <t>แผนงานบูรณาการ เตรียมความพร้อมเพื่อรองรับสังคมสูงวัย</t>
  </si>
  <si>
    <t>11. โครงการ ฝึกอบรมแรงงานผู้สูงอายุเพื่อเพิ่มโอกาสในการประกอบอาชีพ</t>
  </si>
  <si>
    <t>แผน/ผลการพัฒนาฝีมือแรงงาน ปีงบประมาณ 2565</t>
  </si>
  <si>
    <r>
      <t xml:space="preserve">หน่วยงาน </t>
    </r>
    <r>
      <rPr>
        <sz val="16"/>
        <rFont val="TH SarabunIT๙"/>
        <family val="2"/>
      </rPr>
      <t>สำนักงานพัฒนาฝีมือแรงงานหนองคาย</t>
    </r>
  </si>
  <si>
    <t xml:space="preserve">   - ทหารเกณฑ์ก่อนปลดประจำการ/ ผู้ต้องขัง</t>
  </si>
  <si>
    <t>12. โครงการบุรณาการภาครัฐ/ เอกชน</t>
  </si>
  <si>
    <t>สาขาเทคโนโลยีการแปรรูปผลิตผลทางการเกษตร รุ่น 1 วันที่ 1 - 5 ส.ค. 65 ณ ศูนย์ บี บี ฟาร์ม ต.รัตนวาปี</t>
  </si>
  <si>
    <t>โครงการพัฒนาทักษะเทคโนโลยีดิจิทัลเพื่อแรงงานวิถีใหม่</t>
  </si>
  <si>
    <t xml:space="preserve">   - สาขาการพัฒนาดิจิทัลคอนเทนต์การเรียนรู้ รุ่น 1 วันที่ 8 - 12 ส.ค. 65 ณ สำนักงานพัฒนาฝีมือแรงงานหนองคาย</t>
  </si>
  <si>
    <t>โครงการสร้างทักษะแรงงาน/วิชาชีพ (สปป.ลาว/กัมพูชา/เมียนมา)</t>
  </si>
  <si>
    <t>สาขาการออกแบบและติดตั้งประยุกต์ใช้โซล่าเซลล์ รุ่น 1 วันที่ 8 - 12 ส.ค. 65 ณ สนพ.หนองคาย</t>
  </si>
  <si>
    <t>สาขาช่างบำรุงรักษารถยนต์ ระดับ 1 รุ่น 2 วันที่ 15 ส.ค. 65 ณ สำนักงานพัฒนาฝีมือแรงงานหนองคาย</t>
  </si>
  <si>
    <t>สาขาช่างซ่อมรถยนต์ ระดับ 1 รุ่น 4 วันที่ 18 ก.พ. 65 ณ สำนักงานพัฒนาฝีมือแรงงานหนองคาย</t>
  </si>
  <si>
    <t>สาขาช่างซ่อมรถยนต์ ระดับ 1 รุ่น 5 วันที่ 16 ส.ค. 65 ณ สำนักงานพัฒนาฝีมือแรงงานหนองคาย</t>
  </si>
  <si>
    <t>สาขาเทคโนโลยีการแปรรูปผลิตผลทางการเกษตร รุ่น 2 วันที่ 18 - 22 ส.ค. 65 ณ บ้านโคกถาวร ต.นาข่า อ.ท่าบ่อ</t>
  </si>
  <si>
    <t xml:space="preserve">   - สาขาการสนับสนุนด้านเทคนิคคอมพิวเตอร์ รุ่น 1 วันที่ 13,14,20,21,27 ส.ค. 65 ณ สำนักงานพัฒนาฝีมือแรงงานฯ</t>
  </si>
  <si>
    <t>สาขาช่างบำรุงรักษารถยนต์ ระดับ 1 รุ่น 3 วันที่ 24 ส.ค. 65 ณ สำนักงานพัฒนาฝีมือแรงงานหนองคาย</t>
  </si>
  <si>
    <t>สาขาช่างซ่อมรถยนต์ ระดับ 1 รุ่น 6 วันที่ 23 ส.ค. 65 ณ สำนักงานพัฒนาฝีมือแรงงานหนองคาย</t>
  </si>
  <si>
    <t>สาขาช่างซ่อมรถยนต์ ระดับ 1 รุ่น 7 วันที่ 26 ส.ค. 65 ณ สำนักงานพัฒนาฝีมือแรงงานหนองคาย</t>
  </si>
  <si>
    <t>เพิ่มทักษะด้านอาชีพแก่เยาวชนและแรงงานนอกระบบ (เพิ่มติม)</t>
  </si>
  <si>
    <t xml:space="preserve"> - สาขาการประยุกต์ใช้งานโซล่าเซลล์เพื่อการเกษตร รุ่น 1 วันที่ 24 -28 ส.ค. 65 ณ ศาลา SML บ้านสร้างนางขาว</t>
  </si>
  <si>
    <r>
      <t xml:space="preserve"> - สาขาการประยุกต์ใช้สื่อสังคมออนไลน์เพื่อการประกอบอาชีพ รุ่น 1 วันที่ 29 -30 ส.ค. 65 </t>
    </r>
    <r>
      <rPr>
        <sz val="10"/>
        <rFont val="TH Sarabun New"/>
        <family val="2"/>
      </rPr>
      <t>ณ ศาลา SML บ้านสร้างนางขาว</t>
    </r>
  </si>
  <si>
    <t>ประเมินความรู้ความสามารถ ครั้งที่ 8 สาขาช่างไฟฟ้า วันที่ 16 ส.ค. 65  ณ สำนักงานพัฒนาฝีมือแรงงานหนองคาย</t>
  </si>
  <si>
    <t>สาขาการบำรุงรักษาทวีผลที่ทุกคนมีส่วนร่วม รุ่น 1 วันที่ 1-4 ธ.ค.64 บริษัทโรซ่าเกษตรอุดสาหกรรม จำกัด</t>
  </si>
  <si>
    <t>ตั้งแต่  วันที่  1 ตุลาคม 64 - 25 สิงหาคม 2565</t>
  </si>
  <si>
    <t>โครงการเสริมสมรรถนะแรงงานงานด้านเทคโนโลยีรองรับการทำงานใน ศต.21</t>
  </si>
  <si>
    <t>โครงการเสริมสมรรถนะะแรงงานงานด้านเทคโนโลยีรองรับการทำงานใน ศต.21</t>
  </si>
  <si>
    <t>ตั้งแต่  วันที่  1 ตุลาคม 64 - 1 กันยายน 2565</t>
  </si>
  <si>
    <t xml:space="preserve"> - สาขาช่างไฟฟ้าภายในอาคาร รุ่น 1 วันที่ 6 -10 ก.ย. 65 ณ สนง.เทศบาลตำบลเวียงคุก อ.เมือง จ.หนองคาย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</si>
</sst>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_-* #,##0.0_-;\-* #,##0.0_-;_-* &quot;-&quot;??_-;_-@_-"/>
  </numFmts>
  <fonts count="38" x14ac:knownFonts="1">
    <font>
      <sz val="14"/>
      <name val="Cordia New"/>
      <charset val="222"/>
    </font>
    <font>
      <b/>
      <sz val="14"/>
      <name val="TH Sarabun New"/>
      <family val="2"/>
    </font>
    <font>
      <sz val="12"/>
      <name val="TH Sarabun New"/>
      <family val="2"/>
    </font>
    <font>
      <b/>
      <sz val="12"/>
      <name val="TH Sarabun New"/>
      <family val="2"/>
    </font>
    <font>
      <b/>
      <sz val="10"/>
      <name val="TH Sarabun New"/>
      <family val="2"/>
    </font>
    <font>
      <b/>
      <sz val="12"/>
      <color rgb="FFFF0000"/>
      <name val="TH Sarabun New"/>
      <family val="2"/>
    </font>
    <font>
      <b/>
      <sz val="9"/>
      <name val="TH Sarabun New"/>
      <family val="2"/>
    </font>
    <font>
      <sz val="10"/>
      <name val="TH Sarabun New"/>
      <family val="2"/>
    </font>
    <font>
      <b/>
      <sz val="12"/>
      <color theme="1"/>
      <name val="TH Sarabun New"/>
      <family val="2"/>
    </font>
    <font>
      <sz val="12"/>
      <color theme="1"/>
      <name val="TH Sarabun New"/>
      <family val="2"/>
    </font>
    <font>
      <sz val="14"/>
      <name val="Cordia New"/>
      <family val="2"/>
    </font>
    <font>
      <b/>
      <i/>
      <sz val="12"/>
      <color rgb="FF0070C0"/>
      <name val="TH Sarabun New"/>
      <family val="2"/>
    </font>
    <font>
      <b/>
      <sz val="12"/>
      <color rgb="FF0070C0"/>
      <name val="TH Sarabun New"/>
      <family val="2"/>
    </font>
    <font>
      <sz val="14"/>
      <name val="TH Sarabun New"/>
      <family val="2"/>
    </font>
    <font>
      <sz val="11"/>
      <name val="Calibri"/>
      <family val="2"/>
    </font>
    <font>
      <b/>
      <sz val="16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name val="TH SarabunIT๙"/>
      <family val="2"/>
    </font>
    <font>
      <b/>
      <sz val="16"/>
      <color rgb="FFFF0000"/>
      <name val="TH SarabunIT๙"/>
      <family val="2"/>
    </font>
    <font>
      <sz val="16"/>
      <color rgb="FFFF0000"/>
      <name val="TH SarabunIT๙"/>
      <family val="2"/>
    </font>
    <font>
      <b/>
      <sz val="16"/>
      <color theme="4" tint="-0.249977111117893"/>
      <name val="TH SarabunIT๙"/>
      <family val="2"/>
    </font>
    <font>
      <b/>
      <sz val="14"/>
      <name val="TH SarabunIT๙"/>
      <family val="2"/>
    </font>
    <font>
      <sz val="14"/>
      <name val="TH SarabunIT๙"/>
      <family val="2"/>
    </font>
    <font>
      <sz val="14"/>
      <color theme="4" tint="0.79998168889431442"/>
      <name val="TH SarabunIT๙"/>
      <family val="2"/>
    </font>
    <font>
      <sz val="12"/>
      <color theme="0"/>
      <name val="TH Sarabun New"/>
      <family val="2"/>
    </font>
    <font>
      <sz val="11"/>
      <name val="TH Sarabun New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sz val="13"/>
      <name val="TH Sarabun New"/>
      <family val="2"/>
    </font>
    <font>
      <sz val="14"/>
      <name val="TH SarabunPSK"/>
      <family val="2"/>
    </font>
    <font>
      <sz val="16"/>
      <color rgb="FF000000"/>
      <name val="TH SarabunPSK"/>
      <family val="2"/>
    </font>
    <font>
      <b/>
      <sz val="14"/>
      <name val="TH SarabunPSK"/>
      <family val="2"/>
    </font>
    <font>
      <b/>
      <sz val="12"/>
      <color theme="0"/>
      <name val="TH Sarabun New"/>
      <family val="2"/>
    </font>
    <font>
      <sz val="8"/>
      <name val="Cordia New"/>
      <charset val="222"/>
    </font>
    <font>
      <b/>
      <u/>
      <sz val="16"/>
      <color rgb="FF000000"/>
      <name val="TH SarabunIT๙"/>
      <family val="2"/>
    </font>
    <font>
      <b/>
      <sz val="18"/>
      <color rgb="FF000000"/>
      <name val="TH SarabunIT๙"/>
      <family val="2"/>
    </font>
  </fonts>
  <fills count="4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6DFF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CCC0D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theme="9" tint="-0.49998474074526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392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center" vertical="center"/>
    </xf>
    <xf numFmtId="0" fontId="3" fillId="0" borderId="0" xfId="0" applyFont="1"/>
    <xf numFmtId="0" fontId="4" fillId="9" borderId="4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4" fillId="6" borderId="4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vertical="center"/>
    </xf>
    <xf numFmtId="0" fontId="8" fillId="10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vertical="center"/>
    </xf>
    <xf numFmtId="187" fontId="5" fillId="2" borderId="5" xfId="1" applyNumberFormat="1" applyFont="1" applyFill="1" applyBorder="1" applyAlignment="1">
      <alignment horizontal="center" vertical="center"/>
    </xf>
    <xf numFmtId="43" fontId="5" fillId="2" borderId="5" xfId="1" applyFont="1" applyFill="1" applyBorder="1" applyAlignment="1">
      <alignment horizontal="center" vertical="center"/>
    </xf>
    <xf numFmtId="43" fontId="3" fillId="3" borderId="4" xfId="0" applyNumberFormat="1" applyFont="1" applyFill="1" applyBorder="1" applyAlignment="1">
      <alignment horizontal="center" vertical="center"/>
    </xf>
    <xf numFmtId="43" fontId="3" fillId="9" borderId="4" xfId="0" applyNumberFormat="1" applyFont="1" applyFill="1" applyBorder="1" applyAlignment="1">
      <alignment horizontal="center" vertical="center"/>
    </xf>
    <xf numFmtId="43" fontId="3" fillId="8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Border="1" applyAlignment="1">
      <alignment horizontal="center" vertical="center"/>
    </xf>
    <xf numFmtId="43" fontId="3" fillId="4" borderId="5" xfId="0" applyNumberFormat="1" applyFont="1" applyFill="1" applyBorder="1" applyAlignment="1">
      <alignment horizontal="center" vertical="center"/>
    </xf>
    <xf numFmtId="43" fontId="8" fillId="8" borderId="1" xfId="0" applyNumberFormat="1" applyFont="1" applyFill="1" applyBorder="1" applyAlignment="1">
      <alignment horizontal="center" vertical="center"/>
    </xf>
    <xf numFmtId="43" fontId="9" fillId="8" borderId="1" xfId="0" applyNumberFormat="1" applyFont="1" applyFill="1" applyBorder="1" applyAlignment="1">
      <alignment horizontal="center" vertical="center"/>
    </xf>
    <xf numFmtId="43" fontId="8" fillId="4" borderId="5" xfId="0" applyNumberFormat="1" applyFont="1" applyFill="1" applyBorder="1" applyAlignment="1">
      <alignment horizontal="center" vertical="center"/>
    </xf>
    <xf numFmtId="43" fontId="3" fillId="5" borderId="7" xfId="0" applyNumberFormat="1" applyFont="1" applyFill="1" applyBorder="1" applyAlignment="1">
      <alignment horizontal="center" vertical="center"/>
    </xf>
    <xf numFmtId="43" fontId="2" fillId="8" borderId="1" xfId="0" applyNumberFormat="1" applyFont="1" applyFill="1" applyBorder="1" applyAlignment="1">
      <alignment horizontal="center" vertical="center"/>
    </xf>
    <xf numFmtId="43" fontId="8" fillId="5" borderId="5" xfId="0" applyNumberFormat="1" applyFont="1" applyFill="1" applyBorder="1" applyAlignment="1">
      <alignment horizontal="center" vertical="center"/>
    </xf>
    <xf numFmtId="43" fontId="3" fillId="0" borderId="1" xfId="0" applyNumberFormat="1" applyFont="1" applyBorder="1" applyAlignment="1">
      <alignment horizontal="center"/>
    </xf>
    <xf numFmtId="43" fontId="3" fillId="0" borderId="2" xfId="0" applyNumberFormat="1" applyFont="1" applyBorder="1" applyAlignment="1">
      <alignment horizontal="center"/>
    </xf>
    <xf numFmtId="43" fontId="2" fillId="0" borderId="0" xfId="0" applyNumberFormat="1" applyFont="1"/>
    <xf numFmtId="187" fontId="3" fillId="3" borderId="4" xfId="1" applyNumberFormat="1" applyFont="1" applyFill="1" applyBorder="1" applyAlignment="1">
      <alignment horizontal="center" vertical="center"/>
    </xf>
    <xf numFmtId="187" fontId="3" fillId="9" borderId="4" xfId="1" applyNumberFormat="1" applyFont="1" applyFill="1" applyBorder="1" applyAlignment="1">
      <alignment horizontal="center" vertical="center"/>
    </xf>
    <xf numFmtId="187" fontId="3" fillId="8" borderId="1" xfId="1" applyNumberFormat="1" applyFont="1" applyFill="1" applyBorder="1" applyAlignment="1">
      <alignment horizontal="center" vertical="center"/>
    </xf>
    <xf numFmtId="187" fontId="3" fillId="0" borderId="1" xfId="1" applyNumberFormat="1" applyFont="1" applyBorder="1"/>
    <xf numFmtId="187" fontId="3" fillId="4" borderId="5" xfId="1" applyNumberFormat="1" applyFont="1" applyFill="1" applyBorder="1" applyAlignment="1">
      <alignment horizontal="center" vertical="center"/>
    </xf>
    <xf numFmtId="187" fontId="9" fillId="8" borderId="1" xfId="1" applyNumberFormat="1" applyFont="1" applyFill="1" applyBorder="1" applyAlignment="1">
      <alignment horizontal="center" vertical="center"/>
    </xf>
    <xf numFmtId="187" fontId="2" fillId="0" borderId="1" xfId="1" applyNumberFormat="1" applyFont="1" applyBorder="1" applyAlignment="1">
      <alignment horizontal="center" vertical="center"/>
    </xf>
    <xf numFmtId="187" fontId="2" fillId="8" borderId="1" xfId="1" applyNumberFormat="1" applyFont="1" applyFill="1" applyBorder="1" applyAlignment="1">
      <alignment horizontal="center" vertical="center"/>
    </xf>
    <xf numFmtId="187" fontId="3" fillId="5" borderId="1" xfId="1" applyNumberFormat="1" applyFont="1" applyFill="1" applyBorder="1" applyAlignment="1">
      <alignment horizontal="center" vertical="center"/>
    </xf>
    <xf numFmtId="187" fontId="8" fillId="8" borderId="1" xfId="1" applyNumberFormat="1" applyFont="1" applyFill="1" applyBorder="1" applyAlignment="1">
      <alignment horizontal="center" vertical="center"/>
    </xf>
    <xf numFmtId="187" fontId="2" fillId="0" borderId="1" xfId="1" applyNumberFormat="1" applyFont="1" applyBorder="1" applyAlignment="1">
      <alignment horizontal="center"/>
    </xf>
    <xf numFmtId="187" fontId="3" fillId="6" borderId="4" xfId="1" applyNumberFormat="1" applyFont="1" applyFill="1" applyBorder="1" applyAlignment="1">
      <alignment horizontal="center" vertical="center"/>
    </xf>
    <xf numFmtId="187" fontId="3" fillId="0" borderId="2" xfId="1" applyNumberFormat="1" applyFont="1" applyBorder="1" applyAlignment="1">
      <alignment horizontal="center" vertical="center"/>
    </xf>
    <xf numFmtId="187" fontId="2" fillId="0" borderId="2" xfId="1" applyNumberFormat="1" applyFont="1" applyBorder="1" applyAlignment="1">
      <alignment horizontal="center" vertical="center"/>
    </xf>
    <xf numFmtId="187" fontId="2" fillId="0" borderId="0" xfId="1" applyNumberFormat="1" applyFont="1"/>
    <xf numFmtId="187" fontId="3" fillId="11" borderId="1" xfId="1" applyNumberFormat="1" applyFont="1" applyFill="1" applyBorder="1"/>
    <xf numFmtId="43" fontId="3" fillId="11" borderId="1" xfId="0" applyNumberFormat="1" applyFont="1" applyFill="1" applyBorder="1"/>
    <xf numFmtId="0" fontId="3" fillId="11" borderId="1" xfId="0" applyFont="1" applyFill="1" applyBorder="1"/>
    <xf numFmtId="0" fontId="2" fillId="0" borderId="1" xfId="0" applyFont="1" applyBorder="1"/>
    <xf numFmtId="0" fontId="8" fillId="3" borderId="1" xfId="0" applyFont="1" applyFill="1" applyBorder="1" applyAlignment="1">
      <alignment vertical="center"/>
    </xf>
    <xf numFmtId="187" fontId="8" fillId="3" borderId="1" xfId="1" applyNumberFormat="1" applyFont="1" applyFill="1" applyBorder="1" applyAlignment="1">
      <alignment horizontal="center" vertical="center"/>
    </xf>
    <xf numFmtId="43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3" fillId="5" borderId="3" xfId="0" applyFont="1" applyFill="1" applyBorder="1" applyAlignment="1">
      <alignment vertical="center"/>
    </xf>
    <xf numFmtId="187" fontId="3" fillId="5" borderId="3" xfId="1" applyNumberFormat="1" applyFont="1" applyFill="1" applyBorder="1" applyAlignment="1">
      <alignment horizontal="center" vertical="center"/>
    </xf>
    <xf numFmtId="43" fontId="3" fillId="5" borderId="3" xfId="0" applyNumberFormat="1" applyFont="1" applyFill="1" applyBorder="1" applyAlignment="1">
      <alignment horizontal="center" vertical="center"/>
    </xf>
    <xf numFmtId="187" fontId="2" fillId="0" borderId="1" xfId="1" applyNumberFormat="1" applyFont="1" applyBorder="1"/>
    <xf numFmtId="43" fontId="2" fillId="0" borderId="1" xfId="0" applyNumberFormat="1" applyFont="1" applyBorder="1"/>
    <xf numFmtId="187" fontId="8" fillId="4" borderId="1" xfId="1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187" fontId="2" fillId="8" borderId="1" xfId="1" applyNumberFormat="1" applyFont="1" applyFill="1" applyBorder="1"/>
    <xf numFmtId="0" fontId="11" fillId="12" borderId="3" xfId="0" applyFont="1" applyFill="1" applyBorder="1" applyAlignment="1">
      <alignment vertical="center"/>
    </xf>
    <xf numFmtId="187" fontId="3" fillId="12" borderId="1" xfId="1" applyNumberFormat="1" applyFont="1" applyFill="1" applyBorder="1" applyAlignment="1">
      <alignment horizontal="center" vertical="center"/>
    </xf>
    <xf numFmtId="43" fontId="3" fillId="12" borderId="1" xfId="0" applyNumberFormat="1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/>
    </xf>
    <xf numFmtId="0" fontId="11" fillId="12" borderId="1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vertical="center"/>
    </xf>
    <xf numFmtId="187" fontId="3" fillId="4" borderId="3" xfId="1" applyNumberFormat="1" applyFont="1" applyFill="1" applyBorder="1" applyAlignment="1">
      <alignment horizontal="center" vertical="center"/>
    </xf>
    <xf numFmtId="187" fontId="8" fillId="4" borderId="3" xfId="1" applyNumberFormat="1" applyFont="1" applyFill="1" applyBorder="1" applyAlignment="1">
      <alignment horizontal="center" vertical="center"/>
    </xf>
    <xf numFmtId="43" fontId="3" fillId="6" borderId="4" xfId="0" applyNumberFormat="1" applyFont="1" applyFill="1" applyBorder="1" applyAlignment="1">
      <alignment horizontal="center"/>
    </xf>
    <xf numFmtId="187" fontId="4" fillId="7" borderId="6" xfId="1" applyNumberFormat="1" applyFont="1" applyFill="1" applyBorder="1" applyAlignment="1">
      <alignment horizontal="center" vertical="center"/>
    </xf>
    <xf numFmtId="0" fontId="12" fillId="12" borderId="1" xfId="0" applyFont="1" applyFill="1" applyBorder="1"/>
    <xf numFmtId="187" fontId="9" fillId="12" borderId="1" xfId="1" applyNumberFormat="1" applyFont="1" applyFill="1" applyBorder="1" applyAlignment="1">
      <alignment horizontal="center" vertical="center"/>
    </xf>
    <xf numFmtId="43" fontId="8" fillId="12" borderId="1" xfId="0" applyNumberFormat="1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/>
    </xf>
    <xf numFmtId="0" fontId="2" fillId="8" borderId="0" xfId="0" applyFont="1" applyFill="1"/>
    <xf numFmtId="0" fontId="2" fillId="0" borderId="1" xfId="0" applyFont="1" applyBorder="1" applyAlignment="1"/>
    <xf numFmtId="187" fontId="9" fillId="8" borderId="1" xfId="1" applyNumberFormat="1" applyFont="1" applyFill="1" applyBorder="1" applyAlignment="1"/>
    <xf numFmtId="0" fontId="7" fillId="8" borderId="1" xfId="0" applyFont="1" applyFill="1" applyBorder="1" applyAlignment="1">
      <alignment vertical="center"/>
    </xf>
    <xf numFmtId="187" fontId="3" fillId="12" borderId="2" xfId="1" applyNumberFormat="1" applyFont="1" applyFill="1" applyBorder="1" applyAlignment="1">
      <alignment horizontal="center" vertical="center"/>
    </xf>
    <xf numFmtId="43" fontId="3" fillId="12" borderId="2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8" borderId="1" xfId="0" applyFont="1" applyFill="1" applyBorder="1"/>
    <xf numFmtId="0" fontId="2" fillId="8" borderId="0" xfId="0" applyFont="1" applyFill="1" applyBorder="1"/>
    <xf numFmtId="187" fontId="7" fillId="8" borderId="1" xfId="1" applyNumberFormat="1" applyFont="1" applyFill="1" applyBorder="1"/>
    <xf numFmtId="0" fontId="7" fillId="8" borderId="1" xfId="0" applyFont="1" applyFill="1" applyBorder="1"/>
    <xf numFmtId="0" fontId="2" fillId="8" borderId="1" xfId="0" applyFont="1" applyFill="1" applyBorder="1" applyAlignment="1"/>
    <xf numFmtId="43" fontId="8" fillId="4" borderId="3" xfId="0" applyNumberFormat="1" applyFont="1" applyFill="1" applyBorder="1" applyAlignment="1">
      <alignment horizontal="center" vertical="center"/>
    </xf>
    <xf numFmtId="0" fontId="2" fillId="8" borderId="2" xfId="0" applyFont="1" applyFill="1" applyBorder="1"/>
    <xf numFmtId="0" fontId="2" fillId="8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vertical="center"/>
    </xf>
    <xf numFmtId="187" fontId="3" fillId="4" borderId="1" xfId="1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8" borderId="0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87" fontId="3" fillId="5" borderId="5" xfId="1" applyNumberFormat="1" applyFont="1" applyFill="1" applyBorder="1" applyAlignment="1">
      <alignment horizontal="center" vertical="center"/>
    </xf>
    <xf numFmtId="43" fontId="3" fillId="5" borderId="5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43" fontId="3" fillId="4" borderId="1" xfId="0" applyNumberFormat="1" applyFont="1" applyFill="1" applyBorder="1" applyAlignment="1">
      <alignment horizontal="center" vertical="center"/>
    </xf>
    <xf numFmtId="43" fontId="3" fillId="5" borderId="2" xfId="0" applyNumberFormat="1" applyFont="1" applyFill="1" applyBorder="1" applyAlignment="1">
      <alignment horizontal="center" vertical="center"/>
    </xf>
    <xf numFmtId="43" fontId="8" fillId="4" borderId="1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vertical="center"/>
    </xf>
    <xf numFmtId="187" fontId="3" fillId="5" borderId="2" xfId="1" applyNumberFormat="1" applyFont="1" applyFill="1" applyBorder="1" applyAlignment="1">
      <alignment horizontal="center" vertical="center"/>
    </xf>
    <xf numFmtId="187" fontId="3" fillId="0" borderId="1" xfId="1" applyNumberFormat="1" applyFont="1" applyBorder="1" applyAlignment="1">
      <alignment horizontal="center" vertical="center"/>
    </xf>
    <xf numFmtId="0" fontId="1" fillId="4" borderId="1" xfId="0" applyFont="1" applyFill="1" applyBorder="1"/>
    <xf numFmtId="0" fontId="13" fillId="8" borderId="1" xfId="0" applyFont="1" applyFill="1" applyBorder="1"/>
    <xf numFmtId="0" fontId="13" fillId="5" borderId="1" xfId="0" applyFont="1" applyFill="1" applyBorder="1"/>
    <xf numFmtId="187" fontId="9" fillId="5" borderId="1" xfId="1" applyNumberFormat="1" applyFont="1" applyFill="1" applyBorder="1" applyAlignment="1">
      <alignment horizontal="center" vertical="center"/>
    </xf>
    <xf numFmtId="43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/>
    </xf>
    <xf numFmtId="0" fontId="2" fillId="8" borderId="2" xfId="0" applyFont="1" applyFill="1" applyBorder="1" applyAlignment="1">
      <alignment vertical="center"/>
    </xf>
    <xf numFmtId="187" fontId="2" fillId="8" borderId="2" xfId="1" applyNumberFormat="1" applyFont="1" applyFill="1" applyBorder="1" applyAlignment="1">
      <alignment horizontal="center" vertical="center"/>
    </xf>
    <xf numFmtId="43" fontId="2" fillId="8" borderId="2" xfId="0" applyNumberFormat="1" applyFont="1" applyFill="1" applyBorder="1" applyAlignment="1">
      <alignment horizontal="center" vertical="center"/>
    </xf>
    <xf numFmtId="3" fontId="16" fillId="3" borderId="9" xfId="0" applyNumberFormat="1" applyFont="1" applyFill="1" applyBorder="1" applyAlignment="1">
      <alignment horizontal="right" vertical="center"/>
    </xf>
    <xf numFmtId="3" fontId="16" fillId="18" borderId="9" xfId="0" applyNumberFormat="1" applyFont="1" applyFill="1" applyBorder="1" applyAlignment="1">
      <alignment horizontal="right" vertical="center"/>
    </xf>
    <xf numFmtId="3" fontId="16" fillId="4" borderId="9" xfId="0" applyNumberFormat="1" applyFont="1" applyFill="1" applyBorder="1" applyAlignment="1">
      <alignment horizontal="right" vertical="center"/>
    </xf>
    <xf numFmtId="3" fontId="17" fillId="19" borderId="9" xfId="0" applyNumberFormat="1" applyFont="1" applyFill="1" applyBorder="1" applyAlignment="1">
      <alignment horizontal="right" vertical="center"/>
    </xf>
    <xf numFmtId="0" fontId="16" fillId="4" borderId="9" xfId="0" applyFont="1" applyFill="1" applyBorder="1" applyAlignment="1">
      <alignment horizontal="right" vertical="center"/>
    </xf>
    <xf numFmtId="0" fontId="17" fillId="19" borderId="9" xfId="0" applyFont="1" applyFill="1" applyBorder="1" applyAlignment="1">
      <alignment horizontal="right" vertical="center"/>
    </xf>
    <xf numFmtId="0" fontId="14" fillId="19" borderId="9" xfId="0" applyFont="1" applyFill="1" applyBorder="1" applyAlignment="1">
      <alignment vertical="center"/>
    </xf>
    <xf numFmtId="0" fontId="16" fillId="15" borderId="9" xfId="0" applyFont="1" applyFill="1" applyBorder="1" applyAlignment="1">
      <alignment horizontal="right" vertical="center"/>
    </xf>
    <xf numFmtId="0" fontId="18" fillId="19" borderId="9" xfId="0" applyFont="1" applyFill="1" applyBorder="1" applyAlignment="1">
      <alignment horizontal="right" vertical="center"/>
    </xf>
    <xf numFmtId="3" fontId="16" fillId="20" borderId="9" xfId="0" applyNumberFormat="1" applyFont="1" applyFill="1" applyBorder="1" applyAlignment="1">
      <alignment horizontal="right" vertical="center"/>
    </xf>
    <xf numFmtId="0" fontId="16" fillId="21" borderId="9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3" fontId="16" fillId="2" borderId="9" xfId="0" applyNumberFormat="1" applyFont="1" applyFill="1" applyBorder="1" applyAlignment="1">
      <alignment horizontal="right" vertical="center"/>
    </xf>
    <xf numFmtId="0" fontId="19" fillId="2" borderId="9" xfId="0" applyFont="1" applyFill="1" applyBorder="1" applyAlignment="1">
      <alignment horizontal="right" vertical="center"/>
    </xf>
    <xf numFmtId="0" fontId="16" fillId="3" borderId="11" xfId="0" applyFont="1" applyFill="1" applyBorder="1" applyAlignment="1">
      <alignment vertical="center"/>
    </xf>
    <xf numFmtId="0" fontId="19" fillId="3" borderId="9" xfId="0" applyFont="1" applyFill="1" applyBorder="1" applyAlignment="1">
      <alignment horizontal="right" vertical="center"/>
    </xf>
    <xf numFmtId="0" fontId="16" fillId="18" borderId="11" xfId="0" applyFont="1" applyFill="1" applyBorder="1" applyAlignment="1">
      <alignment vertical="center"/>
    </xf>
    <xf numFmtId="0" fontId="19" fillId="18" borderId="9" xfId="0" applyFont="1" applyFill="1" applyBorder="1" applyAlignment="1">
      <alignment horizontal="right" vertical="center"/>
    </xf>
    <xf numFmtId="0" fontId="16" fillId="4" borderId="11" xfId="0" applyFont="1" applyFill="1" applyBorder="1" applyAlignment="1">
      <alignment vertical="center"/>
    </xf>
    <xf numFmtId="3" fontId="19" fillId="4" borderId="9" xfId="0" applyNumberFormat="1" applyFont="1" applyFill="1" applyBorder="1" applyAlignment="1">
      <alignment horizontal="right" vertical="center"/>
    </xf>
    <xf numFmtId="0" fontId="19" fillId="4" borderId="9" xfId="0" applyFont="1" applyFill="1" applyBorder="1" applyAlignment="1">
      <alignment horizontal="right" vertical="center"/>
    </xf>
    <xf numFmtId="0" fontId="17" fillId="19" borderId="11" xfId="0" applyFont="1" applyFill="1" applyBorder="1" applyAlignment="1">
      <alignment vertical="center"/>
    </xf>
    <xf numFmtId="3" fontId="20" fillId="19" borderId="9" xfId="0" applyNumberFormat="1" applyFont="1" applyFill="1" applyBorder="1" applyAlignment="1">
      <alignment horizontal="right" vertical="center"/>
    </xf>
    <xf numFmtId="0" fontId="20" fillId="19" borderId="9" xfId="0" applyFont="1" applyFill="1" applyBorder="1" applyAlignment="1">
      <alignment horizontal="right" vertical="center"/>
    </xf>
    <xf numFmtId="0" fontId="16" fillId="15" borderId="11" xfId="0" applyFont="1" applyFill="1" applyBorder="1" applyAlignment="1">
      <alignment vertical="center"/>
    </xf>
    <xf numFmtId="0" fontId="19" fillId="15" borderId="9" xfId="0" applyFont="1" applyFill="1" applyBorder="1" applyAlignment="1">
      <alignment horizontal="right" vertical="center"/>
    </xf>
    <xf numFmtId="0" fontId="16" fillId="3" borderId="13" xfId="0" applyFont="1" applyFill="1" applyBorder="1" applyAlignment="1">
      <alignment vertical="center"/>
    </xf>
    <xf numFmtId="0" fontId="16" fillId="20" borderId="11" xfId="0" applyFont="1" applyFill="1" applyBorder="1" applyAlignment="1">
      <alignment vertical="center"/>
    </xf>
    <xf numFmtId="0" fontId="19" fillId="20" borderId="9" xfId="0" applyFont="1" applyFill="1" applyBorder="1" applyAlignment="1">
      <alignment horizontal="right" vertical="center"/>
    </xf>
    <xf numFmtId="0" fontId="18" fillId="19" borderId="14" xfId="0" applyFont="1" applyFill="1" applyBorder="1" applyAlignment="1">
      <alignment horizontal="right" vertical="center"/>
    </xf>
    <xf numFmtId="0" fontId="20" fillId="19" borderId="14" xfId="0" applyFont="1" applyFill="1" applyBorder="1" applyAlignment="1">
      <alignment horizontal="right" vertical="center"/>
    </xf>
    <xf numFmtId="0" fontId="23" fillId="0" borderId="0" xfId="0" applyFont="1"/>
    <xf numFmtId="43" fontId="23" fillId="0" borderId="0" xfId="1" applyNumberFormat="1" applyFont="1"/>
    <xf numFmtId="187" fontId="22" fillId="14" borderId="1" xfId="1" applyNumberFormat="1" applyFont="1" applyFill="1" applyBorder="1" applyAlignment="1">
      <alignment horizontal="center" vertical="center"/>
    </xf>
    <xf numFmtId="0" fontId="22" fillId="14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187" fontId="22" fillId="3" borderId="1" xfId="1" applyNumberFormat="1" applyFont="1" applyFill="1" applyBorder="1" applyAlignment="1">
      <alignment horizontal="center" vertical="center"/>
    </xf>
    <xf numFmtId="43" fontId="22" fillId="3" borderId="1" xfId="1" applyFont="1" applyFill="1" applyBorder="1"/>
    <xf numFmtId="43" fontId="22" fillId="3" borderId="1" xfId="1" applyFont="1" applyFill="1" applyBorder="1" applyAlignment="1">
      <alignment horizontal="center" vertical="center" wrapText="1"/>
    </xf>
    <xf numFmtId="0" fontId="22" fillId="16" borderId="1" xfId="0" applyFont="1" applyFill="1" applyBorder="1" applyAlignment="1">
      <alignment horizontal="left" vertical="center" wrapText="1"/>
    </xf>
    <xf numFmtId="187" fontId="22" fillId="16" borderId="1" xfId="1" applyNumberFormat="1" applyFont="1" applyFill="1" applyBorder="1" applyAlignment="1">
      <alignment horizontal="center" vertical="center"/>
    </xf>
    <xf numFmtId="43" fontId="22" fillId="16" borderId="1" xfId="1" applyFont="1" applyFill="1" applyBorder="1"/>
    <xf numFmtId="43" fontId="22" fillId="16" borderId="1" xfId="1" applyFont="1" applyFill="1" applyBorder="1" applyAlignment="1">
      <alignment horizontal="center" vertical="center" wrapText="1"/>
    </xf>
    <xf numFmtId="43" fontId="22" fillId="16" borderId="1" xfId="1" applyFont="1" applyFill="1" applyBorder="1" applyAlignment="1">
      <alignment horizontal="center" vertical="center"/>
    </xf>
    <xf numFmtId="0" fontId="22" fillId="16" borderId="1" xfId="0" applyFont="1" applyFill="1" applyBorder="1" applyAlignment="1">
      <alignment horizontal="center" vertical="center"/>
    </xf>
    <xf numFmtId="0" fontId="23" fillId="8" borderId="0" xfId="0" applyFont="1" applyFill="1"/>
    <xf numFmtId="0" fontId="22" fillId="15" borderId="1" xfId="0" applyFont="1" applyFill="1" applyBorder="1" applyAlignment="1">
      <alignment horizontal="left" vertical="center" wrapText="1"/>
    </xf>
    <xf numFmtId="187" fontId="22" fillId="15" borderId="1" xfId="1" applyNumberFormat="1" applyFont="1" applyFill="1" applyBorder="1" applyAlignment="1">
      <alignment horizontal="center" vertical="center"/>
    </xf>
    <xf numFmtId="43" fontId="22" fillId="15" borderId="1" xfId="1" applyFont="1" applyFill="1" applyBorder="1"/>
    <xf numFmtId="43" fontId="22" fillId="15" borderId="1" xfId="1" applyFont="1" applyFill="1" applyBorder="1" applyAlignment="1">
      <alignment horizontal="center" vertical="center" wrapText="1"/>
    </xf>
    <xf numFmtId="43" fontId="22" fillId="15" borderId="1" xfId="1" applyFont="1" applyFill="1" applyBorder="1" applyAlignment="1">
      <alignment horizontal="center" vertical="center"/>
    </xf>
    <xf numFmtId="0" fontId="22" fillId="15" borderId="1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left" vertical="center" wrapText="1"/>
    </xf>
    <xf numFmtId="187" fontId="22" fillId="7" borderId="1" xfId="1" applyNumberFormat="1" applyFont="1" applyFill="1" applyBorder="1" applyAlignment="1">
      <alignment horizontal="right" vertical="center"/>
    </xf>
    <xf numFmtId="0" fontId="22" fillId="7" borderId="1" xfId="0" applyFont="1" applyFill="1" applyBorder="1" applyAlignment="1">
      <alignment horizontal="right" vertical="center"/>
    </xf>
    <xf numFmtId="2" fontId="22" fillId="7" borderId="1" xfId="0" applyNumberFormat="1" applyFont="1" applyFill="1" applyBorder="1"/>
    <xf numFmtId="43" fontId="22" fillId="7" borderId="1" xfId="1" applyFont="1" applyFill="1" applyBorder="1" applyAlignment="1">
      <alignment horizontal="center" vertical="center" wrapText="1"/>
    </xf>
    <xf numFmtId="43" fontId="22" fillId="7" borderId="1" xfId="1" applyFont="1" applyFill="1" applyBorder="1" applyAlignment="1">
      <alignment horizontal="center" vertical="center"/>
    </xf>
    <xf numFmtId="2" fontId="23" fillId="7" borderId="1" xfId="0" applyNumberFormat="1" applyFont="1" applyFill="1" applyBorder="1"/>
    <xf numFmtId="0" fontId="23" fillId="13" borderId="1" xfId="0" applyFont="1" applyFill="1" applyBorder="1" applyAlignment="1">
      <alignment horizontal="left" vertical="center" wrapText="1"/>
    </xf>
    <xf numFmtId="187" fontId="22" fillId="13" borderId="1" xfId="1" applyNumberFormat="1" applyFont="1" applyFill="1" applyBorder="1" applyAlignment="1">
      <alignment horizontal="right" vertical="center"/>
    </xf>
    <xf numFmtId="187" fontId="23" fillId="13" borderId="1" xfId="1" applyNumberFormat="1" applyFont="1" applyFill="1" applyBorder="1" applyAlignment="1">
      <alignment horizontal="right" vertical="center"/>
    </xf>
    <xf numFmtId="2" fontId="23" fillId="13" borderId="1" xfId="0" applyNumberFormat="1" applyFont="1" applyFill="1" applyBorder="1"/>
    <xf numFmtId="43" fontId="22" fillId="13" borderId="1" xfId="1" applyFont="1" applyFill="1" applyBorder="1" applyAlignment="1">
      <alignment horizontal="center" vertical="center" wrapText="1"/>
    </xf>
    <xf numFmtId="43" fontId="22" fillId="13" borderId="1" xfId="1" applyFont="1" applyFill="1" applyBorder="1" applyAlignment="1">
      <alignment horizontal="center" vertical="center"/>
    </xf>
    <xf numFmtId="0" fontId="22" fillId="7" borderId="1" xfId="0" applyFont="1" applyFill="1" applyBorder="1"/>
    <xf numFmtId="187" fontId="22" fillId="7" borderId="1" xfId="1" applyNumberFormat="1" applyFont="1" applyFill="1" applyBorder="1" applyAlignment="1">
      <alignment horizontal="right"/>
    </xf>
    <xf numFmtId="0" fontId="22" fillId="7" borderId="1" xfId="0" applyFont="1" applyFill="1" applyBorder="1" applyAlignment="1">
      <alignment horizontal="right"/>
    </xf>
    <xf numFmtId="43" fontId="22" fillId="7" borderId="1" xfId="1" applyFont="1" applyFill="1" applyBorder="1"/>
    <xf numFmtId="0" fontId="23" fillId="13" borderId="1" xfId="0" applyFont="1" applyFill="1" applyBorder="1"/>
    <xf numFmtId="187" fontId="22" fillId="13" borderId="1" xfId="1" applyNumberFormat="1" applyFont="1" applyFill="1" applyBorder="1" applyAlignment="1">
      <alignment horizontal="right"/>
    </xf>
    <xf numFmtId="187" fontId="23" fillId="13" borderId="1" xfId="1" applyNumberFormat="1" applyFont="1" applyFill="1" applyBorder="1" applyAlignment="1">
      <alignment horizontal="right"/>
    </xf>
    <xf numFmtId="0" fontId="23" fillId="13" borderId="1" xfId="0" applyFont="1" applyFill="1" applyBorder="1" applyAlignment="1">
      <alignment horizontal="right"/>
    </xf>
    <xf numFmtId="43" fontId="23" fillId="13" borderId="1" xfId="1" applyFont="1" applyFill="1" applyBorder="1"/>
    <xf numFmtId="0" fontId="23" fillId="6" borderId="1" xfId="0" applyFont="1" applyFill="1" applyBorder="1"/>
    <xf numFmtId="187" fontId="23" fillId="6" borderId="1" xfId="1" applyNumberFormat="1" applyFont="1" applyFill="1" applyBorder="1" applyAlignment="1">
      <alignment horizontal="right"/>
    </xf>
    <xf numFmtId="43" fontId="23" fillId="6" borderId="1" xfId="1" applyFont="1" applyFill="1" applyBorder="1"/>
    <xf numFmtId="2" fontId="23" fillId="6" borderId="1" xfId="0" applyNumberFormat="1" applyFont="1" applyFill="1" applyBorder="1"/>
    <xf numFmtId="0" fontId="23" fillId="6" borderId="1" xfId="0" applyFont="1" applyFill="1" applyBorder="1" applyAlignment="1">
      <alignment horizontal="right"/>
    </xf>
    <xf numFmtId="43" fontId="23" fillId="6" borderId="1" xfId="1" applyFont="1" applyFill="1" applyBorder="1" applyAlignment="1">
      <alignment horizontal="right"/>
    </xf>
    <xf numFmtId="187" fontId="23" fillId="6" borderId="1" xfId="0" applyNumberFormat="1" applyFont="1" applyFill="1" applyBorder="1" applyAlignment="1">
      <alignment horizontal="right"/>
    </xf>
    <xf numFmtId="2" fontId="22" fillId="7" borderId="1" xfId="0" applyNumberFormat="1" applyFont="1" applyFill="1" applyBorder="1" applyAlignment="1">
      <alignment horizontal="center" vertical="center"/>
    </xf>
    <xf numFmtId="43" fontId="23" fillId="7" borderId="1" xfId="1" applyFont="1" applyFill="1" applyBorder="1"/>
    <xf numFmtId="0" fontId="22" fillId="10" borderId="1" xfId="0" applyFont="1" applyFill="1" applyBorder="1"/>
    <xf numFmtId="187" fontId="22" fillId="10" borderId="1" xfId="1" applyNumberFormat="1" applyFont="1" applyFill="1" applyBorder="1" applyAlignment="1">
      <alignment horizontal="right"/>
    </xf>
    <xf numFmtId="2" fontId="22" fillId="10" borderId="1" xfId="0" applyNumberFormat="1" applyFont="1" applyFill="1" applyBorder="1"/>
    <xf numFmtId="43" fontId="22" fillId="10" borderId="1" xfId="1" applyFont="1" applyFill="1" applyBorder="1"/>
    <xf numFmtId="0" fontId="23" fillId="17" borderId="1" xfId="0" applyFont="1" applyFill="1" applyBorder="1"/>
    <xf numFmtId="187" fontId="24" fillId="17" borderId="1" xfId="1" applyNumberFormat="1" applyFont="1" applyFill="1" applyBorder="1" applyAlignment="1">
      <alignment horizontal="right"/>
    </xf>
    <xf numFmtId="187" fontId="23" fillId="17" borderId="1" xfId="1" applyNumberFormat="1" applyFont="1" applyFill="1" applyBorder="1" applyAlignment="1">
      <alignment horizontal="right"/>
    </xf>
    <xf numFmtId="0" fontId="23" fillId="17" borderId="1" xfId="0" applyFont="1" applyFill="1" applyBorder="1" applyAlignment="1">
      <alignment horizontal="right"/>
    </xf>
    <xf numFmtId="2" fontId="23" fillId="17" borderId="1" xfId="0" applyNumberFormat="1" applyFont="1" applyFill="1" applyBorder="1"/>
    <xf numFmtId="43" fontId="23" fillId="17" borderId="1" xfId="1" applyFont="1" applyFill="1" applyBorder="1"/>
    <xf numFmtId="0" fontId="23" fillId="0" borderId="1" xfId="0" applyFont="1" applyBorder="1"/>
    <xf numFmtId="187" fontId="23" fillId="0" borderId="1" xfId="1" applyNumberFormat="1" applyFont="1" applyBorder="1" applyAlignment="1">
      <alignment horizontal="right"/>
    </xf>
    <xf numFmtId="0" fontId="23" fillId="0" borderId="1" xfId="0" applyFont="1" applyBorder="1" applyAlignment="1">
      <alignment horizontal="right"/>
    </xf>
    <xf numFmtId="43" fontId="23" fillId="0" borderId="1" xfId="1" applyFont="1" applyBorder="1"/>
    <xf numFmtId="187" fontId="23" fillId="0" borderId="0" xfId="1" applyNumberFormat="1" applyFont="1" applyAlignment="1">
      <alignment horizontal="right"/>
    </xf>
    <xf numFmtId="0" fontId="23" fillId="0" borderId="0" xfId="0" applyFont="1" applyAlignment="1">
      <alignment horizontal="right"/>
    </xf>
    <xf numFmtId="43" fontId="23" fillId="0" borderId="0" xfId="1" applyFont="1"/>
    <xf numFmtId="0" fontId="2" fillId="4" borderId="1" xfId="0" applyFont="1" applyFill="1" applyBorder="1"/>
    <xf numFmtId="187" fontId="9" fillId="4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/>
    <xf numFmtId="0" fontId="2" fillId="4" borderId="1" xfId="0" applyFont="1" applyFill="1" applyBorder="1" applyAlignment="1"/>
    <xf numFmtId="0" fontId="25" fillId="22" borderId="1" xfId="0" applyFont="1" applyFill="1" applyBorder="1" applyAlignment="1">
      <alignment horizontal="center"/>
    </xf>
    <xf numFmtId="0" fontId="25" fillId="23" borderId="1" xfId="0" applyFont="1" applyFill="1" applyBorder="1" applyAlignment="1">
      <alignment horizontal="center"/>
    </xf>
    <xf numFmtId="0" fontId="26" fillId="8" borderId="1" xfId="0" applyFont="1" applyFill="1" applyBorder="1"/>
    <xf numFmtId="0" fontId="2" fillId="24" borderId="1" xfId="0" applyFont="1" applyFill="1" applyBorder="1" applyAlignment="1">
      <alignment horizontal="center"/>
    </xf>
    <xf numFmtId="187" fontId="2" fillId="0" borderId="0" xfId="0" applyNumberFormat="1" applyFont="1"/>
    <xf numFmtId="43" fontId="8" fillId="4" borderId="1" xfId="1" applyFont="1" applyFill="1" applyBorder="1" applyAlignment="1">
      <alignment horizontal="center" vertical="center"/>
    </xf>
    <xf numFmtId="0" fontId="9" fillId="24" borderId="1" xfId="0" applyFont="1" applyFill="1" applyBorder="1" applyAlignment="1">
      <alignment horizontal="center"/>
    </xf>
    <xf numFmtId="187" fontId="3" fillId="4" borderId="1" xfId="0" applyNumberFormat="1" applyFont="1" applyFill="1" applyBorder="1" applyAlignment="1"/>
    <xf numFmtId="187" fontId="3" fillId="0" borderId="0" xfId="0" applyNumberFormat="1" applyFont="1" applyBorder="1"/>
    <xf numFmtId="0" fontId="9" fillId="3" borderId="1" xfId="0" applyFont="1" applyFill="1" applyBorder="1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7" fillId="0" borderId="17" xfId="0" applyFont="1" applyBorder="1" applyAlignment="1">
      <alignment horizontal="right" vertical="center" wrapText="1"/>
    </xf>
    <xf numFmtId="0" fontId="29" fillId="26" borderId="19" xfId="0" applyFont="1" applyFill="1" applyBorder="1" applyAlignment="1">
      <alignment horizontal="center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27" fillId="0" borderId="16" xfId="0" applyFont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0" fontId="29" fillId="26" borderId="16" xfId="0" applyFont="1" applyFill="1" applyBorder="1" applyAlignment="1">
      <alignment horizontal="center" vertical="center" wrapText="1"/>
    </xf>
    <xf numFmtId="0" fontId="29" fillId="26" borderId="17" xfId="0" applyFont="1" applyFill="1" applyBorder="1" applyAlignment="1">
      <alignment horizontal="right" vertical="center" wrapText="1"/>
    </xf>
    <xf numFmtId="0" fontId="0" fillId="27" borderId="0" xfId="0" applyFill="1"/>
    <xf numFmtId="187" fontId="2" fillId="8" borderId="0" xfId="0" applyNumberFormat="1" applyFont="1" applyFill="1"/>
    <xf numFmtId="0" fontId="25" fillId="28" borderId="1" xfId="0" applyFont="1" applyFill="1" applyBorder="1" applyAlignment="1">
      <alignment horizontal="center"/>
    </xf>
    <xf numFmtId="43" fontId="8" fillId="4" borderId="1" xfId="1" applyNumberFormat="1" applyFont="1" applyFill="1" applyBorder="1" applyAlignment="1">
      <alignment horizontal="center" vertical="center"/>
    </xf>
    <xf numFmtId="187" fontId="3" fillId="8" borderId="0" xfId="0" applyNumberFormat="1" applyFont="1" applyFill="1" applyBorder="1"/>
    <xf numFmtId="187" fontId="2" fillId="8" borderId="0" xfId="0" applyNumberFormat="1" applyFont="1" applyFill="1" applyBorder="1"/>
    <xf numFmtId="0" fontId="2" fillId="29" borderId="1" xfId="0" applyFont="1" applyFill="1" applyBorder="1" applyAlignment="1">
      <alignment horizontal="center"/>
    </xf>
    <xf numFmtId="0" fontId="9" fillId="29" borderId="1" xfId="0" applyFont="1" applyFill="1" applyBorder="1" applyAlignment="1">
      <alignment horizontal="center"/>
    </xf>
    <xf numFmtId="187" fontId="3" fillId="0" borderId="0" xfId="0" applyNumberFormat="1" applyFont="1"/>
    <xf numFmtId="0" fontId="2" fillId="29" borderId="2" xfId="0" applyFont="1" applyFill="1" applyBorder="1" applyAlignment="1">
      <alignment horizontal="center"/>
    </xf>
    <xf numFmtId="0" fontId="31" fillId="0" borderId="0" xfId="0" applyFont="1"/>
    <xf numFmtId="2" fontId="31" fillId="0" borderId="0" xfId="0" applyNumberFormat="1" applyFont="1"/>
    <xf numFmtId="0" fontId="31" fillId="31" borderId="0" xfId="0" applyFont="1" applyFill="1"/>
    <xf numFmtId="3" fontId="32" fillId="17" borderId="0" xfId="0" applyNumberFormat="1" applyFont="1" applyFill="1" applyBorder="1" applyAlignment="1">
      <alignment horizontal="right" vertical="center" wrapText="1"/>
    </xf>
    <xf numFmtId="0" fontId="32" fillId="17" borderId="0" xfId="0" applyFont="1" applyFill="1" applyBorder="1" applyAlignment="1">
      <alignment horizontal="right" vertical="center" wrapText="1"/>
    </xf>
    <xf numFmtId="0" fontId="33" fillId="32" borderId="21" xfId="0" applyFont="1" applyFill="1" applyBorder="1"/>
    <xf numFmtId="2" fontId="33" fillId="32" borderId="22" xfId="0" applyNumberFormat="1" applyFont="1" applyFill="1" applyBorder="1"/>
    <xf numFmtId="2" fontId="31" fillId="17" borderId="23" xfId="0" applyNumberFormat="1" applyFont="1" applyFill="1" applyBorder="1"/>
    <xf numFmtId="0" fontId="33" fillId="29" borderId="0" xfId="0" applyFont="1" applyFill="1" applyBorder="1"/>
    <xf numFmtId="2" fontId="33" fillId="29" borderId="23" xfId="0" applyNumberFormat="1" applyFont="1" applyFill="1" applyBorder="1"/>
    <xf numFmtId="0" fontId="31" fillId="30" borderId="24" xfId="0" applyFont="1" applyFill="1" applyBorder="1"/>
    <xf numFmtId="2" fontId="31" fillId="30" borderId="25" xfId="0" applyNumberFormat="1" applyFont="1" applyFill="1" applyBorder="1"/>
    <xf numFmtId="0" fontId="33" fillId="30" borderId="26" xfId="0" applyFont="1" applyFill="1" applyBorder="1"/>
    <xf numFmtId="0" fontId="33" fillId="30" borderId="27" xfId="0" applyFont="1" applyFill="1" applyBorder="1"/>
    <xf numFmtId="2" fontId="33" fillId="30" borderId="9" xfId="0" applyNumberFormat="1" applyFont="1" applyFill="1" applyBorder="1"/>
    <xf numFmtId="0" fontId="31" fillId="30" borderId="28" xfId="0" applyFont="1" applyFill="1" applyBorder="1"/>
    <xf numFmtId="0" fontId="31" fillId="33" borderId="1" xfId="0" applyFont="1" applyFill="1" applyBorder="1"/>
    <xf numFmtId="0" fontId="33" fillId="33" borderId="1" xfId="0" applyFont="1" applyFill="1" applyBorder="1"/>
    <xf numFmtId="43" fontId="2" fillId="8" borderId="1" xfId="0" applyNumberFormat="1" applyFont="1" applyFill="1" applyBorder="1"/>
    <xf numFmtId="0" fontId="25" fillId="34" borderId="1" xfId="0" applyFont="1" applyFill="1" applyBorder="1" applyAlignment="1">
      <alignment horizontal="center"/>
    </xf>
    <xf numFmtId="0" fontId="25" fillId="8" borderId="1" xfId="0" applyFont="1" applyFill="1" applyBorder="1" applyAlignment="1">
      <alignment horizontal="center"/>
    </xf>
    <xf numFmtId="187" fontId="3" fillId="11" borderId="1" xfId="1" applyNumberFormat="1" applyFont="1" applyFill="1" applyBorder="1" applyAlignment="1">
      <alignment horizontal="center"/>
    </xf>
    <xf numFmtId="0" fontId="25" fillId="35" borderId="1" xfId="0" applyFont="1" applyFill="1" applyBorder="1" applyAlignment="1">
      <alignment horizontal="center"/>
    </xf>
    <xf numFmtId="0" fontId="25" fillId="36" borderId="1" xfId="0" applyFont="1" applyFill="1" applyBorder="1" applyAlignment="1">
      <alignment horizontal="center"/>
    </xf>
    <xf numFmtId="0" fontId="25" fillId="37" borderId="1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33" fillId="0" borderId="29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2" fillId="37" borderId="1" xfId="0" applyFont="1" applyFill="1" applyBorder="1" applyAlignment="1">
      <alignment horizontal="center"/>
    </xf>
    <xf numFmtId="187" fontId="9" fillId="8" borderId="2" xfId="1" applyNumberFormat="1" applyFont="1" applyFill="1" applyBorder="1" applyAlignment="1">
      <alignment horizontal="center" vertical="center"/>
    </xf>
    <xf numFmtId="43" fontId="9" fillId="8" borderId="2" xfId="0" applyNumberFormat="1" applyFont="1" applyFill="1" applyBorder="1" applyAlignment="1">
      <alignment horizontal="center" vertical="center"/>
    </xf>
    <xf numFmtId="187" fontId="3" fillId="4" borderId="2" xfId="1" applyNumberFormat="1" applyFont="1" applyFill="1" applyBorder="1" applyAlignment="1">
      <alignment horizontal="center" vertical="center"/>
    </xf>
    <xf numFmtId="43" fontId="3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34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vertical="center"/>
    </xf>
    <xf numFmtId="187" fontId="2" fillId="5" borderId="1" xfId="1" applyNumberFormat="1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0" fontId="2" fillId="38" borderId="1" xfId="0" applyFont="1" applyFill="1" applyBorder="1" applyAlignment="1">
      <alignment horizontal="center"/>
    </xf>
    <xf numFmtId="0" fontId="2" fillId="0" borderId="3" xfId="0" applyFont="1" applyBorder="1"/>
    <xf numFmtId="187" fontId="9" fillId="8" borderId="3" xfId="1" applyNumberFormat="1" applyFont="1" applyFill="1" applyBorder="1" applyAlignment="1">
      <alignment horizontal="center" vertical="center"/>
    </xf>
    <xf numFmtId="43" fontId="8" fillId="8" borderId="3" xfId="0" applyNumberFormat="1" applyFont="1" applyFill="1" applyBorder="1" applyAlignment="1">
      <alignment horizontal="center" vertical="center"/>
    </xf>
    <xf numFmtId="0" fontId="9" fillId="38" borderId="1" xfId="0" applyFont="1" applyFill="1" applyBorder="1" applyAlignment="1">
      <alignment horizontal="center"/>
    </xf>
    <xf numFmtId="0" fontId="9" fillId="8" borderId="20" xfId="0" applyFont="1" applyFill="1" applyBorder="1" applyAlignment="1">
      <alignment horizontal="center"/>
    </xf>
    <xf numFmtId="0" fontId="22" fillId="13" borderId="1" xfId="0" applyFont="1" applyFill="1" applyBorder="1" applyAlignment="1">
      <alignment horizontal="right"/>
    </xf>
    <xf numFmtId="2" fontId="22" fillId="13" borderId="1" xfId="0" applyNumberFormat="1" applyFont="1" applyFill="1" applyBorder="1"/>
    <xf numFmtId="43" fontId="22" fillId="13" borderId="1" xfId="1" applyFont="1" applyFill="1" applyBorder="1"/>
    <xf numFmtId="0" fontId="23" fillId="39" borderId="1" xfId="0" applyFont="1" applyFill="1" applyBorder="1"/>
    <xf numFmtId="187" fontId="22" fillId="39" borderId="1" xfId="1" applyNumberFormat="1" applyFont="1" applyFill="1" applyBorder="1" applyAlignment="1">
      <alignment horizontal="right"/>
    </xf>
    <xf numFmtId="187" fontId="23" fillId="39" borderId="1" xfId="1" applyNumberFormat="1" applyFont="1" applyFill="1" applyBorder="1" applyAlignment="1">
      <alignment horizontal="right"/>
    </xf>
    <xf numFmtId="0" fontId="23" fillId="39" borderId="1" xfId="0" applyFont="1" applyFill="1" applyBorder="1" applyAlignment="1">
      <alignment horizontal="right"/>
    </xf>
    <xf numFmtId="2" fontId="23" fillId="39" borderId="1" xfId="0" applyNumberFormat="1" applyFont="1" applyFill="1" applyBorder="1"/>
    <xf numFmtId="43" fontId="23" fillId="39" borderId="1" xfId="1" applyFont="1" applyFill="1" applyBorder="1"/>
    <xf numFmtId="188" fontId="22" fillId="7" borderId="1" xfId="1" applyNumberFormat="1" applyFont="1" applyFill="1" applyBorder="1"/>
    <xf numFmtId="188" fontId="23" fillId="7" borderId="1" xfId="1" applyNumberFormat="1" applyFont="1" applyFill="1" applyBorder="1"/>
    <xf numFmtId="0" fontId="23" fillId="13" borderId="0" xfId="0" applyFont="1" applyFill="1" applyBorder="1"/>
    <xf numFmtId="187" fontId="22" fillId="13" borderId="0" xfId="1" applyNumberFormat="1" applyFont="1" applyFill="1" applyBorder="1" applyAlignment="1">
      <alignment horizontal="right"/>
    </xf>
    <xf numFmtId="187" fontId="23" fillId="13" borderId="0" xfId="1" applyNumberFormat="1" applyFont="1" applyFill="1" applyBorder="1" applyAlignment="1">
      <alignment horizontal="right"/>
    </xf>
    <xf numFmtId="0" fontId="23" fillId="13" borderId="0" xfId="0" applyFont="1" applyFill="1" applyBorder="1" applyAlignment="1">
      <alignment horizontal="right"/>
    </xf>
    <xf numFmtId="2" fontId="23" fillId="13" borderId="0" xfId="0" applyNumberFormat="1" applyFont="1" applyFill="1" applyBorder="1"/>
    <xf numFmtId="43" fontId="23" fillId="13" borderId="0" xfId="1" applyFont="1" applyFill="1" applyBorder="1"/>
    <xf numFmtId="0" fontId="16" fillId="40" borderId="33" xfId="0" applyFont="1" applyFill="1" applyBorder="1" applyAlignment="1">
      <alignment horizontal="center" vertical="center" wrapText="1"/>
    </xf>
    <xf numFmtId="0" fontId="16" fillId="40" borderId="34" xfId="0" applyFont="1" applyFill="1" applyBorder="1" applyAlignment="1">
      <alignment horizontal="center" vertical="center" wrapText="1"/>
    </xf>
    <xf numFmtId="0" fontId="16" fillId="41" borderId="16" xfId="0" applyFont="1" applyFill="1" applyBorder="1" applyAlignment="1">
      <alignment horizontal="center" vertical="center" wrapText="1"/>
    </xf>
    <xf numFmtId="3" fontId="16" fillId="41" borderId="17" xfId="0" applyNumberFormat="1" applyFont="1" applyFill="1" applyBorder="1" applyAlignment="1">
      <alignment horizontal="right" vertical="center" wrapText="1"/>
    </xf>
    <xf numFmtId="0" fontId="16" fillId="42" borderId="16" xfId="0" applyFont="1" applyFill="1" applyBorder="1" applyAlignment="1">
      <alignment horizontal="center" vertical="center" wrapText="1"/>
    </xf>
    <xf numFmtId="3" fontId="16" fillId="42" borderId="17" xfId="0" applyNumberFormat="1" applyFont="1" applyFill="1" applyBorder="1" applyAlignment="1">
      <alignment horizontal="right" vertical="center" wrapText="1"/>
    </xf>
    <xf numFmtId="0" fontId="16" fillId="26" borderId="16" xfId="0" applyFont="1" applyFill="1" applyBorder="1" applyAlignment="1">
      <alignment horizontal="center" vertical="center" wrapText="1"/>
    </xf>
    <xf numFmtId="3" fontId="16" fillId="26" borderId="17" xfId="0" applyNumberFormat="1" applyFont="1" applyFill="1" applyBorder="1" applyAlignment="1">
      <alignment horizontal="right" vertical="center" wrapText="1"/>
    </xf>
    <xf numFmtId="0" fontId="16" fillId="43" borderId="16" xfId="0" applyFont="1" applyFill="1" applyBorder="1" applyAlignment="1">
      <alignment vertical="center" wrapText="1"/>
    </xf>
    <xf numFmtId="0" fontId="16" fillId="43" borderId="17" xfId="0" applyFont="1" applyFill="1" applyBorder="1" applyAlignment="1">
      <alignment horizontal="right" vertical="center" wrapText="1"/>
    </xf>
    <xf numFmtId="0" fontId="16" fillId="0" borderId="16" xfId="0" applyFont="1" applyBorder="1" applyAlignment="1">
      <alignment vertical="center" wrapText="1"/>
    </xf>
    <xf numFmtId="0" fontId="16" fillId="0" borderId="17" xfId="0" applyFont="1" applyBorder="1" applyAlignment="1">
      <alignment horizontal="right" vertical="center" wrapText="1"/>
    </xf>
    <xf numFmtId="0" fontId="17" fillId="0" borderId="16" xfId="0" applyFont="1" applyBorder="1" applyAlignment="1">
      <alignment vertical="center" wrapText="1"/>
    </xf>
    <xf numFmtId="0" fontId="17" fillId="0" borderId="17" xfId="0" applyFont="1" applyBorder="1" applyAlignment="1">
      <alignment horizontal="right" vertical="center" wrapText="1"/>
    </xf>
    <xf numFmtId="0" fontId="15" fillId="0" borderId="17" xfId="0" applyFont="1" applyBorder="1" applyAlignment="1">
      <alignment horizontal="right" vertical="center" wrapText="1"/>
    </xf>
    <xf numFmtId="0" fontId="18" fillId="0" borderId="17" xfId="0" applyFont="1" applyBorder="1" applyAlignment="1">
      <alignment horizontal="right" vertical="center" wrapText="1"/>
    </xf>
    <xf numFmtId="2" fontId="16" fillId="41" borderId="17" xfId="0" applyNumberFormat="1" applyFont="1" applyFill="1" applyBorder="1" applyAlignment="1">
      <alignment horizontal="right" vertical="center" wrapText="1"/>
    </xf>
    <xf numFmtId="2" fontId="16" fillId="33" borderId="17" xfId="0" applyNumberFormat="1" applyFont="1" applyFill="1" applyBorder="1" applyAlignment="1">
      <alignment horizontal="right" vertical="center" wrapText="1"/>
    </xf>
    <xf numFmtId="2" fontId="16" fillId="32" borderId="17" xfId="0" applyNumberFormat="1" applyFont="1" applyFill="1" applyBorder="1" applyAlignment="1">
      <alignment horizontal="right" vertical="center" wrapText="1"/>
    </xf>
    <xf numFmtId="0" fontId="25" fillId="44" borderId="1" xfId="0" applyFont="1" applyFill="1" applyBorder="1" applyAlignment="1">
      <alignment horizontal="center"/>
    </xf>
    <xf numFmtId="0" fontId="16" fillId="8" borderId="16" xfId="0" applyFont="1" applyFill="1" applyBorder="1" applyAlignment="1">
      <alignment vertical="center" wrapText="1"/>
    </xf>
    <xf numFmtId="0" fontId="16" fillId="8" borderId="17" xfId="0" applyFont="1" applyFill="1" applyBorder="1" applyAlignment="1">
      <alignment horizontal="right" vertical="center" wrapText="1"/>
    </xf>
    <xf numFmtId="3" fontId="16" fillId="8" borderId="17" xfId="0" applyNumberFormat="1" applyFont="1" applyFill="1" applyBorder="1" applyAlignment="1">
      <alignment horizontal="right" vertical="center" wrapText="1"/>
    </xf>
    <xf numFmtId="0" fontId="17" fillId="8" borderId="16" xfId="0" applyFont="1" applyFill="1" applyBorder="1" applyAlignment="1">
      <alignment vertical="center" wrapText="1"/>
    </xf>
    <xf numFmtId="0" fontId="17" fillId="8" borderId="17" xfId="0" applyFont="1" applyFill="1" applyBorder="1" applyAlignment="1">
      <alignment horizontal="right" vertical="center" wrapText="1"/>
    </xf>
    <xf numFmtId="0" fontId="15" fillId="8" borderId="17" xfId="0" applyFont="1" applyFill="1" applyBorder="1" applyAlignment="1">
      <alignment horizontal="right" vertical="center" wrapText="1"/>
    </xf>
    <xf numFmtId="0" fontId="18" fillId="8" borderId="17" xfId="0" applyFont="1" applyFill="1" applyBorder="1" applyAlignment="1">
      <alignment horizontal="right" vertical="center" wrapText="1"/>
    </xf>
    <xf numFmtId="0" fontId="16" fillId="30" borderId="16" xfId="0" applyFont="1" applyFill="1" applyBorder="1" applyAlignment="1">
      <alignment vertical="center" wrapText="1"/>
    </xf>
    <xf numFmtId="0" fontId="16" fillId="30" borderId="17" xfId="0" applyFont="1" applyFill="1" applyBorder="1" applyAlignment="1">
      <alignment horizontal="right" vertical="center" wrapText="1"/>
    </xf>
    <xf numFmtId="187" fontId="8" fillId="38" borderId="1" xfId="1" applyNumberFormat="1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187" fontId="3" fillId="7" borderId="1" xfId="1" applyNumberFormat="1" applyFont="1" applyFill="1" applyBorder="1" applyAlignment="1">
      <alignment horizontal="center" vertical="center"/>
    </xf>
    <xf numFmtId="187" fontId="3" fillId="7" borderId="6" xfId="1" applyNumberFormat="1" applyFont="1" applyFill="1" applyBorder="1" applyAlignment="1">
      <alignment horizontal="center" vertical="center"/>
    </xf>
    <xf numFmtId="43" fontId="4" fillId="7" borderId="1" xfId="0" applyNumberFormat="1" applyFont="1" applyFill="1" applyBorder="1" applyAlignment="1">
      <alignment horizontal="center" vertical="center"/>
    </xf>
    <xf numFmtId="43" fontId="4" fillId="7" borderId="6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43" fontId="4" fillId="7" borderId="20" xfId="0" applyNumberFormat="1" applyFont="1" applyFill="1" applyBorder="1" applyAlignment="1">
      <alignment horizontal="center" vertical="center"/>
    </xf>
    <xf numFmtId="43" fontId="4" fillId="7" borderId="5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43" fontId="22" fillId="17" borderId="30" xfId="1" applyFont="1" applyFill="1" applyBorder="1" applyAlignment="1">
      <alignment horizontal="center"/>
    </xf>
    <xf numFmtId="43" fontId="22" fillId="17" borderId="31" xfId="1" applyFont="1" applyFill="1" applyBorder="1" applyAlignment="1">
      <alignment horizontal="center"/>
    </xf>
    <xf numFmtId="43" fontId="22" fillId="17" borderId="32" xfId="1" applyFont="1" applyFill="1" applyBorder="1" applyAlignment="1">
      <alignment horizontal="center"/>
    </xf>
    <xf numFmtId="0" fontId="22" fillId="14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14" borderId="1" xfId="0" applyFont="1" applyFill="1" applyBorder="1" applyAlignment="1">
      <alignment horizontal="center" vertical="center" wrapText="1"/>
    </xf>
    <xf numFmtId="187" fontId="22" fillId="14" borderId="1" xfId="1" applyNumberFormat="1" applyFont="1" applyFill="1" applyBorder="1" applyAlignment="1">
      <alignment horizontal="center" vertical="center"/>
    </xf>
    <xf numFmtId="43" fontId="22" fillId="14" borderId="1" xfId="1" applyFont="1" applyFill="1" applyBorder="1" applyAlignment="1">
      <alignment horizontal="center" vertical="center" wrapText="1"/>
    </xf>
    <xf numFmtId="43" fontId="22" fillId="14" borderId="1" xfId="1" applyFont="1" applyFill="1" applyBorder="1" applyAlignment="1">
      <alignment horizontal="center" vertical="center"/>
    </xf>
    <xf numFmtId="0" fontId="37" fillId="0" borderId="35" xfId="0" applyFont="1" applyBorder="1" applyAlignment="1">
      <alignment horizontal="center"/>
    </xf>
    <xf numFmtId="0" fontId="37" fillId="0" borderId="36" xfId="0" applyFont="1" applyBorder="1" applyAlignment="1">
      <alignment horizontal="center" vertical="center"/>
    </xf>
    <xf numFmtId="0" fontId="15" fillId="21" borderId="10" xfId="0" applyFont="1" applyFill="1" applyBorder="1" applyAlignment="1">
      <alignment horizontal="center" vertical="center"/>
    </xf>
    <xf numFmtId="0" fontId="15" fillId="21" borderId="11" xfId="0" applyFont="1" applyFill="1" applyBorder="1" applyAlignment="1">
      <alignment horizontal="center" vertical="center"/>
    </xf>
    <xf numFmtId="0" fontId="16" fillId="21" borderId="10" xfId="0" applyFont="1" applyFill="1" applyBorder="1" applyAlignment="1">
      <alignment horizontal="center" vertical="center"/>
    </xf>
    <xf numFmtId="0" fontId="16" fillId="21" borderId="11" xfId="0" applyFont="1" applyFill="1" applyBorder="1" applyAlignment="1">
      <alignment horizontal="center" vertical="center"/>
    </xf>
    <xf numFmtId="0" fontId="16" fillId="21" borderId="15" xfId="0" applyFont="1" applyFill="1" applyBorder="1" applyAlignment="1">
      <alignment horizontal="center" vertical="center"/>
    </xf>
    <xf numFmtId="0" fontId="16" fillId="21" borderId="12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right" vertical="center"/>
    </xf>
    <xf numFmtId="0" fontId="16" fillId="3" borderId="11" xfId="0" applyFont="1" applyFill="1" applyBorder="1" applyAlignment="1">
      <alignment horizontal="right" vertical="center"/>
    </xf>
    <xf numFmtId="0" fontId="19" fillId="3" borderId="10" xfId="0" applyFont="1" applyFill="1" applyBorder="1" applyAlignment="1">
      <alignment horizontal="right" vertical="center"/>
    </xf>
    <xf numFmtId="0" fontId="19" fillId="3" borderId="11" xfId="0" applyFont="1" applyFill="1" applyBorder="1" applyAlignment="1">
      <alignment horizontal="right" vertical="center"/>
    </xf>
    <xf numFmtId="0" fontId="29" fillId="26" borderId="18" xfId="0" applyFont="1" applyFill="1" applyBorder="1" applyAlignment="1">
      <alignment horizontal="right" vertical="center" wrapText="1"/>
    </xf>
    <xf numFmtId="0" fontId="29" fillId="26" borderId="16" xfId="0" applyFont="1" applyFill="1" applyBorder="1" applyAlignment="1">
      <alignment horizontal="right" vertical="center" wrapText="1"/>
    </xf>
    <xf numFmtId="0" fontId="28" fillId="26" borderId="18" xfId="0" applyFont="1" applyFill="1" applyBorder="1" applyAlignment="1">
      <alignment horizontal="center" vertical="center" wrapText="1"/>
    </xf>
    <xf numFmtId="0" fontId="28" fillId="26" borderId="16" xfId="0" applyFont="1" applyFill="1" applyBorder="1" applyAlignment="1">
      <alignment horizontal="center" vertical="center" wrapText="1"/>
    </xf>
    <xf numFmtId="0" fontId="29" fillId="26" borderId="18" xfId="0" applyFont="1" applyFill="1" applyBorder="1" applyAlignment="1">
      <alignment horizontal="center" vertical="center" wrapText="1"/>
    </xf>
    <xf numFmtId="0" fontId="29" fillId="26" borderId="16" xfId="0" applyFont="1" applyFill="1" applyBorder="1" applyAlignment="1">
      <alignment horizontal="center" vertical="center" wrapText="1"/>
    </xf>
    <xf numFmtId="3" fontId="29" fillId="26" borderId="18" xfId="0" applyNumberFormat="1" applyFont="1" applyFill="1" applyBorder="1" applyAlignment="1">
      <alignment horizontal="right" vertical="center" wrapText="1"/>
    </xf>
    <xf numFmtId="3" fontId="29" fillId="26" borderId="16" xfId="0" applyNumberFormat="1" applyFont="1" applyFill="1" applyBorder="1" applyAlignment="1">
      <alignment horizontal="right" vertical="center" wrapText="1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FFFFCC"/>
      <color rgb="FFE6B8B7"/>
      <color rgb="FFCCFFCC"/>
      <color rgb="FFE6DFF9"/>
      <color rgb="FFFFFF66"/>
      <color rgb="FFFF99CC"/>
      <color rgb="FFFFCCCC"/>
      <color rgb="FFFFCCFF"/>
      <color rgb="FF66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97"/>
  <sheetViews>
    <sheetView topLeftCell="A58" zoomScale="120" zoomScaleNormal="120" workbookViewId="0">
      <selection activeCell="A64" sqref="A64"/>
    </sheetView>
  </sheetViews>
  <sheetFormatPr defaultColWidth="9.140625" defaultRowHeight="18.75" x14ac:dyDescent="0.45"/>
  <cols>
    <col min="1" max="1" width="75.5703125" style="1" customWidth="1"/>
    <col min="2" max="2" width="8.7109375" style="49" customWidth="1"/>
    <col min="3" max="3" width="8.140625" style="49" bestFit="1" customWidth="1"/>
    <col min="4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8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8" ht="18.600000000000001" customHeight="1" x14ac:dyDescent="0.45">
      <c r="A2" s="350" t="s">
        <v>117</v>
      </c>
      <c r="B2" s="350"/>
      <c r="C2" s="350"/>
      <c r="D2" s="350"/>
      <c r="E2" s="350"/>
      <c r="F2" s="350"/>
      <c r="G2" s="350"/>
    </row>
    <row r="3" spans="1:8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8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5" t="s">
        <v>6</v>
      </c>
      <c r="G4" s="357" t="s">
        <v>8</v>
      </c>
      <c r="H4" s="87"/>
    </row>
    <row r="5" spans="1:8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6"/>
      <c r="G5" s="357"/>
      <c r="H5" s="87"/>
    </row>
    <row r="6" spans="1:8" s="3" customFormat="1" ht="18.600000000000001" customHeight="1" thickTop="1" thickBot="1" x14ac:dyDescent="0.5">
      <c r="A6" s="2" t="s">
        <v>34</v>
      </c>
      <c r="B6" s="19">
        <f>B7+B8</f>
        <v>3050</v>
      </c>
      <c r="C6" s="19">
        <f>C7+C8</f>
        <v>2</v>
      </c>
      <c r="D6" s="19">
        <f>D7+D8</f>
        <v>41</v>
      </c>
      <c r="E6" s="19">
        <f>E7+E8</f>
        <v>41</v>
      </c>
      <c r="F6" s="20">
        <f>D6*100/B6</f>
        <v>1.3442622950819672</v>
      </c>
      <c r="G6" s="100"/>
      <c r="H6" s="98"/>
    </row>
    <row r="7" spans="1:8" s="3" customFormat="1" ht="18.600000000000001" customHeight="1" thickTop="1" thickBot="1" x14ac:dyDescent="0.5">
      <c r="A7" s="18" t="s">
        <v>32</v>
      </c>
      <c r="B7" s="35">
        <f>B9+B30+B33+B35+B37+B49+B51+B63+B67+B61+B52</f>
        <v>1550</v>
      </c>
      <c r="C7" s="35">
        <f>C9+C33+C37+C49+C51+C63+C67</f>
        <v>0</v>
      </c>
      <c r="D7" s="35">
        <f>D9+D33+D37+D49+D51+D63+D67</f>
        <v>0</v>
      </c>
      <c r="E7" s="35">
        <f>E9+E33+E37+E49+E51+E63+E67</f>
        <v>0</v>
      </c>
      <c r="F7" s="21">
        <f>D7*100/B7</f>
        <v>0</v>
      </c>
      <c r="G7" s="101"/>
      <c r="H7" s="98"/>
    </row>
    <row r="8" spans="1:8" s="3" customFormat="1" ht="18.600000000000001" customHeight="1" thickTop="1" thickBot="1" x14ac:dyDescent="0.5">
      <c r="A8" s="4" t="s">
        <v>31</v>
      </c>
      <c r="B8" s="36">
        <f>B70</f>
        <v>1500</v>
      </c>
      <c r="C8" s="36">
        <f>C70</f>
        <v>2</v>
      </c>
      <c r="D8" s="36">
        <f>D70</f>
        <v>41</v>
      </c>
      <c r="E8" s="36">
        <f>E70</f>
        <v>41</v>
      </c>
      <c r="F8" s="22">
        <f>D8*100/B8</f>
        <v>2.7333333333333334</v>
      </c>
      <c r="G8" s="102"/>
      <c r="H8" s="98"/>
    </row>
    <row r="9" spans="1:8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0</v>
      </c>
      <c r="D9" s="39">
        <f>D10</f>
        <v>0</v>
      </c>
      <c r="E9" s="39">
        <f>E10</f>
        <v>0</v>
      </c>
      <c r="F9" s="25">
        <f>D9*100/B9</f>
        <v>0</v>
      </c>
      <c r="G9" s="103"/>
      <c r="H9" s="98"/>
    </row>
    <row r="10" spans="1:8" ht="18.600000000000001" customHeight="1" thickTop="1" x14ac:dyDescent="0.45">
      <c r="A10" s="58" t="s">
        <v>48</v>
      </c>
      <c r="B10" s="59">
        <v>720</v>
      </c>
      <c r="C10" s="59">
        <f>SUM(C12:C29)</f>
        <v>0</v>
      </c>
      <c r="D10" s="59">
        <f>SUM(D12:D29)</f>
        <v>0</v>
      </c>
      <c r="E10" s="59">
        <f>SUM(E12:E29)</f>
        <v>0</v>
      </c>
      <c r="F10" s="60">
        <f>D10*100/B10</f>
        <v>0</v>
      </c>
      <c r="G10" s="17"/>
      <c r="H10" s="98"/>
    </row>
    <row r="11" spans="1:8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8" s="81" customFormat="1" ht="18.600000000000001" customHeight="1" x14ac:dyDescent="0.45">
      <c r="A12" s="88"/>
      <c r="B12" s="40"/>
      <c r="C12" s="40"/>
      <c r="D12" s="40"/>
      <c r="E12" s="40"/>
      <c r="F12" s="27"/>
      <c r="G12" s="13"/>
      <c r="H12" s="89"/>
    </row>
    <row r="13" spans="1:8" s="81" customFormat="1" ht="18.600000000000001" customHeight="1" x14ac:dyDescent="0.45">
      <c r="A13" s="88"/>
      <c r="B13" s="40"/>
      <c r="C13" s="40"/>
      <c r="D13" s="40"/>
      <c r="E13" s="40"/>
      <c r="F13" s="27"/>
      <c r="G13" s="13"/>
      <c r="H13" s="89"/>
    </row>
    <row r="14" spans="1:8" s="81" customFormat="1" x14ac:dyDescent="0.45">
      <c r="A14" s="88"/>
      <c r="B14" s="94"/>
      <c r="C14" s="94"/>
      <c r="D14" s="94"/>
      <c r="E14" s="94"/>
      <c r="F14" s="94"/>
      <c r="G14" s="13"/>
      <c r="H14" s="89"/>
    </row>
    <row r="15" spans="1:8" ht="18.600000000000001" customHeight="1" x14ac:dyDescent="0.45">
      <c r="A15" s="66" t="s">
        <v>43</v>
      </c>
      <c r="B15" s="85"/>
      <c r="C15" s="85"/>
      <c r="D15" s="85"/>
      <c r="E15" s="85"/>
      <c r="F15" s="86"/>
      <c r="G15" s="71"/>
      <c r="H15" s="87"/>
    </row>
    <row r="16" spans="1:8" s="81" customFormat="1" ht="18.600000000000001" customHeight="1" x14ac:dyDescent="0.45">
      <c r="A16" s="12"/>
      <c r="B16" s="37"/>
      <c r="C16" s="42"/>
      <c r="D16" s="42"/>
      <c r="E16" s="42"/>
      <c r="F16" s="23"/>
      <c r="G16" s="13"/>
      <c r="H16" s="89"/>
    </row>
    <row r="17" spans="1:8" s="81" customFormat="1" ht="18.600000000000001" customHeight="1" x14ac:dyDescent="0.45">
      <c r="A17" s="12"/>
      <c r="B17" s="37"/>
      <c r="C17" s="42"/>
      <c r="D17" s="42"/>
      <c r="E17" s="42"/>
      <c r="F17" s="23"/>
      <c r="G17" s="13"/>
      <c r="H17" s="89"/>
    </row>
    <row r="18" spans="1:8" ht="18.600000000000001" customHeight="1" x14ac:dyDescent="0.45">
      <c r="A18" s="9"/>
      <c r="B18" s="114"/>
      <c r="C18" s="41"/>
      <c r="D18" s="41"/>
      <c r="E18" s="41"/>
      <c r="F18" s="24"/>
      <c r="G18" s="10"/>
      <c r="H18" s="87"/>
    </row>
    <row r="19" spans="1:8" ht="18.600000000000001" customHeight="1" x14ac:dyDescent="0.45">
      <c r="A19" s="66" t="s">
        <v>44</v>
      </c>
      <c r="B19" s="67"/>
      <c r="C19" s="67"/>
      <c r="D19" s="67"/>
      <c r="E19" s="67"/>
      <c r="F19" s="68"/>
      <c r="G19" s="69"/>
      <c r="H19" s="87"/>
    </row>
    <row r="20" spans="1:8" s="81" customFormat="1" ht="18.600000000000001" customHeight="1" x14ac:dyDescent="0.45">
      <c r="A20" s="88"/>
      <c r="B20" s="40"/>
      <c r="C20" s="40"/>
      <c r="D20" s="40"/>
      <c r="E20" s="40"/>
      <c r="F20" s="26"/>
      <c r="G20" s="14"/>
      <c r="H20" s="89"/>
    </row>
    <row r="21" spans="1:8" s="81" customFormat="1" ht="18.600000000000001" customHeight="1" x14ac:dyDescent="0.45">
      <c r="A21" s="88"/>
      <c r="B21" s="40"/>
      <c r="C21" s="40"/>
      <c r="D21" s="40"/>
      <c r="E21" s="40"/>
      <c r="F21" s="26"/>
      <c r="G21" s="14"/>
      <c r="H21" s="89"/>
    </row>
    <row r="22" spans="1:8" x14ac:dyDescent="0.45">
      <c r="A22" s="53"/>
      <c r="B22" s="61"/>
      <c r="C22" s="61"/>
      <c r="D22" s="61"/>
      <c r="E22" s="61"/>
      <c r="F22" s="62"/>
      <c r="G22" s="53"/>
      <c r="H22" s="87"/>
    </row>
    <row r="23" spans="1:8" ht="18.600000000000001" customHeight="1" x14ac:dyDescent="0.45">
      <c r="A23" s="70" t="s">
        <v>45</v>
      </c>
      <c r="B23" s="67"/>
      <c r="C23" s="67"/>
      <c r="D23" s="67"/>
      <c r="E23" s="67"/>
      <c r="F23" s="68"/>
      <c r="G23" s="69"/>
      <c r="H23" s="87"/>
    </row>
    <row r="24" spans="1:8" s="81" customFormat="1" ht="18.600000000000001" customHeight="1" x14ac:dyDescent="0.45">
      <c r="A24" s="84"/>
      <c r="B24" s="90"/>
      <c r="C24" s="65"/>
      <c r="D24" s="65"/>
      <c r="E24" s="42"/>
      <c r="F24" s="23"/>
      <c r="G24" s="14"/>
      <c r="H24" s="89"/>
    </row>
    <row r="25" spans="1:8" s="81" customFormat="1" ht="18.600000000000001" customHeight="1" x14ac:dyDescent="0.45">
      <c r="A25" s="91"/>
      <c r="B25" s="88"/>
      <c r="C25" s="88"/>
      <c r="D25" s="88"/>
      <c r="E25" s="42"/>
      <c r="F25" s="23"/>
      <c r="G25" s="14"/>
      <c r="H25" s="89"/>
    </row>
    <row r="26" spans="1:8" ht="18.600000000000001" customHeight="1" x14ac:dyDescent="0.45">
      <c r="A26" s="53"/>
      <c r="B26" s="53"/>
      <c r="C26" s="53"/>
      <c r="D26" s="53"/>
      <c r="E26" s="53"/>
      <c r="F26" s="53"/>
      <c r="G26" s="53"/>
      <c r="H26" s="87"/>
    </row>
    <row r="27" spans="1:8" ht="18.600000000000001" customHeight="1" x14ac:dyDescent="0.45">
      <c r="A27" s="77" t="s">
        <v>49</v>
      </c>
      <c r="B27" s="78"/>
      <c r="C27" s="78"/>
      <c r="D27" s="78"/>
      <c r="E27" s="78"/>
      <c r="F27" s="79"/>
      <c r="G27" s="80"/>
      <c r="H27" s="87"/>
    </row>
    <row r="28" spans="1:8" s="81" customFormat="1" ht="18.600000000000001" customHeight="1" x14ac:dyDescent="0.45">
      <c r="A28" s="88"/>
      <c r="B28" s="40"/>
      <c r="C28" s="40"/>
      <c r="D28" s="40"/>
      <c r="E28" s="40"/>
      <c r="F28" s="26"/>
      <c r="G28" s="14"/>
      <c r="H28" s="89"/>
    </row>
    <row r="29" spans="1:8" s="81" customFormat="1" ht="18.600000000000001" customHeight="1" x14ac:dyDescent="0.45">
      <c r="A29" s="88"/>
      <c r="B29" s="40"/>
      <c r="C29" s="40"/>
      <c r="D29" s="40"/>
      <c r="E29" s="40"/>
      <c r="F29" s="26"/>
      <c r="G29" s="14"/>
      <c r="H29" s="89"/>
    </row>
    <row r="30" spans="1:8" s="81" customFormat="1" ht="18.600000000000001" customHeight="1" x14ac:dyDescent="0.5">
      <c r="A30" s="115" t="s">
        <v>121</v>
      </c>
      <c r="B30" s="63">
        <v>20</v>
      </c>
      <c r="C30" s="225"/>
      <c r="D30" s="225"/>
      <c r="E30" s="225"/>
      <c r="F30" s="111"/>
      <c r="G30" s="104"/>
      <c r="H30" s="89"/>
    </row>
    <row r="31" spans="1:8" s="81" customFormat="1" ht="18.600000000000001" customHeight="1" x14ac:dyDescent="0.45">
      <c r="A31" s="88" t="s">
        <v>120</v>
      </c>
      <c r="B31" s="40"/>
      <c r="C31" s="40"/>
      <c r="D31" s="40"/>
      <c r="E31" s="40"/>
      <c r="F31" s="26"/>
      <c r="G31" s="14"/>
      <c r="H31" s="89"/>
    </row>
    <row r="32" spans="1:8" s="81" customFormat="1" ht="18.600000000000001" customHeight="1" x14ac:dyDescent="0.45">
      <c r="A32" s="88"/>
      <c r="B32" s="40"/>
      <c r="C32" s="40"/>
      <c r="D32" s="40"/>
      <c r="E32" s="40"/>
      <c r="F32" s="26"/>
      <c r="G32" s="14"/>
      <c r="H32" s="89"/>
    </row>
    <row r="33" spans="1:8" ht="18.600000000000001" customHeight="1" x14ac:dyDescent="0.5">
      <c r="A33" s="115" t="s">
        <v>52</v>
      </c>
      <c r="B33" s="63">
        <v>70</v>
      </c>
      <c r="C33" s="63">
        <f>SUM(C34:C36)</f>
        <v>0</v>
      </c>
      <c r="D33" s="63">
        <f>SUM(D34:D36)</f>
        <v>0</v>
      </c>
      <c r="E33" s="63">
        <f>SUM(E34:E36)</f>
        <v>0</v>
      </c>
      <c r="F33" s="63">
        <f>D33*100/B33</f>
        <v>0</v>
      </c>
      <c r="G33" s="64"/>
      <c r="H33" s="87"/>
    </row>
    <row r="34" spans="1:8" ht="18.600000000000001" customHeight="1" x14ac:dyDescent="0.5">
      <c r="A34" s="116" t="s">
        <v>53</v>
      </c>
      <c r="B34" s="40"/>
      <c r="C34" s="40"/>
      <c r="D34" s="40"/>
      <c r="E34" s="40"/>
      <c r="F34" s="26"/>
      <c r="G34" s="14"/>
      <c r="H34" s="87"/>
    </row>
    <row r="35" spans="1:8" ht="18.600000000000001" customHeight="1" x14ac:dyDescent="0.5">
      <c r="A35" s="115" t="s">
        <v>122</v>
      </c>
      <c r="B35" s="63">
        <v>20</v>
      </c>
      <c r="C35" s="225"/>
      <c r="D35" s="225"/>
      <c r="E35" s="225"/>
      <c r="F35" s="111"/>
      <c r="G35" s="104"/>
      <c r="H35" s="87"/>
    </row>
    <row r="36" spans="1:8" ht="18.600000000000001" customHeight="1" x14ac:dyDescent="0.45">
      <c r="A36" s="53"/>
      <c r="B36" s="40"/>
      <c r="C36" s="40"/>
      <c r="D36" s="40"/>
      <c r="E36" s="40"/>
      <c r="F36" s="26"/>
      <c r="G36" s="14"/>
      <c r="H36" s="87"/>
    </row>
    <row r="37" spans="1:8" ht="18.600000000000001" customHeight="1" thickBot="1" x14ac:dyDescent="0.5">
      <c r="A37" s="6" t="s">
        <v>40</v>
      </c>
      <c r="B37" s="39">
        <v>100</v>
      </c>
      <c r="C37" s="39">
        <f>C38+C42</f>
        <v>0</v>
      </c>
      <c r="D37" s="39">
        <f>D38+D42</f>
        <v>0</v>
      </c>
      <c r="E37" s="39">
        <f>E38+E42</f>
        <v>0</v>
      </c>
      <c r="F37" s="28">
        <f>D37*100/B37</f>
        <v>0</v>
      </c>
      <c r="G37" s="103"/>
      <c r="H37" s="98"/>
    </row>
    <row r="38" spans="1:8" ht="18.600000000000001" customHeight="1" thickTop="1" thickBot="1" x14ac:dyDescent="0.5">
      <c r="A38" s="5" t="s">
        <v>30</v>
      </c>
      <c r="B38" s="43">
        <v>60</v>
      </c>
      <c r="C38" s="43">
        <f>SUM(C39:C41)</f>
        <v>0</v>
      </c>
      <c r="D38" s="43">
        <f>SUM(D39:D41)</f>
        <v>0</v>
      </c>
      <c r="E38" s="43">
        <f>SUM(E39:E41)</f>
        <v>0</v>
      </c>
      <c r="F38" s="31">
        <f>D38*100/B38</f>
        <v>0</v>
      </c>
      <c r="G38" s="17"/>
      <c r="H38" s="98"/>
    </row>
    <row r="39" spans="1:8" s="81" customFormat="1" ht="18.600000000000001" customHeight="1" thickTop="1" x14ac:dyDescent="0.45">
      <c r="A39" s="15"/>
      <c r="B39" s="40"/>
      <c r="C39" s="40"/>
      <c r="D39" s="40"/>
      <c r="E39" s="42"/>
      <c r="F39" s="30"/>
      <c r="G39" s="13"/>
      <c r="H39" s="99"/>
    </row>
    <row r="40" spans="1:8" s="81" customFormat="1" ht="18.600000000000001" customHeight="1" x14ac:dyDescent="0.45">
      <c r="A40" s="12"/>
      <c r="B40" s="40"/>
      <c r="C40" s="40"/>
      <c r="D40" s="40"/>
      <c r="E40" s="40"/>
      <c r="F40" s="27"/>
      <c r="G40" s="13"/>
      <c r="H40" s="99"/>
    </row>
    <row r="41" spans="1:8" ht="18.600000000000001" customHeight="1" x14ac:dyDescent="0.45">
      <c r="A41" s="12"/>
      <c r="B41" s="42"/>
      <c r="C41" s="42"/>
      <c r="D41" s="42"/>
      <c r="E41" s="42"/>
      <c r="F41" s="30"/>
      <c r="G41" s="13"/>
      <c r="H41" s="98"/>
    </row>
    <row r="42" spans="1:8" ht="18.600000000000001" customHeight="1" thickBot="1" x14ac:dyDescent="0.5">
      <c r="A42" s="5" t="s">
        <v>118</v>
      </c>
      <c r="B42" s="43">
        <v>20</v>
      </c>
      <c r="C42" s="43">
        <f>SUM(C43:C45)</f>
        <v>0</v>
      </c>
      <c r="D42" s="43">
        <f t="shared" ref="D42:E42" si="0">SUM(D43:D45)</f>
        <v>0</v>
      </c>
      <c r="E42" s="43">
        <f t="shared" si="0"/>
        <v>0</v>
      </c>
      <c r="F42" s="31">
        <f>D42*100/B42</f>
        <v>0</v>
      </c>
      <c r="G42" s="17"/>
      <c r="H42" s="98"/>
    </row>
    <row r="43" spans="1:8" ht="18.600000000000001" customHeight="1" thickTop="1" x14ac:dyDescent="0.45">
      <c r="A43" s="12"/>
      <c r="B43" s="42"/>
      <c r="C43" s="42"/>
      <c r="D43" s="42"/>
      <c r="E43" s="42"/>
      <c r="F43" s="30"/>
      <c r="G43" s="13"/>
      <c r="H43" s="98"/>
    </row>
    <row r="44" spans="1:8" ht="18.600000000000001" customHeight="1" x14ac:dyDescent="0.45">
      <c r="A44" s="12"/>
      <c r="B44" s="42"/>
      <c r="C44" s="42"/>
      <c r="D44" s="42"/>
      <c r="E44" s="42"/>
      <c r="F44" s="30"/>
      <c r="G44" s="13"/>
      <c r="H44" s="98"/>
    </row>
    <row r="45" spans="1:8" ht="18.600000000000001" customHeight="1" x14ac:dyDescent="0.45">
      <c r="A45" s="12"/>
      <c r="B45" s="42"/>
      <c r="C45" s="42"/>
      <c r="D45" s="42"/>
      <c r="E45" s="42"/>
      <c r="F45" s="30"/>
      <c r="G45" s="13"/>
      <c r="H45" s="98"/>
    </row>
    <row r="46" spans="1:8" ht="18.600000000000001" customHeight="1" thickBot="1" x14ac:dyDescent="0.5">
      <c r="A46" s="5" t="s">
        <v>119</v>
      </c>
      <c r="B46" s="43">
        <v>20</v>
      </c>
      <c r="C46" s="43"/>
      <c r="D46" s="43"/>
      <c r="E46" s="43"/>
      <c r="F46" s="31">
        <f>D46*100/B46</f>
        <v>0</v>
      </c>
      <c r="G46" s="17"/>
      <c r="H46" s="98"/>
    </row>
    <row r="47" spans="1:8" ht="18.600000000000001" customHeight="1" thickTop="1" x14ac:dyDescent="0.45">
      <c r="A47" s="12"/>
      <c r="B47" s="42"/>
      <c r="C47" s="42"/>
      <c r="D47" s="42"/>
      <c r="E47" s="42"/>
      <c r="F47" s="30"/>
      <c r="G47" s="13"/>
      <c r="H47" s="98"/>
    </row>
    <row r="48" spans="1:8" ht="18.600000000000001" customHeight="1" x14ac:dyDescent="0.45">
      <c r="A48" s="9"/>
      <c r="B48" s="114"/>
      <c r="C48" s="41"/>
      <c r="D48" s="41"/>
      <c r="E48" s="41"/>
      <c r="F48" s="24"/>
      <c r="G48" s="10"/>
      <c r="H48" s="87"/>
    </row>
    <row r="49" spans="1:8" ht="18.600000000000001" customHeight="1" x14ac:dyDescent="0.45">
      <c r="A49" s="72" t="s">
        <v>41</v>
      </c>
      <c r="B49" s="73">
        <v>100</v>
      </c>
      <c r="C49" s="74"/>
      <c r="D49" s="74"/>
      <c r="E49" s="74"/>
      <c r="F49" s="93">
        <f>D49*100/B49</f>
        <v>0</v>
      </c>
      <c r="G49" s="104"/>
      <c r="H49" s="98"/>
    </row>
    <row r="50" spans="1:8" s="81" customFormat="1" ht="18.600000000000001" customHeight="1" x14ac:dyDescent="0.45">
      <c r="A50" s="12"/>
      <c r="B50" s="40"/>
      <c r="C50" s="40"/>
      <c r="D50" s="40"/>
      <c r="E50" s="40"/>
      <c r="F50" s="27"/>
      <c r="G50" s="14"/>
      <c r="H50" s="99"/>
    </row>
    <row r="51" spans="1:8" ht="18.600000000000001" customHeight="1" x14ac:dyDescent="0.45">
      <c r="A51" s="96" t="s">
        <v>50</v>
      </c>
      <c r="B51" s="97">
        <f>B55+B59</f>
        <v>300</v>
      </c>
      <c r="C51" s="97">
        <f t="shared" ref="C51:E51" si="1">C55+C52</f>
        <v>0</v>
      </c>
      <c r="D51" s="97">
        <f t="shared" si="1"/>
        <v>0</v>
      </c>
      <c r="E51" s="97">
        <f t="shared" si="1"/>
        <v>0</v>
      </c>
      <c r="F51" s="111">
        <f>D51*100/B51</f>
        <v>0</v>
      </c>
      <c r="G51" s="103"/>
      <c r="H51" s="87"/>
    </row>
    <row r="52" spans="1:8" ht="18.600000000000001" customHeight="1" x14ac:dyDescent="0.45">
      <c r="A52" s="112" t="s">
        <v>39</v>
      </c>
      <c r="B52" s="113">
        <v>20</v>
      </c>
      <c r="C52" s="113"/>
      <c r="D52" s="113"/>
      <c r="E52" s="113"/>
      <c r="F52" s="110">
        <f>D52*100/B52</f>
        <v>0</v>
      </c>
      <c r="G52" s="108"/>
      <c r="H52" s="98"/>
    </row>
    <row r="53" spans="1:8" ht="18.600000000000001" customHeight="1" x14ac:dyDescent="0.45">
      <c r="A53" s="121"/>
      <c r="B53" s="122"/>
      <c r="C53" s="122"/>
      <c r="D53" s="122"/>
      <c r="E53" s="122"/>
      <c r="F53" s="123"/>
      <c r="G53" s="95"/>
      <c r="H53" s="98"/>
    </row>
    <row r="54" spans="1:8" ht="18.600000000000001" customHeight="1" thickBot="1" x14ac:dyDescent="0.5">
      <c r="A54" s="12"/>
      <c r="B54" s="42"/>
      <c r="C54" s="42"/>
      <c r="D54" s="42"/>
      <c r="E54" s="42"/>
      <c r="F54" s="30"/>
      <c r="G54" s="13"/>
      <c r="H54" s="87"/>
    </row>
    <row r="55" spans="1:8" ht="18.600000000000001" customHeight="1" thickTop="1" x14ac:dyDescent="0.45">
      <c r="A55" s="5" t="s">
        <v>38</v>
      </c>
      <c r="B55" s="43">
        <v>280</v>
      </c>
      <c r="C55" s="43">
        <f>SUM(C56:C58)</f>
        <v>0</v>
      </c>
      <c r="D55" s="43">
        <f>SUM(D56:D58)</f>
        <v>0</v>
      </c>
      <c r="E55" s="43">
        <f>SUM(E56:E58)</f>
        <v>0</v>
      </c>
      <c r="F55" s="29">
        <f t="shared" ref="F55" si="2">D55*100/B55</f>
        <v>0</v>
      </c>
      <c r="G55" s="17"/>
      <c r="H55" s="98"/>
    </row>
    <row r="56" spans="1:8" s="81" customFormat="1" ht="18.600000000000001" customHeight="1" x14ac:dyDescent="0.45">
      <c r="A56" s="12"/>
      <c r="B56" s="44"/>
      <c r="C56" s="83"/>
      <c r="D56" s="40"/>
      <c r="E56" s="40"/>
      <c r="F56" s="26"/>
      <c r="G56" s="14"/>
      <c r="H56" s="99"/>
    </row>
    <row r="57" spans="1:8" s="81" customFormat="1" ht="18.600000000000001" customHeight="1" x14ac:dyDescent="0.45">
      <c r="A57" s="12"/>
      <c r="B57" s="44"/>
      <c r="C57" s="83"/>
      <c r="D57" s="40"/>
      <c r="E57" s="40"/>
      <c r="F57" s="26"/>
      <c r="G57" s="14"/>
      <c r="H57" s="99"/>
    </row>
    <row r="58" spans="1:8" ht="18.600000000000001" customHeight="1" x14ac:dyDescent="0.45">
      <c r="A58" s="53" t="s">
        <v>7</v>
      </c>
      <c r="B58" s="53"/>
      <c r="C58" s="82"/>
      <c r="D58" s="53"/>
      <c r="E58" s="40"/>
      <c r="F58" s="26"/>
      <c r="G58" s="14"/>
      <c r="H58" s="98"/>
    </row>
    <row r="59" spans="1:8" ht="18.600000000000001" customHeight="1" x14ac:dyDescent="0.45">
      <c r="A59" s="16" t="s">
        <v>35</v>
      </c>
      <c r="B59" s="50">
        <v>20</v>
      </c>
      <c r="C59" s="50"/>
      <c r="D59" s="50"/>
      <c r="E59" s="50"/>
      <c r="F59" s="51"/>
      <c r="G59" s="52"/>
      <c r="H59" s="98"/>
    </row>
    <row r="60" spans="1:8" ht="18.600000000000001" customHeight="1" x14ac:dyDescent="0.45">
      <c r="A60" s="88"/>
      <c r="B60" s="88"/>
      <c r="C60" s="92"/>
      <c r="D60" s="88"/>
      <c r="E60" s="40"/>
      <c r="F60" s="26"/>
      <c r="G60" s="14"/>
      <c r="H60" s="98"/>
    </row>
    <row r="61" spans="1:8" ht="18.600000000000001" customHeight="1" x14ac:dyDescent="0.45">
      <c r="A61" s="226" t="s">
        <v>123</v>
      </c>
      <c r="B61" s="226">
        <v>20</v>
      </c>
      <c r="C61" s="227"/>
      <c r="D61" s="224"/>
      <c r="E61" s="225"/>
      <c r="F61" s="111"/>
      <c r="G61" s="104"/>
      <c r="H61" s="98"/>
    </row>
    <row r="62" spans="1:8" ht="18.600000000000001" customHeight="1" x14ac:dyDescent="0.45">
      <c r="A62" s="15"/>
      <c r="B62" s="44"/>
      <c r="C62" s="40"/>
      <c r="D62" s="40"/>
      <c r="E62" s="40"/>
      <c r="F62" s="26"/>
      <c r="G62" s="14"/>
      <c r="H62" s="98"/>
    </row>
    <row r="63" spans="1:8" s="81" customFormat="1" ht="18.600000000000001" customHeight="1" x14ac:dyDescent="0.5">
      <c r="A63" s="115" t="s">
        <v>341</v>
      </c>
      <c r="B63" s="63">
        <v>60</v>
      </c>
      <c r="C63" s="63">
        <f>SUM(C64:C64)</f>
        <v>0</v>
      </c>
      <c r="D63" s="63">
        <f>SUM(D64:D64)</f>
        <v>0</v>
      </c>
      <c r="E63" s="63">
        <f>SUM(E64:E64)</f>
        <v>0</v>
      </c>
      <c r="F63" s="63">
        <f>D63*100/B63</f>
        <v>0</v>
      </c>
      <c r="G63" s="64"/>
      <c r="H63" s="99"/>
    </row>
    <row r="64" spans="1:8" ht="18.600000000000001" customHeight="1" x14ac:dyDescent="0.5">
      <c r="A64" s="117" t="s">
        <v>51</v>
      </c>
      <c r="B64" s="118">
        <v>60</v>
      </c>
      <c r="C64" s="118"/>
      <c r="D64" s="118"/>
      <c r="E64" s="118"/>
      <c r="F64" s="119"/>
      <c r="G64" s="120"/>
      <c r="H64" s="98"/>
    </row>
    <row r="65" spans="1:8" ht="18.600000000000001" customHeight="1" x14ac:dyDescent="0.5">
      <c r="A65" s="116"/>
      <c r="B65" s="40"/>
      <c r="C65" s="40"/>
      <c r="D65" s="40"/>
      <c r="E65" s="40"/>
      <c r="F65" s="26"/>
      <c r="G65" s="14"/>
      <c r="H65" s="98"/>
    </row>
    <row r="66" spans="1:8" ht="18.600000000000001" customHeight="1" x14ac:dyDescent="0.5">
      <c r="A66" s="116"/>
      <c r="B66" s="40"/>
      <c r="C66" s="40"/>
      <c r="D66" s="40"/>
      <c r="E66" s="40"/>
      <c r="F66" s="26"/>
      <c r="G66" s="14"/>
      <c r="H66" s="98"/>
    </row>
    <row r="67" spans="1:8" ht="18.600000000000001" customHeight="1" x14ac:dyDescent="0.45">
      <c r="A67" s="54" t="s">
        <v>46</v>
      </c>
      <c r="B67" s="55">
        <v>120</v>
      </c>
      <c r="C67" s="55">
        <f>SUM(C68:C69)</f>
        <v>0</v>
      </c>
      <c r="D67" s="55">
        <f>SUM(D68:D69)</f>
        <v>0</v>
      </c>
      <c r="E67" s="55">
        <f>SUM(E68:E69)</f>
        <v>0</v>
      </c>
      <c r="F67" s="56">
        <f>D67*100/B67</f>
        <v>0</v>
      </c>
      <c r="G67" s="57"/>
      <c r="H67" s="87"/>
    </row>
    <row r="68" spans="1:8" s="3" customFormat="1" ht="18.600000000000001" customHeight="1" x14ac:dyDescent="0.45">
      <c r="A68" s="9" t="s">
        <v>132</v>
      </c>
      <c r="B68" s="114"/>
      <c r="C68" s="41"/>
      <c r="D68" s="41"/>
      <c r="E68" s="41"/>
      <c r="F68" s="24"/>
      <c r="G68" s="10" t="s">
        <v>24</v>
      </c>
      <c r="H68" s="98"/>
    </row>
    <row r="69" spans="1:8" s="3" customFormat="1" ht="18.600000000000001" customHeight="1" x14ac:dyDescent="0.45">
      <c r="A69" s="9" t="s">
        <v>134</v>
      </c>
      <c r="B69" s="114"/>
      <c r="C69" s="41"/>
      <c r="D69" s="41"/>
      <c r="E69" s="41"/>
      <c r="F69" s="24"/>
      <c r="G69" s="10" t="s">
        <v>24</v>
      </c>
      <c r="H69" s="98"/>
    </row>
    <row r="70" spans="1:8" s="3" customFormat="1" ht="18.600000000000001" customHeight="1" thickBot="1" x14ac:dyDescent="0.5">
      <c r="A70" s="6" t="s">
        <v>27</v>
      </c>
      <c r="B70" s="97">
        <v>1500</v>
      </c>
      <c r="C70" s="97">
        <f t="shared" ref="C70:E71" si="3">C71</f>
        <v>2</v>
      </c>
      <c r="D70" s="97">
        <f t="shared" si="3"/>
        <v>41</v>
      </c>
      <c r="E70" s="97">
        <f t="shared" si="3"/>
        <v>41</v>
      </c>
      <c r="F70" s="109">
        <f>D70*100/B70</f>
        <v>2.7333333333333334</v>
      </c>
      <c r="G70" s="103"/>
      <c r="H70" s="98"/>
    </row>
    <row r="71" spans="1:8" s="3" customFormat="1" ht="18.600000000000001" customHeight="1" thickTop="1" thickBot="1" x14ac:dyDescent="0.5">
      <c r="A71" s="7" t="s">
        <v>28</v>
      </c>
      <c r="B71" s="106">
        <v>1500</v>
      </c>
      <c r="C71" s="106">
        <f t="shared" si="3"/>
        <v>2</v>
      </c>
      <c r="D71" s="106">
        <f t="shared" si="3"/>
        <v>41</v>
      </c>
      <c r="E71" s="106">
        <f t="shared" si="3"/>
        <v>41</v>
      </c>
      <c r="F71" s="107">
        <f>D71*100/B71</f>
        <v>2.7333333333333334</v>
      </c>
      <c r="G71" s="108"/>
      <c r="H71" s="98"/>
    </row>
    <row r="72" spans="1:8" s="3" customFormat="1" ht="18.600000000000001" customHeight="1" thickTop="1" thickBot="1" x14ac:dyDescent="0.5">
      <c r="A72" s="8" t="s">
        <v>29</v>
      </c>
      <c r="B72" s="46">
        <v>1500</v>
      </c>
      <c r="C72" s="46">
        <f>C73+C74+C75+C76+C77+C78+C79+C80+C81+C82+C83+C84+C85+C86+C87+C88+C89+C91+C90+C92</f>
        <v>2</v>
      </c>
      <c r="D72" s="46">
        <f t="shared" ref="D72:E72" si="4">D73+D74+D75+D76+D77+D78+D79+D80+D81+D82+D83+D84+D85+D86+D87+D88+D89+D91+D90+D92</f>
        <v>41</v>
      </c>
      <c r="E72" s="46">
        <f t="shared" si="4"/>
        <v>41</v>
      </c>
      <c r="F72" s="75">
        <f>D72*100/B72</f>
        <v>2.7333333333333334</v>
      </c>
      <c r="G72" s="105"/>
      <c r="H72" s="98"/>
    </row>
    <row r="73" spans="1:8" s="3" customFormat="1" ht="18.600000000000001" customHeight="1" thickTop="1" x14ac:dyDescent="0.45">
      <c r="A73" s="9" t="s">
        <v>20</v>
      </c>
      <c r="B73" s="114"/>
      <c r="C73" s="41"/>
      <c r="D73" s="41"/>
      <c r="E73" s="41"/>
      <c r="F73" s="32"/>
      <c r="G73" s="10"/>
      <c r="H73" s="98"/>
    </row>
    <row r="74" spans="1:8" s="3" customFormat="1" ht="18.600000000000001" customHeight="1" x14ac:dyDescent="0.45">
      <c r="A74" s="9" t="s">
        <v>25</v>
      </c>
      <c r="B74" s="114"/>
      <c r="C74" s="41"/>
      <c r="D74" s="41"/>
      <c r="E74" s="41"/>
      <c r="F74" s="24"/>
      <c r="G74" s="10"/>
      <c r="H74" s="98"/>
    </row>
    <row r="75" spans="1:8" s="3" customFormat="1" ht="18.600000000000001" customHeight="1" x14ac:dyDescent="0.45">
      <c r="A75" s="9" t="s">
        <v>12</v>
      </c>
      <c r="B75" s="114"/>
      <c r="C75" s="41"/>
      <c r="D75" s="41"/>
      <c r="E75" s="41"/>
      <c r="F75" s="32"/>
      <c r="G75" s="10"/>
      <c r="H75" s="98"/>
    </row>
    <row r="76" spans="1:8" s="3" customFormat="1" ht="18.600000000000001" customHeight="1" x14ac:dyDescent="0.45">
      <c r="A76" s="9" t="s">
        <v>17</v>
      </c>
      <c r="B76" s="38"/>
      <c r="C76" s="45"/>
      <c r="D76" s="45"/>
      <c r="E76" s="45"/>
      <c r="F76" s="24"/>
      <c r="G76" s="10"/>
      <c r="H76" s="98"/>
    </row>
    <row r="77" spans="1:8" s="3" customFormat="1" ht="18.600000000000001" customHeight="1" x14ac:dyDescent="0.45">
      <c r="A77" s="9" t="s">
        <v>19</v>
      </c>
      <c r="B77" s="114"/>
      <c r="C77" s="41"/>
      <c r="D77" s="41"/>
      <c r="E77" s="41"/>
      <c r="F77" s="32"/>
      <c r="G77" s="10"/>
      <c r="H77" s="98"/>
    </row>
    <row r="78" spans="1:8" s="3" customFormat="1" ht="18.600000000000001" customHeight="1" x14ac:dyDescent="0.45">
      <c r="A78" s="9" t="s">
        <v>23</v>
      </c>
      <c r="B78" s="114"/>
      <c r="C78" s="41"/>
      <c r="D78" s="41"/>
      <c r="E78" s="41"/>
      <c r="F78" s="32"/>
      <c r="G78" s="10"/>
      <c r="H78" s="98"/>
    </row>
    <row r="79" spans="1:8" s="3" customFormat="1" ht="18.600000000000001" customHeight="1" x14ac:dyDescent="0.45">
      <c r="A79" s="9" t="s">
        <v>47</v>
      </c>
      <c r="B79" s="114"/>
      <c r="C79" s="41"/>
      <c r="D79" s="41"/>
      <c r="E79" s="41"/>
      <c r="F79" s="24"/>
      <c r="G79" s="10"/>
      <c r="H79" s="98"/>
    </row>
    <row r="80" spans="1:8" s="3" customFormat="1" ht="18.600000000000001" customHeight="1" x14ac:dyDescent="0.45">
      <c r="A80" s="9" t="s">
        <v>11</v>
      </c>
      <c r="B80" s="114"/>
      <c r="C80" s="41"/>
      <c r="D80" s="41"/>
      <c r="E80" s="41"/>
      <c r="F80" s="24"/>
      <c r="G80" s="10"/>
      <c r="H80" s="98"/>
    </row>
    <row r="81" spans="1:8" s="3" customFormat="1" ht="18.600000000000001" customHeight="1" x14ac:dyDescent="0.45">
      <c r="A81" s="9" t="s">
        <v>18</v>
      </c>
      <c r="B81" s="114"/>
      <c r="C81" s="41"/>
      <c r="D81" s="41"/>
      <c r="E81" s="41"/>
      <c r="F81" s="24"/>
      <c r="G81" s="10"/>
      <c r="H81" s="98"/>
    </row>
    <row r="82" spans="1:8" s="3" customFormat="1" ht="18.600000000000001" customHeight="1" x14ac:dyDescent="0.45">
      <c r="A82" s="9" t="s">
        <v>9</v>
      </c>
      <c r="B82" s="114"/>
      <c r="C82" s="41"/>
      <c r="D82" s="41"/>
      <c r="E82" s="41"/>
      <c r="F82" s="24"/>
      <c r="G82" s="10"/>
      <c r="H82" s="98"/>
    </row>
    <row r="83" spans="1:8" s="3" customFormat="1" ht="18.600000000000001" customHeight="1" x14ac:dyDescent="0.45">
      <c r="A83" s="9" t="s">
        <v>21</v>
      </c>
      <c r="B83" s="114"/>
      <c r="C83" s="41"/>
      <c r="D83" s="41"/>
      <c r="E83" s="41"/>
      <c r="F83" s="24"/>
      <c r="G83" s="10"/>
      <c r="H83" s="98"/>
    </row>
    <row r="84" spans="1:8" s="3" customFormat="1" ht="18.600000000000001" customHeight="1" x14ac:dyDescent="0.45">
      <c r="A84" s="9" t="s">
        <v>10</v>
      </c>
      <c r="B84" s="114"/>
      <c r="C84" s="41"/>
      <c r="D84" s="41"/>
      <c r="E84" s="41"/>
      <c r="F84" s="24"/>
      <c r="G84" s="10"/>
      <c r="H84" s="98"/>
    </row>
    <row r="85" spans="1:8" s="3" customFormat="1" ht="18.600000000000001" customHeight="1" x14ac:dyDescent="0.45">
      <c r="A85" s="9" t="s">
        <v>15</v>
      </c>
      <c r="B85" s="114"/>
      <c r="C85" s="41">
        <v>1</v>
      </c>
      <c r="D85" s="41">
        <v>30</v>
      </c>
      <c r="E85" s="41">
        <v>30</v>
      </c>
      <c r="F85" s="24"/>
      <c r="G85" s="10"/>
      <c r="H85" s="98"/>
    </row>
    <row r="86" spans="1:8" s="3" customFormat="1" ht="18.600000000000001" customHeight="1" x14ac:dyDescent="0.45">
      <c r="A86" s="9" t="s">
        <v>13</v>
      </c>
      <c r="B86" s="114"/>
      <c r="C86" s="41"/>
      <c r="D86" s="41"/>
      <c r="E86" s="41"/>
      <c r="F86" s="24"/>
      <c r="G86" s="10"/>
      <c r="H86" s="98"/>
    </row>
    <row r="87" spans="1:8" s="3" customFormat="1" ht="18.600000000000001" customHeight="1" x14ac:dyDescent="0.45">
      <c r="A87" s="11" t="s">
        <v>14</v>
      </c>
      <c r="B87" s="47"/>
      <c r="C87" s="48"/>
      <c r="D87" s="48"/>
      <c r="E87" s="48"/>
      <c r="F87" s="33"/>
      <c r="G87" s="10"/>
      <c r="H87" s="98"/>
    </row>
    <row r="88" spans="1:8" s="3" customFormat="1" ht="18.600000000000001" customHeight="1" x14ac:dyDescent="0.45">
      <c r="A88" s="9" t="s">
        <v>22</v>
      </c>
      <c r="B88" s="38"/>
      <c r="C88" s="45"/>
      <c r="D88" s="45"/>
      <c r="E88" s="45"/>
      <c r="F88" s="24"/>
      <c r="G88" s="10"/>
      <c r="H88" s="98"/>
    </row>
    <row r="89" spans="1:8" s="3" customFormat="1" ht="18.600000000000001" customHeight="1" x14ac:dyDescent="0.45">
      <c r="A89" s="9" t="s">
        <v>16</v>
      </c>
      <c r="B89" s="114"/>
      <c r="C89" s="41"/>
      <c r="D89" s="41"/>
      <c r="E89" s="41"/>
      <c r="F89" s="32"/>
      <c r="G89" s="10"/>
      <c r="H89" s="98"/>
    </row>
    <row r="90" spans="1:8" s="3" customFormat="1" ht="18.600000000000001" customHeight="1" x14ac:dyDescent="0.45">
      <c r="A90" s="9" t="s">
        <v>36</v>
      </c>
      <c r="B90" s="114"/>
      <c r="C90" s="41"/>
      <c r="D90" s="41"/>
      <c r="E90" s="41"/>
      <c r="F90" s="32"/>
      <c r="G90" s="10"/>
      <c r="H90" s="98"/>
    </row>
    <row r="91" spans="1:8" s="3" customFormat="1" ht="18.600000000000001" customHeight="1" x14ac:dyDescent="0.45">
      <c r="A91" s="9" t="s">
        <v>33</v>
      </c>
      <c r="B91" s="114"/>
      <c r="C91" s="41"/>
      <c r="D91" s="41"/>
      <c r="E91" s="41"/>
      <c r="F91" s="32"/>
      <c r="G91" s="10"/>
      <c r="H91" s="98"/>
    </row>
    <row r="92" spans="1:8" s="3" customFormat="1" ht="18.600000000000001" customHeight="1" x14ac:dyDescent="0.45">
      <c r="A92" s="9" t="s">
        <v>124</v>
      </c>
      <c r="B92" s="114"/>
      <c r="C92" s="41">
        <v>1</v>
      </c>
      <c r="D92" s="41">
        <v>11</v>
      </c>
      <c r="E92" s="41">
        <v>11</v>
      </c>
      <c r="F92" s="32"/>
      <c r="G92" s="10"/>
      <c r="H92" s="98"/>
    </row>
    <row r="93" spans="1:8" x14ac:dyDescent="0.45">
      <c r="H93" s="87"/>
    </row>
    <row r="94" spans="1:8" x14ac:dyDescent="0.45">
      <c r="H94" s="87"/>
    </row>
    <row r="95" spans="1:8" x14ac:dyDescent="0.45">
      <c r="H95" s="87"/>
    </row>
    <row r="96" spans="1:8" x14ac:dyDescent="0.45">
      <c r="H96" s="87"/>
    </row>
    <row r="97" spans="8:8" x14ac:dyDescent="0.45">
      <c r="H97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102"/>
  <sheetViews>
    <sheetView topLeftCell="A63" zoomScale="120" zoomScaleNormal="120" workbookViewId="0">
      <selection activeCell="A69" sqref="A69"/>
    </sheetView>
  </sheetViews>
  <sheetFormatPr defaultColWidth="9.140625" defaultRowHeight="18.75" x14ac:dyDescent="0.45"/>
  <cols>
    <col min="1" max="1" width="76.42578125" style="1" customWidth="1"/>
    <col min="2" max="2" width="8.7109375" style="49" customWidth="1"/>
    <col min="3" max="3" width="8.140625" style="49" bestFit="1" customWidth="1"/>
    <col min="4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8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8" ht="18.600000000000001" customHeight="1" x14ac:dyDescent="0.45">
      <c r="A2" s="350" t="s">
        <v>143</v>
      </c>
      <c r="B2" s="350"/>
      <c r="C2" s="350"/>
      <c r="D2" s="350"/>
      <c r="E2" s="350"/>
      <c r="F2" s="350"/>
      <c r="G2" s="350"/>
    </row>
    <row r="3" spans="1:8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8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5" t="s">
        <v>6</v>
      </c>
      <c r="G4" s="357" t="s">
        <v>8</v>
      </c>
      <c r="H4" s="87"/>
    </row>
    <row r="5" spans="1:8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6"/>
      <c r="G5" s="357"/>
      <c r="H5" s="87"/>
    </row>
    <row r="6" spans="1:8" s="3" customFormat="1" ht="18.600000000000001" customHeight="1" thickTop="1" thickBot="1" x14ac:dyDescent="0.5">
      <c r="A6" s="2" t="s">
        <v>34</v>
      </c>
      <c r="B6" s="19">
        <f>B7+B8</f>
        <v>3050</v>
      </c>
      <c r="C6" s="19">
        <f>C7+C8</f>
        <v>18</v>
      </c>
      <c r="D6" s="19">
        <f>D7+D8</f>
        <v>371</v>
      </c>
      <c r="E6" s="19">
        <f>E7+E8</f>
        <v>359</v>
      </c>
      <c r="F6" s="20">
        <f>D6*100/B6</f>
        <v>12.163934426229508</v>
      </c>
      <c r="G6" s="100"/>
      <c r="H6" s="98"/>
    </row>
    <row r="7" spans="1:8" s="3" customFormat="1" ht="18.600000000000001" customHeight="1" thickTop="1" thickBot="1" x14ac:dyDescent="0.5">
      <c r="A7" s="18" t="s">
        <v>32</v>
      </c>
      <c r="B7" s="35">
        <f>B9+B35+B38+B40+B42+B54+B56+B68+B72+B66+B57</f>
        <v>1550</v>
      </c>
      <c r="C7" s="35">
        <f>C9+C38+C42+C54+C56+C68+C72</f>
        <v>14</v>
      </c>
      <c r="D7" s="35">
        <f>D9+D38+D42+D54+D56+D68+D72+D35+D40+D66</f>
        <v>288</v>
      </c>
      <c r="E7" s="35">
        <f>E9+E38+E42+E54+E56+E68+E72</f>
        <v>276</v>
      </c>
      <c r="F7" s="21">
        <f>D7*100/B7</f>
        <v>18.580645161290324</v>
      </c>
      <c r="G7" s="101"/>
      <c r="H7" s="98"/>
    </row>
    <row r="8" spans="1:8" s="3" customFormat="1" ht="18.600000000000001" customHeight="1" thickTop="1" thickBot="1" x14ac:dyDescent="0.5">
      <c r="A8" s="4" t="s">
        <v>31</v>
      </c>
      <c r="B8" s="36">
        <f>B75</f>
        <v>1500</v>
      </c>
      <c r="C8" s="36">
        <f>C75</f>
        <v>4</v>
      </c>
      <c r="D8" s="36">
        <f>D75</f>
        <v>83</v>
      </c>
      <c r="E8" s="36">
        <f>E75</f>
        <v>83</v>
      </c>
      <c r="F8" s="22">
        <f>D8*100/B8</f>
        <v>5.5333333333333332</v>
      </c>
      <c r="G8" s="102"/>
      <c r="H8" s="98"/>
    </row>
    <row r="9" spans="1:8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10</v>
      </c>
      <c r="D9" s="39">
        <f>D10</f>
        <v>208</v>
      </c>
      <c r="E9" s="39">
        <f>E10</f>
        <v>203</v>
      </c>
      <c r="F9" s="25">
        <f>D9*100/B9</f>
        <v>28.888888888888889</v>
      </c>
      <c r="G9" s="103"/>
      <c r="H9" s="98"/>
    </row>
    <row r="10" spans="1:8" ht="18.600000000000001" customHeight="1" thickTop="1" x14ac:dyDescent="0.45">
      <c r="A10" s="58" t="s">
        <v>48</v>
      </c>
      <c r="B10" s="59">
        <v>720</v>
      </c>
      <c r="C10" s="59">
        <f>SUM(C12:C34)</f>
        <v>10</v>
      </c>
      <c r="D10" s="59">
        <f>SUM(D12:D34)</f>
        <v>208</v>
      </c>
      <c r="E10" s="59">
        <f>SUM(E12:E34)</f>
        <v>203</v>
      </c>
      <c r="F10" s="60">
        <f>D10*100/B10</f>
        <v>28.888888888888889</v>
      </c>
      <c r="G10" s="17"/>
      <c r="H10" s="98"/>
    </row>
    <row r="11" spans="1:8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8" s="81" customFormat="1" ht="18.600000000000001" customHeight="1" x14ac:dyDescent="0.45">
      <c r="A12" s="88"/>
      <c r="B12" s="40"/>
      <c r="C12" s="40"/>
      <c r="D12" s="40"/>
      <c r="E12" s="40"/>
      <c r="F12" s="27"/>
      <c r="G12" s="13"/>
      <c r="H12" s="89"/>
    </row>
    <row r="13" spans="1:8" s="81" customFormat="1" ht="18.600000000000001" customHeight="1" x14ac:dyDescent="0.45">
      <c r="A13" s="88"/>
      <c r="B13" s="40"/>
      <c r="C13" s="40"/>
      <c r="D13" s="40"/>
      <c r="E13" s="40"/>
      <c r="F13" s="27"/>
      <c r="G13" s="13"/>
      <c r="H13" s="89"/>
    </row>
    <row r="14" spans="1:8" s="81" customFormat="1" x14ac:dyDescent="0.45">
      <c r="A14" s="88"/>
      <c r="B14" s="94"/>
      <c r="C14" s="94"/>
      <c r="D14" s="94"/>
      <c r="E14" s="94"/>
      <c r="F14" s="94"/>
      <c r="G14" s="13"/>
      <c r="H14" s="89"/>
    </row>
    <row r="15" spans="1:8" ht="18.600000000000001" customHeight="1" x14ac:dyDescent="0.45">
      <c r="A15" s="66" t="s">
        <v>43</v>
      </c>
      <c r="B15" s="85"/>
      <c r="C15" s="85"/>
      <c r="D15" s="85"/>
      <c r="E15" s="85"/>
      <c r="F15" s="86"/>
      <c r="G15" s="71"/>
      <c r="H15" s="87"/>
    </row>
    <row r="16" spans="1:8" s="81" customFormat="1" ht="18.600000000000001" customHeight="1" x14ac:dyDescent="0.45">
      <c r="A16" s="12"/>
      <c r="B16" s="37"/>
      <c r="C16" s="42"/>
      <c r="D16" s="42"/>
      <c r="E16" s="42"/>
      <c r="F16" s="23"/>
      <c r="G16" s="13"/>
      <c r="H16" s="89"/>
    </row>
    <row r="17" spans="1:9" s="81" customFormat="1" ht="18.600000000000001" customHeight="1" x14ac:dyDescent="0.45">
      <c r="A17" s="12"/>
      <c r="B17" s="37"/>
      <c r="C17" s="42"/>
      <c r="D17" s="42"/>
      <c r="E17" s="42"/>
      <c r="F17" s="23"/>
      <c r="G17" s="13"/>
      <c r="H17" s="89"/>
    </row>
    <row r="18" spans="1:9" ht="18.600000000000001" customHeight="1" x14ac:dyDescent="0.45">
      <c r="A18" s="9"/>
      <c r="B18" s="114"/>
      <c r="C18" s="41"/>
      <c r="D18" s="41"/>
      <c r="E18" s="41"/>
      <c r="F18" s="24"/>
      <c r="G18" s="10"/>
      <c r="H18" s="87"/>
    </row>
    <row r="19" spans="1:9" ht="18.600000000000001" customHeight="1" x14ac:dyDescent="0.45">
      <c r="A19" s="66" t="s">
        <v>44</v>
      </c>
      <c r="B19" s="67"/>
      <c r="C19" s="67"/>
      <c r="D19" s="67"/>
      <c r="E19" s="67"/>
      <c r="F19" s="68"/>
      <c r="G19" s="69"/>
      <c r="H19" s="87"/>
      <c r="I19" s="232">
        <f>D20+D21+D22+D23+D28+D29+D32+D24</f>
        <v>166</v>
      </c>
    </row>
    <row r="20" spans="1:9" s="81" customFormat="1" ht="18.600000000000001" customHeight="1" x14ac:dyDescent="0.45">
      <c r="A20" s="88" t="s">
        <v>125</v>
      </c>
      <c r="B20" s="40"/>
      <c r="C20" s="40">
        <v>1</v>
      </c>
      <c r="D20" s="40">
        <v>20</v>
      </c>
      <c r="E20" s="40">
        <v>20</v>
      </c>
      <c r="F20" s="26"/>
      <c r="G20" s="228" t="s">
        <v>80</v>
      </c>
      <c r="H20" s="89"/>
    </row>
    <row r="21" spans="1:9" s="81" customFormat="1" ht="18.600000000000001" customHeight="1" x14ac:dyDescent="0.45">
      <c r="A21" s="88" t="s">
        <v>126</v>
      </c>
      <c r="B21" s="40"/>
      <c r="C21" s="40">
        <v>1</v>
      </c>
      <c r="D21" s="40">
        <v>20</v>
      </c>
      <c r="E21" s="40">
        <v>20</v>
      </c>
      <c r="F21" s="26"/>
      <c r="G21" s="228" t="s">
        <v>80</v>
      </c>
      <c r="H21" s="89"/>
    </row>
    <row r="22" spans="1:9" s="81" customFormat="1" ht="18.600000000000001" customHeight="1" x14ac:dyDescent="0.45">
      <c r="A22" s="88" t="s">
        <v>127</v>
      </c>
      <c r="B22" s="40"/>
      <c r="C22" s="40">
        <v>1</v>
      </c>
      <c r="D22" s="40">
        <v>20</v>
      </c>
      <c r="E22" s="40">
        <v>18</v>
      </c>
      <c r="F22" s="26"/>
      <c r="G22" s="228" t="s">
        <v>128</v>
      </c>
      <c r="H22" s="89"/>
    </row>
    <row r="23" spans="1:9" s="81" customFormat="1" ht="18.600000000000001" customHeight="1" x14ac:dyDescent="0.45">
      <c r="A23" s="88" t="s">
        <v>129</v>
      </c>
      <c r="B23" s="40"/>
      <c r="C23" s="40">
        <v>1</v>
      </c>
      <c r="D23" s="40">
        <v>20</v>
      </c>
      <c r="E23" s="40">
        <v>19</v>
      </c>
      <c r="F23" s="26"/>
      <c r="G23" s="228" t="s">
        <v>128</v>
      </c>
      <c r="H23" s="89"/>
    </row>
    <row r="24" spans="1:9" s="81" customFormat="1" ht="18.600000000000001" customHeight="1" x14ac:dyDescent="0.45">
      <c r="A24" s="88" t="s">
        <v>151</v>
      </c>
      <c r="B24" s="40"/>
      <c r="C24" s="40">
        <v>1</v>
      </c>
      <c r="D24" s="40">
        <v>25</v>
      </c>
      <c r="E24" s="40">
        <v>23</v>
      </c>
      <c r="F24" s="26"/>
      <c r="G24" s="228" t="s">
        <v>128</v>
      </c>
      <c r="H24" s="89"/>
    </row>
    <row r="25" spans="1:9" s="81" customFormat="1" ht="18.600000000000001" customHeight="1" x14ac:dyDescent="0.45">
      <c r="A25" s="88" t="s">
        <v>141</v>
      </c>
      <c r="B25" s="40"/>
      <c r="C25" s="40">
        <v>1</v>
      </c>
      <c r="D25" s="40">
        <v>22</v>
      </c>
      <c r="E25" s="40">
        <v>22</v>
      </c>
      <c r="F25" s="26"/>
      <c r="G25" s="231" t="s">
        <v>128</v>
      </c>
      <c r="H25" s="89"/>
    </row>
    <row r="26" spans="1:9" x14ac:dyDescent="0.45">
      <c r="A26" s="53"/>
      <c r="B26" s="61"/>
      <c r="C26" s="61"/>
      <c r="D26" s="61"/>
      <c r="E26" s="61"/>
      <c r="F26" s="62"/>
      <c r="G26" s="53"/>
      <c r="H26" s="87"/>
    </row>
    <row r="27" spans="1:9" ht="18.600000000000001" customHeight="1" x14ac:dyDescent="0.45">
      <c r="A27" s="70" t="s">
        <v>45</v>
      </c>
      <c r="B27" s="67"/>
      <c r="C27" s="67"/>
      <c r="D27" s="67"/>
      <c r="E27" s="67"/>
      <c r="F27" s="68"/>
      <c r="G27" s="69"/>
      <c r="H27" s="87"/>
    </row>
    <row r="28" spans="1:9" s="81" customFormat="1" ht="18.600000000000001" customHeight="1" x14ac:dyDescent="0.45">
      <c r="A28" s="12" t="s">
        <v>137</v>
      </c>
      <c r="B28" s="90"/>
      <c r="C28" s="65">
        <v>1</v>
      </c>
      <c r="D28" s="65">
        <v>21</v>
      </c>
      <c r="E28" s="42">
        <v>21</v>
      </c>
      <c r="F28" s="23"/>
      <c r="G28" s="228" t="s">
        <v>80</v>
      </c>
      <c r="H28" s="89"/>
    </row>
    <row r="29" spans="1:9" s="81" customFormat="1" ht="18.600000000000001" customHeight="1" x14ac:dyDescent="0.45">
      <c r="A29" s="230" t="s">
        <v>138</v>
      </c>
      <c r="B29" s="88"/>
      <c r="C29" s="88">
        <v>1</v>
      </c>
      <c r="D29" s="88">
        <v>20</v>
      </c>
      <c r="E29" s="42">
        <v>20</v>
      </c>
      <c r="F29" s="23"/>
      <c r="G29" s="228" t="s">
        <v>80</v>
      </c>
      <c r="H29" s="89"/>
    </row>
    <row r="30" spans="1:9" ht="18.600000000000001" customHeight="1" x14ac:dyDescent="0.45">
      <c r="A30" s="53"/>
      <c r="B30" s="53"/>
      <c r="C30" s="53"/>
      <c r="D30" s="53"/>
      <c r="E30" s="53"/>
      <c r="F30" s="53"/>
      <c r="G30" s="53"/>
      <c r="H30" s="87"/>
    </row>
    <row r="31" spans="1:9" ht="18.600000000000001" customHeight="1" x14ac:dyDescent="0.45">
      <c r="A31" s="77" t="s">
        <v>49</v>
      </c>
      <c r="B31" s="78"/>
      <c r="C31" s="78"/>
      <c r="D31" s="78"/>
      <c r="E31" s="78"/>
      <c r="F31" s="79"/>
      <c r="G31" s="80"/>
      <c r="H31" s="87"/>
    </row>
    <row r="32" spans="1:9" s="81" customFormat="1" ht="18.600000000000001" customHeight="1" x14ac:dyDescent="0.45">
      <c r="A32" s="88" t="s">
        <v>131</v>
      </c>
      <c r="B32" s="40"/>
      <c r="C32" s="40">
        <v>1</v>
      </c>
      <c r="D32" s="40">
        <v>20</v>
      </c>
      <c r="E32" s="40">
        <v>20</v>
      </c>
      <c r="F32" s="26"/>
      <c r="G32" s="228" t="s">
        <v>80</v>
      </c>
      <c r="H32" s="89"/>
    </row>
    <row r="33" spans="1:8" s="81" customFormat="1" ht="18.600000000000001" customHeight="1" x14ac:dyDescent="0.45">
      <c r="A33" s="88" t="s">
        <v>140</v>
      </c>
      <c r="B33" s="40"/>
      <c r="C33" s="40">
        <v>1</v>
      </c>
      <c r="D33" s="40">
        <v>20</v>
      </c>
      <c r="E33" s="40">
        <v>20</v>
      </c>
      <c r="F33" s="26"/>
      <c r="G33" s="231" t="s">
        <v>80</v>
      </c>
      <c r="H33" s="89"/>
    </row>
    <row r="34" spans="1:8" s="81" customFormat="1" ht="18.600000000000001" customHeight="1" x14ac:dyDescent="0.45">
      <c r="A34" s="88"/>
      <c r="B34" s="40"/>
      <c r="C34" s="40"/>
      <c r="D34" s="40"/>
      <c r="E34" s="40"/>
      <c r="F34" s="26"/>
      <c r="G34" s="14"/>
      <c r="H34" s="89"/>
    </row>
    <row r="35" spans="1:8" s="81" customFormat="1" ht="18.600000000000001" customHeight="1" x14ac:dyDescent="0.5">
      <c r="A35" s="115" t="s">
        <v>121</v>
      </c>
      <c r="B35" s="63">
        <v>20</v>
      </c>
      <c r="C35" s="225"/>
      <c r="D35" s="225"/>
      <c r="E35" s="225"/>
      <c r="F35" s="111"/>
      <c r="G35" s="104"/>
      <c r="H35" s="89"/>
    </row>
    <row r="36" spans="1:8" s="81" customFormat="1" ht="18.600000000000001" customHeight="1" x14ac:dyDescent="0.45">
      <c r="A36" s="88" t="s">
        <v>120</v>
      </c>
      <c r="B36" s="40"/>
      <c r="C36" s="40"/>
      <c r="D36" s="40"/>
      <c r="E36" s="40"/>
      <c r="F36" s="26"/>
      <c r="G36" s="14"/>
      <c r="H36" s="89"/>
    </row>
    <row r="37" spans="1:8" s="81" customFormat="1" ht="18.600000000000001" customHeight="1" x14ac:dyDescent="0.45">
      <c r="A37" s="88"/>
      <c r="B37" s="40"/>
      <c r="C37" s="40"/>
      <c r="D37" s="40"/>
      <c r="E37" s="40"/>
      <c r="F37" s="26"/>
      <c r="G37" s="14"/>
      <c r="H37" s="89"/>
    </row>
    <row r="38" spans="1:8" ht="18.600000000000001" customHeight="1" x14ac:dyDescent="0.5">
      <c r="A38" s="115" t="s">
        <v>52</v>
      </c>
      <c r="B38" s="63">
        <v>70</v>
      </c>
      <c r="C38" s="63">
        <f>SUM(C39:C41)</f>
        <v>0</v>
      </c>
      <c r="D38" s="63">
        <f>SUM(D39:D41)</f>
        <v>0</v>
      </c>
      <c r="E38" s="63">
        <f>SUM(E39:E41)</f>
        <v>0</v>
      </c>
      <c r="F38" s="63">
        <f>D38*100/B38</f>
        <v>0</v>
      </c>
      <c r="G38" s="64"/>
      <c r="H38" s="87"/>
    </row>
    <row r="39" spans="1:8" ht="18.600000000000001" customHeight="1" x14ac:dyDescent="0.5">
      <c r="A39" s="116" t="s">
        <v>53</v>
      </c>
      <c r="B39" s="40"/>
      <c r="C39" s="40"/>
      <c r="D39" s="40"/>
      <c r="E39" s="40"/>
      <c r="F39" s="26"/>
      <c r="G39" s="14"/>
      <c r="H39" s="87"/>
    </row>
    <row r="40" spans="1:8" ht="18.600000000000001" customHeight="1" x14ac:dyDescent="0.5">
      <c r="A40" s="115" t="s">
        <v>122</v>
      </c>
      <c r="B40" s="63">
        <v>20</v>
      </c>
      <c r="C40" s="225"/>
      <c r="D40" s="225"/>
      <c r="E40" s="225"/>
      <c r="F40" s="111"/>
      <c r="G40" s="104"/>
      <c r="H40" s="87"/>
    </row>
    <row r="41" spans="1:8" ht="18.600000000000001" customHeight="1" x14ac:dyDescent="0.45">
      <c r="A41" s="53"/>
      <c r="B41" s="40"/>
      <c r="C41" s="40"/>
      <c r="D41" s="40"/>
      <c r="E41" s="40"/>
      <c r="F41" s="26"/>
      <c r="G41" s="14"/>
      <c r="H41" s="87"/>
    </row>
    <row r="42" spans="1:8" ht="18.600000000000001" customHeight="1" thickBot="1" x14ac:dyDescent="0.5">
      <c r="A42" s="6" t="s">
        <v>40</v>
      </c>
      <c r="B42" s="39">
        <v>100</v>
      </c>
      <c r="C42" s="39">
        <f>C43+C47</f>
        <v>0</v>
      </c>
      <c r="D42" s="39">
        <f>D43+D47</f>
        <v>0</v>
      </c>
      <c r="E42" s="39">
        <f>E43+E47</f>
        <v>0</v>
      </c>
      <c r="F42" s="28">
        <f>D42*100/B42</f>
        <v>0</v>
      </c>
      <c r="G42" s="103"/>
      <c r="H42" s="98"/>
    </row>
    <row r="43" spans="1:8" ht="18.600000000000001" customHeight="1" thickTop="1" thickBot="1" x14ac:dyDescent="0.5">
      <c r="A43" s="5" t="s">
        <v>30</v>
      </c>
      <c r="B43" s="43">
        <v>60</v>
      </c>
      <c r="C43" s="43">
        <f>SUM(C44:C46)</f>
        <v>0</v>
      </c>
      <c r="D43" s="43">
        <f>SUM(D44:D46)</f>
        <v>0</v>
      </c>
      <c r="E43" s="43">
        <f>SUM(E44:E46)</f>
        <v>0</v>
      </c>
      <c r="F43" s="31">
        <f>D43*100/B43</f>
        <v>0</v>
      </c>
      <c r="G43" s="17"/>
      <c r="H43" s="98"/>
    </row>
    <row r="44" spans="1:8" s="81" customFormat="1" ht="18.600000000000001" customHeight="1" thickTop="1" x14ac:dyDescent="0.45">
      <c r="A44" s="15"/>
      <c r="B44" s="40"/>
      <c r="C44" s="40"/>
      <c r="D44" s="40"/>
      <c r="E44" s="42"/>
      <c r="F44" s="30"/>
      <c r="G44" s="13"/>
      <c r="H44" s="99"/>
    </row>
    <row r="45" spans="1:8" s="81" customFormat="1" ht="18.600000000000001" customHeight="1" x14ac:dyDescent="0.45">
      <c r="A45" s="12"/>
      <c r="B45" s="40"/>
      <c r="C45" s="40"/>
      <c r="D45" s="40"/>
      <c r="E45" s="40"/>
      <c r="F45" s="27"/>
      <c r="G45" s="13"/>
      <c r="H45" s="99"/>
    </row>
    <row r="46" spans="1:8" ht="18.600000000000001" customHeight="1" x14ac:dyDescent="0.45">
      <c r="A46" s="12"/>
      <c r="B46" s="42"/>
      <c r="C46" s="42"/>
      <c r="D46" s="42"/>
      <c r="E46" s="42"/>
      <c r="F46" s="30"/>
      <c r="G46" s="13"/>
      <c r="H46" s="98"/>
    </row>
    <row r="47" spans="1:8" ht="18.600000000000001" customHeight="1" thickBot="1" x14ac:dyDescent="0.5">
      <c r="A47" s="5" t="s">
        <v>118</v>
      </c>
      <c r="B47" s="43">
        <v>20</v>
      </c>
      <c r="C47" s="43">
        <f>SUM(C48:C50)</f>
        <v>0</v>
      </c>
      <c r="D47" s="43">
        <f t="shared" ref="D47:E47" si="0">SUM(D48:D50)</f>
        <v>0</v>
      </c>
      <c r="E47" s="43">
        <f t="shared" si="0"/>
        <v>0</v>
      </c>
      <c r="F47" s="31">
        <f>D47*100/B47</f>
        <v>0</v>
      </c>
      <c r="G47" s="17"/>
      <c r="H47" s="98"/>
    </row>
    <row r="48" spans="1:8" ht="18.600000000000001" customHeight="1" thickTop="1" x14ac:dyDescent="0.45">
      <c r="A48" s="12"/>
      <c r="B48" s="42"/>
      <c r="C48" s="42"/>
      <c r="D48" s="42"/>
      <c r="E48" s="42"/>
      <c r="F48" s="30"/>
      <c r="G48" s="13"/>
      <c r="H48" s="98"/>
    </row>
    <row r="49" spans="1:8" ht="18.600000000000001" customHeight="1" x14ac:dyDescent="0.45">
      <c r="A49" s="12"/>
      <c r="B49" s="42"/>
      <c r="C49" s="42"/>
      <c r="D49" s="42"/>
      <c r="E49" s="42"/>
      <c r="F49" s="30"/>
      <c r="G49" s="13"/>
      <c r="H49" s="98"/>
    </row>
    <row r="50" spans="1:8" ht="18.600000000000001" customHeight="1" x14ac:dyDescent="0.45">
      <c r="A50" s="12"/>
      <c r="B50" s="42"/>
      <c r="C50" s="42"/>
      <c r="D50" s="42"/>
      <c r="E50" s="42"/>
      <c r="F50" s="30"/>
      <c r="G50" s="13"/>
      <c r="H50" s="98"/>
    </row>
    <row r="51" spans="1:8" ht="18.600000000000001" customHeight="1" thickBot="1" x14ac:dyDescent="0.5">
      <c r="A51" s="5" t="s">
        <v>119</v>
      </c>
      <c r="B51" s="43">
        <v>20</v>
      </c>
      <c r="C51" s="43"/>
      <c r="D51" s="43"/>
      <c r="E51" s="43"/>
      <c r="F51" s="31">
        <f>D51*100/B51</f>
        <v>0</v>
      </c>
      <c r="G51" s="17"/>
      <c r="H51" s="98"/>
    </row>
    <row r="52" spans="1:8" ht="18.600000000000001" customHeight="1" thickTop="1" x14ac:dyDescent="0.45">
      <c r="A52" s="12"/>
      <c r="B52" s="42"/>
      <c r="C52" s="42"/>
      <c r="D52" s="42"/>
      <c r="E52" s="42"/>
      <c r="F52" s="30"/>
      <c r="G52" s="13"/>
      <c r="H52" s="98"/>
    </row>
    <row r="53" spans="1:8" ht="18.600000000000001" customHeight="1" x14ac:dyDescent="0.45">
      <c r="A53" s="9"/>
      <c r="B53" s="114"/>
      <c r="C53" s="41"/>
      <c r="D53" s="41"/>
      <c r="E53" s="41"/>
      <c r="F53" s="24"/>
      <c r="G53" s="10"/>
      <c r="H53" s="87"/>
    </row>
    <row r="54" spans="1:8" ht="18.600000000000001" customHeight="1" x14ac:dyDescent="0.45">
      <c r="A54" s="72" t="s">
        <v>41</v>
      </c>
      <c r="B54" s="73">
        <v>100</v>
      </c>
      <c r="C54" s="74"/>
      <c r="D54" s="74"/>
      <c r="E54" s="74"/>
      <c r="F54" s="93">
        <f>D54*100/B54</f>
        <v>0</v>
      </c>
      <c r="G54" s="104"/>
      <c r="H54" s="98"/>
    </row>
    <row r="55" spans="1:8" s="81" customFormat="1" ht="18.600000000000001" customHeight="1" x14ac:dyDescent="0.45">
      <c r="A55" s="12"/>
      <c r="B55" s="40"/>
      <c r="C55" s="40"/>
      <c r="D55" s="40"/>
      <c r="E55" s="40"/>
      <c r="F55" s="27"/>
      <c r="G55" s="14"/>
      <c r="H55" s="99"/>
    </row>
    <row r="56" spans="1:8" ht="18.600000000000001" customHeight="1" x14ac:dyDescent="0.45">
      <c r="A56" s="96" t="s">
        <v>50</v>
      </c>
      <c r="B56" s="97">
        <f>B60+B64</f>
        <v>300</v>
      </c>
      <c r="C56" s="97">
        <f t="shared" ref="C56:E56" si="1">C60+C57</f>
        <v>2</v>
      </c>
      <c r="D56" s="97">
        <f t="shared" si="1"/>
        <v>40</v>
      </c>
      <c r="E56" s="97">
        <f t="shared" si="1"/>
        <v>33</v>
      </c>
      <c r="F56" s="111">
        <f>D56*100/B56</f>
        <v>13.333333333333334</v>
      </c>
      <c r="G56" s="103"/>
      <c r="H56" s="87"/>
    </row>
    <row r="57" spans="1:8" ht="18.600000000000001" customHeight="1" x14ac:dyDescent="0.45">
      <c r="A57" s="112" t="s">
        <v>39</v>
      </c>
      <c r="B57" s="113">
        <v>20</v>
      </c>
      <c r="C57" s="113"/>
      <c r="D57" s="113"/>
      <c r="E57" s="113"/>
      <c r="F57" s="110">
        <f>D57*100/B57</f>
        <v>0</v>
      </c>
      <c r="G57" s="108"/>
      <c r="H57" s="98"/>
    </row>
    <row r="58" spans="1:8" ht="18.600000000000001" customHeight="1" x14ac:dyDescent="0.45">
      <c r="A58" s="121"/>
      <c r="B58" s="122"/>
      <c r="C58" s="122"/>
      <c r="D58" s="122"/>
      <c r="E58" s="122"/>
      <c r="F58" s="123"/>
      <c r="G58" s="95"/>
      <c r="H58" s="98"/>
    </row>
    <row r="59" spans="1:8" ht="18.600000000000001" customHeight="1" thickBot="1" x14ac:dyDescent="0.5">
      <c r="A59" s="12"/>
      <c r="B59" s="42"/>
      <c r="C59" s="42"/>
      <c r="D59" s="42"/>
      <c r="E59" s="42"/>
      <c r="F59" s="30"/>
      <c r="G59" s="13"/>
      <c r="H59" s="87"/>
    </row>
    <row r="60" spans="1:8" ht="18.600000000000001" customHeight="1" thickTop="1" x14ac:dyDescent="0.45">
      <c r="A60" s="5" t="s">
        <v>38</v>
      </c>
      <c r="B60" s="43">
        <v>280</v>
      </c>
      <c r="C60" s="43">
        <f>SUM(C61:C63)</f>
        <v>2</v>
      </c>
      <c r="D60" s="43">
        <f>SUM(D61:D63)</f>
        <v>40</v>
      </c>
      <c r="E60" s="43">
        <f>SUM(E61:E63)</f>
        <v>33</v>
      </c>
      <c r="F60" s="29">
        <f t="shared" ref="F60" si="2">D60*100/B60</f>
        <v>14.285714285714286</v>
      </c>
      <c r="G60" s="17"/>
      <c r="H60" s="98"/>
    </row>
    <row r="61" spans="1:8" s="81" customFormat="1" ht="18.600000000000001" customHeight="1" x14ac:dyDescent="0.45">
      <c r="A61" s="12" t="s">
        <v>135</v>
      </c>
      <c r="B61" s="44"/>
      <c r="C61" s="83">
        <v>1</v>
      </c>
      <c r="D61" s="40">
        <v>19</v>
      </c>
      <c r="E61" s="40">
        <v>16</v>
      </c>
      <c r="F61" s="26"/>
      <c r="G61" s="229" t="s">
        <v>128</v>
      </c>
      <c r="H61" s="99"/>
    </row>
    <row r="62" spans="1:8" s="81" customFormat="1" ht="18.600000000000001" customHeight="1" x14ac:dyDescent="0.45">
      <c r="A62" s="12" t="s">
        <v>136</v>
      </c>
      <c r="B62" s="44"/>
      <c r="C62" s="83">
        <v>1</v>
      </c>
      <c r="D62" s="40">
        <v>21</v>
      </c>
      <c r="E62" s="40">
        <v>17</v>
      </c>
      <c r="F62" s="26"/>
      <c r="G62" s="229" t="s">
        <v>128</v>
      </c>
      <c r="H62" s="99"/>
    </row>
    <row r="63" spans="1:8" ht="18.600000000000001" customHeight="1" x14ac:dyDescent="0.45">
      <c r="A63" s="53" t="s">
        <v>7</v>
      </c>
      <c r="B63" s="53"/>
      <c r="C63" s="82"/>
      <c r="D63" s="53"/>
      <c r="E63" s="40"/>
      <c r="F63" s="26"/>
      <c r="G63" s="14"/>
      <c r="H63" s="98"/>
    </row>
    <row r="64" spans="1:8" ht="18.600000000000001" customHeight="1" x14ac:dyDescent="0.45">
      <c r="A64" s="16" t="s">
        <v>35</v>
      </c>
      <c r="B64" s="50">
        <v>20</v>
      </c>
      <c r="C64" s="50"/>
      <c r="D64" s="50"/>
      <c r="E64" s="50"/>
      <c r="F64" s="51"/>
      <c r="G64" s="52"/>
      <c r="H64" s="98"/>
    </row>
    <row r="65" spans="1:8" ht="18.600000000000001" customHeight="1" x14ac:dyDescent="0.45">
      <c r="A65" s="88"/>
      <c r="B65" s="88"/>
      <c r="C65" s="92"/>
      <c r="D65" s="88"/>
      <c r="E65" s="40"/>
      <c r="F65" s="26"/>
      <c r="G65" s="14"/>
      <c r="H65" s="98"/>
    </row>
    <row r="66" spans="1:8" ht="18.600000000000001" customHeight="1" x14ac:dyDescent="0.45">
      <c r="A66" s="226" t="s">
        <v>123</v>
      </c>
      <c r="B66" s="226">
        <v>20</v>
      </c>
      <c r="C66" s="227"/>
      <c r="D66" s="224"/>
      <c r="E66" s="225"/>
      <c r="F66" s="111"/>
      <c r="G66" s="104"/>
      <c r="H66" s="98"/>
    </row>
    <row r="67" spans="1:8" ht="18.600000000000001" customHeight="1" x14ac:dyDescent="0.45">
      <c r="A67" s="15"/>
      <c r="B67" s="44"/>
      <c r="C67" s="40"/>
      <c r="D67" s="40"/>
      <c r="E67" s="40"/>
      <c r="F67" s="26"/>
      <c r="G67" s="14"/>
      <c r="H67" s="98"/>
    </row>
    <row r="68" spans="1:8" s="81" customFormat="1" ht="18.600000000000001" customHeight="1" x14ac:dyDescent="0.5">
      <c r="A68" s="115" t="s">
        <v>340</v>
      </c>
      <c r="B68" s="63">
        <v>60</v>
      </c>
      <c r="C68" s="63">
        <f>SUM(C69:C69)</f>
        <v>1</v>
      </c>
      <c r="D68" s="63">
        <f>SUM(D69:D69)</f>
        <v>25</v>
      </c>
      <c r="E68" s="63">
        <f>SUM(E69:E69)</f>
        <v>25</v>
      </c>
      <c r="F68" s="63">
        <f>D68*100/B68</f>
        <v>41.666666666666664</v>
      </c>
      <c r="G68" s="64"/>
      <c r="H68" s="99"/>
    </row>
    <row r="69" spans="1:8" ht="18.600000000000001" customHeight="1" x14ac:dyDescent="0.5">
      <c r="A69" s="117" t="s">
        <v>51</v>
      </c>
      <c r="B69" s="118">
        <v>60</v>
      </c>
      <c r="C69" s="118">
        <f>SUM(C70:C71)</f>
        <v>1</v>
      </c>
      <c r="D69" s="118">
        <f t="shared" ref="D69:E69" si="3">SUM(D70:D71)</f>
        <v>25</v>
      </c>
      <c r="E69" s="118">
        <f t="shared" si="3"/>
        <v>25</v>
      </c>
      <c r="F69" s="119"/>
      <c r="G69" s="120"/>
      <c r="H69" s="98"/>
    </row>
    <row r="70" spans="1:8" ht="18.600000000000001" customHeight="1" x14ac:dyDescent="0.5">
      <c r="A70" s="116" t="s">
        <v>130</v>
      </c>
      <c r="B70" s="40"/>
      <c r="C70" s="40">
        <v>1</v>
      </c>
      <c r="D70" s="40">
        <v>25</v>
      </c>
      <c r="E70" s="40">
        <v>25</v>
      </c>
      <c r="F70" s="26"/>
      <c r="G70" s="228" t="s">
        <v>80</v>
      </c>
      <c r="H70" s="98"/>
    </row>
    <row r="71" spans="1:8" ht="18.600000000000001" customHeight="1" x14ac:dyDescent="0.5">
      <c r="A71" s="116"/>
      <c r="B71" s="40"/>
      <c r="C71" s="40"/>
      <c r="D71" s="40"/>
      <c r="E71" s="40"/>
      <c r="F71" s="26"/>
      <c r="G71" s="14"/>
      <c r="H71" s="98"/>
    </row>
    <row r="72" spans="1:8" ht="18.600000000000001" customHeight="1" x14ac:dyDescent="0.45">
      <c r="A72" s="54" t="s">
        <v>46</v>
      </c>
      <c r="B72" s="55">
        <v>120</v>
      </c>
      <c r="C72" s="55">
        <f>SUM(C73:C74)</f>
        <v>1</v>
      </c>
      <c r="D72" s="55">
        <f>SUM(D73:D74)</f>
        <v>15</v>
      </c>
      <c r="E72" s="55">
        <f>SUM(E73:E74)</f>
        <v>15</v>
      </c>
      <c r="F72" s="56">
        <f>D72*100/B72</f>
        <v>12.5</v>
      </c>
      <c r="G72" s="57"/>
      <c r="H72" s="87"/>
    </row>
    <row r="73" spans="1:8" s="3" customFormat="1" ht="18.600000000000001" customHeight="1" x14ac:dyDescent="0.45">
      <c r="A73" s="9" t="s">
        <v>139</v>
      </c>
      <c r="B73" s="114"/>
      <c r="C73" s="41">
        <v>1</v>
      </c>
      <c r="D73" s="41">
        <v>15</v>
      </c>
      <c r="E73" s="41">
        <v>15</v>
      </c>
      <c r="F73" s="24"/>
      <c r="G73" s="228" t="s">
        <v>24</v>
      </c>
      <c r="H73" s="98"/>
    </row>
    <row r="74" spans="1:8" s="3" customFormat="1" ht="18.600000000000001" customHeight="1" x14ac:dyDescent="0.45">
      <c r="A74" s="9" t="s">
        <v>133</v>
      </c>
      <c r="B74" s="114"/>
      <c r="C74" s="41"/>
      <c r="D74" s="41"/>
      <c r="E74" s="41"/>
      <c r="F74" s="24"/>
      <c r="G74" s="10" t="s">
        <v>24</v>
      </c>
      <c r="H74" s="98"/>
    </row>
    <row r="75" spans="1:8" s="3" customFormat="1" ht="18.600000000000001" customHeight="1" thickBot="1" x14ac:dyDescent="0.5">
      <c r="A75" s="6" t="s">
        <v>27</v>
      </c>
      <c r="B75" s="97">
        <v>1500</v>
      </c>
      <c r="C75" s="97">
        <f t="shared" ref="C75:E76" si="4">C76</f>
        <v>4</v>
      </c>
      <c r="D75" s="97">
        <f t="shared" si="4"/>
        <v>83</v>
      </c>
      <c r="E75" s="97">
        <f t="shared" si="4"/>
        <v>83</v>
      </c>
      <c r="F75" s="109">
        <f>D75*100/B75</f>
        <v>5.5333333333333332</v>
      </c>
      <c r="G75" s="103"/>
      <c r="H75" s="98"/>
    </row>
    <row r="76" spans="1:8" s="3" customFormat="1" ht="18.600000000000001" customHeight="1" thickTop="1" thickBot="1" x14ac:dyDescent="0.5">
      <c r="A76" s="7" t="s">
        <v>28</v>
      </c>
      <c r="B76" s="106">
        <v>1500</v>
      </c>
      <c r="C76" s="106">
        <f t="shared" si="4"/>
        <v>4</v>
      </c>
      <c r="D76" s="106">
        <f t="shared" si="4"/>
        <v>83</v>
      </c>
      <c r="E76" s="106">
        <f t="shared" si="4"/>
        <v>83</v>
      </c>
      <c r="F76" s="107">
        <f>D76*100/B76</f>
        <v>5.5333333333333332</v>
      </c>
      <c r="G76" s="108"/>
      <c r="H76" s="98"/>
    </row>
    <row r="77" spans="1:8" s="3" customFormat="1" ht="18.600000000000001" customHeight="1" thickTop="1" thickBot="1" x14ac:dyDescent="0.5">
      <c r="A77" s="8" t="s">
        <v>29</v>
      </c>
      <c r="B77" s="46">
        <v>1500</v>
      </c>
      <c r="C77" s="46">
        <f>C78+C79+C80+C81+C82+C83+C84+C85+C86+C87+C88+C89+C90+C91+C92+C93+C94+C96+C95+C97+C98</f>
        <v>4</v>
      </c>
      <c r="D77" s="46">
        <f>D78+D79+D80+D81+D82+D83+D84+D85+D86+D87+D88+D89+D90+D91+D92+D93+D94+D96+D95+D97+D98</f>
        <v>83</v>
      </c>
      <c r="E77" s="46">
        <f>E78+E79+E80+E81+E82+E83+E84+E85+E86+E87+E88+E89+E90+E91+E92+E93+E94+E96+E95+E97+E98</f>
        <v>83</v>
      </c>
      <c r="F77" s="75">
        <f>D77*100/B77</f>
        <v>5.5333333333333332</v>
      </c>
      <c r="G77" s="105"/>
      <c r="H77" s="98"/>
    </row>
    <row r="78" spans="1:8" s="3" customFormat="1" ht="18.600000000000001" customHeight="1" thickTop="1" x14ac:dyDescent="0.45">
      <c r="A78" s="9" t="s">
        <v>20</v>
      </c>
      <c r="B78" s="114"/>
      <c r="C78" s="41"/>
      <c r="D78" s="41"/>
      <c r="E78" s="41"/>
      <c r="F78" s="32"/>
      <c r="G78" s="10"/>
      <c r="H78" s="98"/>
    </row>
    <row r="79" spans="1:8" s="3" customFormat="1" ht="18.600000000000001" customHeight="1" x14ac:dyDescent="0.45">
      <c r="A79" s="9" t="s">
        <v>25</v>
      </c>
      <c r="B79" s="114"/>
      <c r="C79" s="41"/>
      <c r="D79" s="41"/>
      <c r="E79" s="41"/>
      <c r="F79" s="24"/>
      <c r="G79" s="10"/>
      <c r="H79" s="98"/>
    </row>
    <row r="80" spans="1:8" s="3" customFormat="1" ht="18.600000000000001" customHeight="1" x14ac:dyDescent="0.45">
      <c r="A80" s="9" t="s">
        <v>12</v>
      </c>
      <c r="B80" s="114"/>
      <c r="C80" s="41"/>
      <c r="D80" s="41"/>
      <c r="E80" s="41"/>
      <c r="F80" s="32"/>
      <c r="G80" s="10"/>
      <c r="H80" s="98"/>
    </row>
    <row r="81" spans="1:8" s="3" customFormat="1" ht="18.600000000000001" customHeight="1" x14ac:dyDescent="0.45">
      <c r="A81" s="9" t="s">
        <v>17</v>
      </c>
      <c r="B81" s="38"/>
      <c r="C81" s="45"/>
      <c r="D81" s="45"/>
      <c r="E81" s="45"/>
      <c r="F81" s="24"/>
      <c r="G81" s="10"/>
      <c r="H81" s="98"/>
    </row>
    <row r="82" spans="1:8" s="3" customFormat="1" ht="18.600000000000001" customHeight="1" x14ac:dyDescent="0.45">
      <c r="A82" s="9" t="s">
        <v>19</v>
      </c>
      <c r="B82" s="114"/>
      <c r="C82" s="41"/>
      <c r="D82" s="41"/>
      <c r="E82" s="41"/>
      <c r="F82" s="32"/>
      <c r="G82" s="10"/>
      <c r="H82" s="98"/>
    </row>
    <row r="83" spans="1:8" s="3" customFormat="1" ht="18.600000000000001" customHeight="1" x14ac:dyDescent="0.45">
      <c r="A83" s="9" t="s">
        <v>23</v>
      </c>
      <c r="B83" s="114"/>
      <c r="C83" s="41"/>
      <c r="D83" s="41"/>
      <c r="E83" s="41"/>
      <c r="F83" s="32"/>
      <c r="G83" s="10"/>
      <c r="H83" s="98"/>
    </row>
    <row r="84" spans="1:8" s="3" customFormat="1" ht="18.600000000000001" customHeight="1" x14ac:dyDescent="0.45">
      <c r="A84" s="9" t="s">
        <v>47</v>
      </c>
      <c r="B84" s="114"/>
      <c r="C84" s="41"/>
      <c r="D84" s="41"/>
      <c r="E84" s="41"/>
      <c r="F84" s="24"/>
      <c r="G84" s="10"/>
      <c r="H84" s="98"/>
    </row>
    <row r="85" spans="1:8" s="3" customFormat="1" ht="18.600000000000001" customHeight="1" x14ac:dyDescent="0.45">
      <c r="A85" s="9" t="s">
        <v>11</v>
      </c>
      <c r="B85" s="114"/>
      <c r="C85" s="41"/>
      <c r="D85" s="41"/>
      <c r="E85" s="41"/>
      <c r="F85" s="24"/>
      <c r="G85" s="10"/>
      <c r="H85" s="98"/>
    </row>
    <row r="86" spans="1:8" s="3" customFormat="1" ht="18.600000000000001" customHeight="1" x14ac:dyDescent="0.45">
      <c r="A86" s="9" t="s">
        <v>18</v>
      </c>
      <c r="B86" s="114"/>
      <c r="C86" s="41"/>
      <c r="D86" s="41"/>
      <c r="E86" s="41"/>
      <c r="F86" s="24"/>
      <c r="G86" s="10"/>
      <c r="H86" s="98"/>
    </row>
    <row r="87" spans="1:8" s="3" customFormat="1" ht="18.600000000000001" customHeight="1" x14ac:dyDescent="0.45">
      <c r="A87" s="9" t="s">
        <v>9</v>
      </c>
      <c r="B87" s="114"/>
      <c r="C87" s="41"/>
      <c r="D87" s="41"/>
      <c r="E87" s="41"/>
      <c r="F87" s="24"/>
      <c r="G87" s="10"/>
      <c r="H87" s="98"/>
    </row>
    <row r="88" spans="1:8" s="3" customFormat="1" ht="18.600000000000001" customHeight="1" x14ac:dyDescent="0.45">
      <c r="A88" s="9" t="s">
        <v>21</v>
      </c>
      <c r="B88" s="114"/>
      <c r="C88" s="41"/>
      <c r="D88" s="41"/>
      <c r="E88" s="41"/>
      <c r="F88" s="24"/>
      <c r="G88" s="10"/>
      <c r="H88" s="98"/>
    </row>
    <row r="89" spans="1:8" s="3" customFormat="1" ht="18.600000000000001" customHeight="1" x14ac:dyDescent="0.45">
      <c r="A89" s="9" t="s">
        <v>10</v>
      </c>
      <c r="B89" s="114"/>
      <c r="C89" s="41"/>
      <c r="D89" s="41"/>
      <c r="E89" s="41"/>
      <c r="F89" s="24"/>
      <c r="G89" s="10"/>
      <c r="H89" s="98"/>
    </row>
    <row r="90" spans="1:8" s="3" customFormat="1" ht="18.600000000000001" customHeight="1" x14ac:dyDescent="0.45">
      <c r="A90" s="9" t="s">
        <v>15</v>
      </c>
      <c r="B90" s="114"/>
      <c r="C90" s="41">
        <v>2</v>
      </c>
      <c r="D90" s="41">
        <v>60</v>
      </c>
      <c r="E90" s="41">
        <v>60</v>
      </c>
      <c r="F90" s="24"/>
      <c r="G90" s="10"/>
      <c r="H90" s="98"/>
    </row>
    <row r="91" spans="1:8" s="3" customFormat="1" ht="18.600000000000001" customHeight="1" x14ac:dyDescent="0.45">
      <c r="A91" s="9" t="s">
        <v>13</v>
      </c>
      <c r="B91" s="114"/>
      <c r="C91" s="41"/>
      <c r="D91" s="41"/>
      <c r="E91" s="41"/>
      <c r="F91" s="24"/>
      <c r="G91" s="10"/>
      <c r="H91" s="98"/>
    </row>
    <row r="92" spans="1:8" s="3" customFormat="1" ht="18.600000000000001" customHeight="1" x14ac:dyDescent="0.45">
      <c r="A92" s="11" t="s">
        <v>14</v>
      </c>
      <c r="B92" s="47"/>
      <c r="C92" s="48"/>
      <c r="D92" s="48"/>
      <c r="E92" s="48"/>
      <c r="F92" s="33"/>
      <c r="G92" s="10"/>
      <c r="H92" s="98"/>
    </row>
    <row r="93" spans="1:8" s="3" customFormat="1" ht="18.600000000000001" customHeight="1" x14ac:dyDescent="0.45">
      <c r="A93" s="9" t="s">
        <v>22</v>
      </c>
      <c r="B93" s="38"/>
      <c r="C93" s="45"/>
      <c r="D93" s="45"/>
      <c r="E93" s="45"/>
      <c r="F93" s="24"/>
      <c r="G93" s="10"/>
      <c r="H93" s="98"/>
    </row>
    <row r="94" spans="1:8" s="3" customFormat="1" ht="18.600000000000001" customHeight="1" x14ac:dyDescent="0.45">
      <c r="A94" s="9" t="s">
        <v>16</v>
      </c>
      <c r="B94" s="114"/>
      <c r="C94" s="41"/>
      <c r="D94" s="41"/>
      <c r="E94" s="41"/>
      <c r="F94" s="32"/>
      <c r="G94" s="10"/>
      <c r="H94" s="98"/>
    </row>
    <row r="95" spans="1:8" s="3" customFormat="1" ht="18.600000000000001" customHeight="1" x14ac:dyDescent="0.45">
      <c r="A95" s="9" t="s">
        <v>36</v>
      </c>
      <c r="B95" s="114"/>
      <c r="C95" s="41"/>
      <c r="D95" s="41"/>
      <c r="E95" s="41"/>
      <c r="F95" s="32"/>
      <c r="G95" s="10"/>
      <c r="H95" s="98"/>
    </row>
    <row r="96" spans="1:8" s="3" customFormat="1" ht="18.600000000000001" customHeight="1" x14ac:dyDescent="0.45">
      <c r="A96" s="9" t="s">
        <v>33</v>
      </c>
      <c r="B96" s="114"/>
      <c r="C96" s="41"/>
      <c r="D96" s="41"/>
      <c r="E96" s="41"/>
      <c r="F96" s="32"/>
      <c r="G96" s="10"/>
      <c r="H96" s="98"/>
    </row>
    <row r="97" spans="1:8" s="3" customFormat="1" ht="18.600000000000001" customHeight="1" x14ac:dyDescent="0.45">
      <c r="A97" s="9" t="s">
        <v>124</v>
      </c>
      <c r="B97" s="114"/>
      <c r="C97" s="41">
        <v>1</v>
      </c>
      <c r="D97" s="41">
        <v>11</v>
      </c>
      <c r="E97" s="41">
        <v>11</v>
      </c>
      <c r="F97" s="32"/>
      <c r="G97" s="10"/>
      <c r="H97" s="98"/>
    </row>
    <row r="98" spans="1:8" x14ac:dyDescent="0.45">
      <c r="A98" s="9" t="s">
        <v>142</v>
      </c>
      <c r="B98" s="114"/>
      <c r="C98" s="41">
        <v>1</v>
      </c>
      <c r="D98" s="41">
        <v>12</v>
      </c>
      <c r="E98" s="41">
        <v>12</v>
      </c>
      <c r="F98" s="32"/>
      <c r="G98" s="10"/>
      <c r="H98" s="87"/>
    </row>
    <row r="99" spans="1:8" x14ac:dyDescent="0.45">
      <c r="H99" s="87"/>
    </row>
    <row r="100" spans="1:8" x14ac:dyDescent="0.45">
      <c r="H100" s="87"/>
    </row>
    <row r="101" spans="1:8" x14ac:dyDescent="0.45">
      <c r="H101" s="87"/>
    </row>
    <row r="102" spans="1:8" x14ac:dyDescent="0.45">
      <c r="H102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17"/>
  <sheetViews>
    <sheetView topLeftCell="A78" zoomScale="120" zoomScaleNormal="120" workbookViewId="0">
      <selection activeCell="A84" sqref="A84"/>
    </sheetView>
  </sheetViews>
  <sheetFormatPr defaultColWidth="9.140625" defaultRowHeight="18.75" x14ac:dyDescent="0.45"/>
  <cols>
    <col min="1" max="1" width="76.42578125" style="1" customWidth="1"/>
    <col min="2" max="2" width="8.7109375" style="49" customWidth="1"/>
    <col min="3" max="3" width="8.140625" style="49" bestFit="1" customWidth="1"/>
    <col min="4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8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8" ht="18.600000000000001" customHeight="1" x14ac:dyDescent="0.45">
      <c r="A2" s="350" t="s">
        <v>161</v>
      </c>
      <c r="B2" s="350"/>
      <c r="C2" s="350"/>
      <c r="D2" s="350"/>
      <c r="E2" s="350"/>
      <c r="F2" s="350"/>
      <c r="G2" s="350"/>
    </row>
    <row r="3" spans="1:8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8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5" t="s">
        <v>6</v>
      </c>
      <c r="G4" s="357" t="s">
        <v>8</v>
      </c>
      <c r="H4" s="87"/>
    </row>
    <row r="5" spans="1:8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6"/>
      <c r="G5" s="357"/>
      <c r="H5" s="87"/>
    </row>
    <row r="6" spans="1:8" s="3" customFormat="1" ht="18.600000000000001" customHeight="1" thickTop="1" thickBot="1" x14ac:dyDescent="0.5">
      <c r="A6" s="2" t="s">
        <v>34</v>
      </c>
      <c r="B6" s="19">
        <f>B7+B8</f>
        <v>3050</v>
      </c>
      <c r="C6" s="19">
        <f>C7+C8</f>
        <v>36</v>
      </c>
      <c r="D6" s="19">
        <f>D7+D8</f>
        <v>760</v>
      </c>
      <c r="E6" s="19">
        <f>E7+E8</f>
        <v>651</v>
      </c>
      <c r="F6" s="20">
        <f>D6*100/B6</f>
        <v>24.918032786885245</v>
      </c>
      <c r="G6" s="100"/>
      <c r="H6" s="98"/>
    </row>
    <row r="7" spans="1:8" s="3" customFormat="1" ht="18.600000000000001" customHeight="1" thickTop="1" thickBot="1" x14ac:dyDescent="0.5">
      <c r="A7" s="18" t="s">
        <v>32</v>
      </c>
      <c r="B7" s="35">
        <f>B9+B41+B44+B48+B50+B62+B66+B83+B87+B79+B67</f>
        <v>1550</v>
      </c>
      <c r="C7" s="35">
        <f>C9+C44+C50+C62+C66+C83+C87</f>
        <v>27</v>
      </c>
      <c r="D7" s="35">
        <f>D9+D44+D50+D62+D66+D83+D87+D41+D48+D79</f>
        <v>562</v>
      </c>
      <c r="E7" s="35">
        <f>E9+E44+E50+E62+E66+E83+E87</f>
        <v>453</v>
      </c>
      <c r="F7" s="21">
        <f>D7*100/B7</f>
        <v>36.258064516129032</v>
      </c>
      <c r="G7" s="101"/>
      <c r="H7" s="98"/>
    </row>
    <row r="8" spans="1:8" s="3" customFormat="1" ht="18.600000000000001" customHeight="1" thickTop="1" thickBot="1" x14ac:dyDescent="0.5">
      <c r="A8" s="4" t="s">
        <v>31</v>
      </c>
      <c r="B8" s="36">
        <f>B90</f>
        <v>1500</v>
      </c>
      <c r="C8" s="36">
        <f>C90</f>
        <v>9</v>
      </c>
      <c r="D8" s="36">
        <f>D90</f>
        <v>198</v>
      </c>
      <c r="E8" s="36">
        <f>E90</f>
        <v>198</v>
      </c>
      <c r="F8" s="22">
        <f>D8*100/B8</f>
        <v>13.2</v>
      </c>
      <c r="G8" s="102"/>
      <c r="H8" s="98"/>
    </row>
    <row r="9" spans="1:8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16</v>
      </c>
      <c r="D9" s="39">
        <f>D10</f>
        <v>333</v>
      </c>
      <c r="E9" s="39">
        <f>E10</f>
        <v>284</v>
      </c>
      <c r="F9" s="25">
        <f>D9*100/B9</f>
        <v>46.25</v>
      </c>
      <c r="G9" s="103"/>
      <c r="H9" s="236">
        <f>D25+D26+D27+D28+D29+D30+D39</f>
        <v>147</v>
      </c>
    </row>
    <row r="10" spans="1:8" ht="18.600000000000001" customHeight="1" thickTop="1" x14ac:dyDescent="0.45">
      <c r="A10" s="58" t="s">
        <v>48</v>
      </c>
      <c r="B10" s="59">
        <v>720</v>
      </c>
      <c r="C10" s="59">
        <f>SUM(C12:C40)</f>
        <v>16</v>
      </c>
      <c r="D10" s="59">
        <f>SUM(D12:D40)</f>
        <v>333</v>
      </c>
      <c r="E10" s="59">
        <f>SUM(E12:E40)</f>
        <v>284</v>
      </c>
      <c r="F10" s="60">
        <f>D10*100/B10</f>
        <v>46.25</v>
      </c>
      <c r="G10" s="17"/>
      <c r="H10" s="98"/>
    </row>
    <row r="11" spans="1:8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8" s="81" customFormat="1" ht="18.600000000000001" customHeight="1" x14ac:dyDescent="0.45">
      <c r="A12" s="88"/>
      <c r="B12" s="40"/>
      <c r="C12" s="40"/>
      <c r="D12" s="40"/>
      <c r="E12" s="40"/>
      <c r="F12" s="27"/>
      <c r="G12" s="13"/>
      <c r="H12" s="89"/>
    </row>
    <row r="13" spans="1:8" s="81" customFormat="1" ht="18.600000000000001" customHeight="1" x14ac:dyDescent="0.45">
      <c r="A13" s="88"/>
      <c r="B13" s="40"/>
      <c r="C13" s="40"/>
      <c r="D13" s="40"/>
      <c r="E13" s="40"/>
      <c r="F13" s="27"/>
      <c r="G13" s="13"/>
      <c r="H13" s="89"/>
    </row>
    <row r="14" spans="1:8" s="81" customFormat="1" x14ac:dyDescent="0.45">
      <c r="A14" s="88"/>
      <c r="B14" s="94"/>
      <c r="C14" s="94"/>
      <c r="D14" s="94"/>
      <c r="E14" s="94"/>
      <c r="F14" s="94"/>
      <c r="G14" s="13"/>
      <c r="H14" s="89"/>
    </row>
    <row r="15" spans="1:8" ht="18.600000000000001" customHeight="1" x14ac:dyDescent="0.45">
      <c r="A15" s="66" t="s">
        <v>43</v>
      </c>
      <c r="B15" s="85"/>
      <c r="C15" s="85"/>
      <c r="D15" s="85"/>
      <c r="E15" s="85"/>
      <c r="F15" s="86"/>
      <c r="G15" s="71"/>
      <c r="H15" s="87"/>
    </row>
    <row r="16" spans="1:8" s="81" customFormat="1" ht="18.600000000000001" customHeight="1" x14ac:dyDescent="0.45">
      <c r="A16" s="12"/>
      <c r="B16" s="37"/>
      <c r="C16" s="42"/>
      <c r="D16" s="42"/>
      <c r="E16" s="42"/>
      <c r="F16" s="23"/>
      <c r="G16" s="13"/>
      <c r="H16" s="89"/>
    </row>
    <row r="17" spans="1:9" s="81" customFormat="1" ht="18.600000000000001" customHeight="1" x14ac:dyDescent="0.45">
      <c r="A17" s="12"/>
      <c r="B17" s="37"/>
      <c r="C17" s="42"/>
      <c r="D17" s="42"/>
      <c r="E17" s="42"/>
      <c r="F17" s="23"/>
      <c r="G17" s="13"/>
      <c r="H17" s="89"/>
    </row>
    <row r="18" spans="1:9" ht="18.600000000000001" customHeight="1" x14ac:dyDescent="0.45">
      <c r="A18" s="9"/>
      <c r="B18" s="114"/>
      <c r="C18" s="41"/>
      <c r="D18" s="41"/>
      <c r="E18" s="41"/>
      <c r="F18" s="24"/>
      <c r="G18" s="10"/>
      <c r="H18" s="87"/>
    </row>
    <row r="19" spans="1:9" ht="18.600000000000001" customHeight="1" x14ac:dyDescent="0.45">
      <c r="A19" s="66" t="s">
        <v>44</v>
      </c>
      <c r="B19" s="67"/>
      <c r="C19" s="67"/>
      <c r="D19" s="67"/>
      <c r="E19" s="67"/>
      <c r="F19" s="68"/>
      <c r="G19" s="69"/>
      <c r="H19" s="87"/>
      <c r="I19" s="232"/>
    </row>
    <row r="20" spans="1:9" s="81" customFormat="1" ht="18.600000000000001" customHeight="1" x14ac:dyDescent="0.45">
      <c r="A20" s="88" t="s">
        <v>125</v>
      </c>
      <c r="B20" s="40"/>
      <c r="C20" s="40">
        <v>1</v>
      </c>
      <c r="D20" s="40">
        <v>20</v>
      </c>
      <c r="E20" s="40">
        <v>20</v>
      </c>
      <c r="F20" s="26"/>
      <c r="G20" s="228" t="s">
        <v>80</v>
      </c>
      <c r="H20" s="89"/>
    </row>
    <row r="21" spans="1:9" s="81" customFormat="1" ht="18.600000000000001" customHeight="1" x14ac:dyDescent="0.45">
      <c r="A21" s="88" t="s">
        <v>126</v>
      </c>
      <c r="B21" s="40"/>
      <c r="C21" s="40">
        <v>1</v>
      </c>
      <c r="D21" s="40">
        <v>20</v>
      </c>
      <c r="E21" s="40">
        <v>20</v>
      </c>
      <c r="F21" s="26"/>
      <c r="G21" s="228" t="s">
        <v>80</v>
      </c>
      <c r="H21" s="89"/>
    </row>
    <row r="22" spans="1:9" s="81" customFormat="1" ht="18.600000000000001" customHeight="1" x14ac:dyDescent="0.45">
      <c r="A22" s="88" t="s">
        <v>127</v>
      </c>
      <c r="B22" s="40"/>
      <c r="C22" s="40">
        <v>1</v>
      </c>
      <c r="D22" s="40">
        <v>20</v>
      </c>
      <c r="E22" s="40">
        <v>18</v>
      </c>
      <c r="F22" s="26"/>
      <c r="G22" s="228" t="s">
        <v>128</v>
      </c>
      <c r="H22" s="89"/>
    </row>
    <row r="23" spans="1:9" s="81" customFormat="1" ht="18.600000000000001" customHeight="1" x14ac:dyDescent="0.45">
      <c r="A23" s="88" t="s">
        <v>129</v>
      </c>
      <c r="B23" s="40"/>
      <c r="C23" s="40">
        <v>1</v>
      </c>
      <c r="D23" s="40">
        <v>20</v>
      </c>
      <c r="E23" s="40">
        <v>19</v>
      </c>
      <c r="F23" s="26"/>
      <c r="G23" s="228" t="s">
        <v>128</v>
      </c>
      <c r="H23" s="89"/>
    </row>
    <row r="24" spans="1:9" s="81" customFormat="1" ht="18.600000000000001" customHeight="1" x14ac:dyDescent="0.45">
      <c r="A24" s="88" t="s">
        <v>151</v>
      </c>
      <c r="B24" s="40"/>
      <c r="C24" s="40">
        <v>1</v>
      </c>
      <c r="D24" s="40">
        <v>25</v>
      </c>
      <c r="E24" s="40">
        <v>23</v>
      </c>
      <c r="F24" s="26"/>
      <c r="G24" s="228" t="s">
        <v>128</v>
      </c>
      <c r="H24" s="89"/>
    </row>
    <row r="25" spans="1:9" s="81" customFormat="1" ht="18.600000000000001" customHeight="1" x14ac:dyDescent="0.45">
      <c r="A25" s="88" t="s">
        <v>162</v>
      </c>
      <c r="B25" s="40"/>
      <c r="C25" s="40">
        <v>1</v>
      </c>
      <c r="D25" s="40">
        <v>21</v>
      </c>
      <c r="E25" s="40"/>
      <c r="F25" s="26"/>
      <c r="G25" s="231" t="s">
        <v>128</v>
      </c>
      <c r="H25" s="89"/>
    </row>
    <row r="26" spans="1:9" s="81" customFormat="1" ht="18.600000000000001" customHeight="1" x14ac:dyDescent="0.45">
      <c r="A26" s="88" t="s">
        <v>148</v>
      </c>
      <c r="B26" s="40"/>
      <c r="C26" s="40">
        <v>1</v>
      </c>
      <c r="D26" s="40">
        <v>21</v>
      </c>
      <c r="E26" s="40">
        <v>19</v>
      </c>
      <c r="F26" s="26"/>
      <c r="G26" s="231" t="s">
        <v>128</v>
      </c>
      <c r="H26" s="89"/>
    </row>
    <row r="27" spans="1:9" s="81" customFormat="1" ht="18.600000000000001" customHeight="1" x14ac:dyDescent="0.45">
      <c r="A27" s="88" t="s">
        <v>141</v>
      </c>
      <c r="B27" s="40"/>
      <c r="C27" s="40">
        <v>1</v>
      </c>
      <c r="D27" s="40">
        <v>22</v>
      </c>
      <c r="E27" s="40">
        <v>22</v>
      </c>
      <c r="F27" s="26"/>
      <c r="G27" s="231" t="s">
        <v>128</v>
      </c>
      <c r="H27" s="89"/>
    </row>
    <row r="28" spans="1:9" s="81" customFormat="1" ht="18.600000000000001" customHeight="1" x14ac:dyDescent="0.45">
      <c r="A28" s="88" t="s">
        <v>145</v>
      </c>
      <c r="B28" s="40"/>
      <c r="C28" s="40">
        <v>1</v>
      </c>
      <c r="D28" s="40">
        <v>19</v>
      </c>
      <c r="E28" s="40">
        <v>18</v>
      </c>
      <c r="F28" s="26"/>
      <c r="G28" s="231" t="s">
        <v>146</v>
      </c>
      <c r="H28" s="89"/>
    </row>
    <row r="29" spans="1:9" s="81" customFormat="1" ht="18.600000000000001" customHeight="1" x14ac:dyDescent="0.45">
      <c r="A29" s="88" t="s">
        <v>147</v>
      </c>
      <c r="B29" s="40"/>
      <c r="C29" s="40">
        <v>1</v>
      </c>
      <c r="D29" s="40">
        <v>19</v>
      </c>
      <c r="E29" s="40">
        <v>19</v>
      </c>
      <c r="F29" s="26"/>
      <c r="G29" s="231" t="s">
        <v>146</v>
      </c>
      <c r="H29" s="89"/>
    </row>
    <row r="30" spans="1:9" s="81" customFormat="1" ht="18.600000000000001" customHeight="1" x14ac:dyDescent="0.45">
      <c r="A30" s="88" t="s">
        <v>152</v>
      </c>
      <c r="B30" s="40"/>
      <c r="C30" s="40">
        <v>1</v>
      </c>
      <c r="D30" s="40">
        <v>25</v>
      </c>
      <c r="E30" s="40">
        <v>25</v>
      </c>
      <c r="F30" s="26"/>
      <c r="G30" s="231" t="s">
        <v>80</v>
      </c>
      <c r="H30" s="89"/>
    </row>
    <row r="31" spans="1:9" x14ac:dyDescent="0.45">
      <c r="A31" s="53"/>
      <c r="B31" s="61"/>
      <c r="C31" s="61"/>
      <c r="D31" s="61"/>
      <c r="E31" s="61"/>
      <c r="F31" s="62"/>
      <c r="G31" s="53"/>
      <c r="H31" s="87"/>
    </row>
    <row r="32" spans="1:9" ht="18.600000000000001" customHeight="1" x14ac:dyDescent="0.45">
      <c r="A32" s="70" t="s">
        <v>45</v>
      </c>
      <c r="B32" s="67"/>
      <c r="C32" s="67"/>
      <c r="D32" s="67"/>
      <c r="E32" s="67"/>
      <c r="F32" s="68"/>
      <c r="G32" s="69"/>
      <c r="H32" s="87"/>
    </row>
    <row r="33" spans="1:8" s="81" customFormat="1" ht="18.600000000000001" customHeight="1" x14ac:dyDescent="0.45">
      <c r="A33" s="12" t="s">
        <v>137</v>
      </c>
      <c r="B33" s="90"/>
      <c r="C33" s="65">
        <v>1</v>
      </c>
      <c r="D33" s="65">
        <v>21</v>
      </c>
      <c r="E33" s="42">
        <v>21</v>
      </c>
      <c r="F33" s="23"/>
      <c r="G33" s="228" t="s">
        <v>80</v>
      </c>
      <c r="H33" s="89"/>
    </row>
    <row r="34" spans="1:8" s="81" customFormat="1" ht="18.600000000000001" customHeight="1" x14ac:dyDescent="0.45">
      <c r="A34" s="12" t="s">
        <v>160</v>
      </c>
      <c r="B34" s="90"/>
      <c r="C34" s="65">
        <v>1</v>
      </c>
      <c r="D34" s="65">
        <v>20</v>
      </c>
      <c r="E34" s="42"/>
      <c r="F34" s="23"/>
      <c r="G34" s="101" t="s">
        <v>80</v>
      </c>
      <c r="H34" s="89"/>
    </row>
    <row r="35" spans="1:8" s="81" customFormat="1" ht="18.600000000000001" customHeight="1" x14ac:dyDescent="0.45">
      <c r="A35" s="230" t="s">
        <v>138</v>
      </c>
      <c r="B35" s="88"/>
      <c r="C35" s="88">
        <v>1</v>
      </c>
      <c r="D35" s="88">
        <v>20</v>
      </c>
      <c r="E35" s="42">
        <v>20</v>
      </c>
      <c r="F35" s="23"/>
      <c r="G35" s="228" t="s">
        <v>80</v>
      </c>
      <c r="H35" s="89"/>
    </row>
    <row r="36" spans="1:8" ht="18.600000000000001" customHeight="1" x14ac:dyDescent="0.45">
      <c r="A36" s="53"/>
      <c r="B36" s="53"/>
      <c r="C36" s="53"/>
      <c r="D36" s="53"/>
      <c r="E36" s="53"/>
      <c r="F36" s="53"/>
      <c r="G36" s="53"/>
      <c r="H36" s="87"/>
    </row>
    <row r="37" spans="1:8" ht="18.600000000000001" customHeight="1" x14ac:dyDescent="0.45">
      <c r="A37" s="77" t="s">
        <v>49</v>
      </c>
      <c r="B37" s="78"/>
      <c r="C37" s="78"/>
      <c r="D37" s="78"/>
      <c r="E37" s="78"/>
      <c r="F37" s="79"/>
      <c r="G37" s="80"/>
      <c r="H37" s="87"/>
    </row>
    <row r="38" spans="1:8" s="81" customFormat="1" ht="18.600000000000001" customHeight="1" x14ac:dyDescent="0.45">
      <c r="A38" s="88" t="s">
        <v>131</v>
      </c>
      <c r="B38" s="40"/>
      <c r="C38" s="40">
        <v>1</v>
      </c>
      <c r="D38" s="40">
        <v>20</v>
      </c>
      <c r="E38" s="40">
        <v>20</v>
      </c>
      <c r="F38" s="26"/>
      <c r="G38" s="228" t="s">
        <v>80</v>
      </c>
      <c r="H38" s="89"/>
    </row>
    <row r="39" spans="1:8" s="81" customFormat="1" ht="18.600000000000001" customHeight="1" x14ac:dyDescent="0.45">
      <c r="A39" s="88" t="s">
        <v>140</v>
      </c>
      <c r="B39" s="40"/>
      <c r="C39" s="40">
        <v>1</v>
      </c>
      <c r="D39" s="40">
        <v>20</v>
      </c>
      <c r="E39" s="40">
        <v>20</v>
      </c>
      <c r="F39" s="26"/>
      <c r="G39" s="231" t="s">
        <v>80</v>
      </c>
      <c r="H39" s="89"/>
    </row>
    <row r="40" spans="1:8" s="81" customFormat="1" ht="18.600000000000001" customHeight="1" x14ac:dyDescent="0.45">
      <c r="A40" s="88"/>
      <c r="B40" s="40"/>
      <c r="C40" s="40"/>
      <c r="D40" s="40"/>
      <c r="E40" s="40"/>
      <c r="F40" s="26"/>
      <c r="G40" s="14"/>
      <c r="H40" s="89"/>
    </row>
    <row r="41" spans="1:8" s="81" customFormat="1" ht="18.600000000000001" customHeight="1" x14ac:dyDescent="0.5">
      <c r="A41" s="115" t="s">
        <v>121</v>
      </c>
      <c r="B41" s="63">
        <v>20</v>
      </c>
      <c r="C41" s="225"/>
      <c r="D41" s="225"/>
      <c r="E41" s="225"/>
      <c r="F41" s="111"/>
      <c r="G41" s="104"/>
      <c r="H41" s="89"/>
    </row>
    <row r="42" spans="1:8" s="81" customFormat="1" ht="18.600000000000001" customHeight="1" x14ac:dyDescent="0.45">
      <c r="A42" s="88" t="s">
        <v>120</v>
      </c>
      <c r="B42" s="40"/>
      <c r="C42" s="40"/>
      <c r="D42" s="40"/>
      <c r="E42" s="40"/>
      <c r="F42" s="26"/>
      <c r="G42" s="14"/>
      <c r="H42" s="89"/>
    </row>
    <row r="43" spans="1:8" s="81" customFormat="1" ht="18.600000000000001" customHeight="1" x14ac:dyDescent="0.45">
      <c r="A43" s="88"/>
      <c r="B43" s="40"/>
      <c r="C43" s="40"/>
      <c r="D43" s="40"/>
      <c r="E43" s="40"/>
      <c r="F43" s="26"/>
      <c r="G43" s="14"/>
      <c r="H43" s="89"/>
    </row>
    <row r="44" spans="1:8" ht="18.600000000000001" customHeight="1" x14ac:dyDescent="0.5">
      <c r="A44" s="115" t="s">
        <v>52</v>
      </c>
      <c r="B44" s="63">
        <v>70</v>
      </c>
      <c r="C44" s="63">
        <f>SUM(C45:C49)</f>
        <v>1</v>
      </c>
      <c r="D44" s="63">
        <f>SUM(D45:D49)</f>
        <v>37</v>
      </c>
      <c r="E44" s="63">
        <f>SUM(E45:E49)</f>
        <v>37</v>
      </c>
      <c r="F44" s="233">
        <f>D44*100/B44</f>
        <v>52.857142857142854</v>
      </c>
      <c r="G44" s="64"/>
      <c r="H44" s="87"/>
    </row>
    <row r="45" spans="1:8" ht="18.600000000000001" customHeight="1" x14ac:dyDescent="0.5">
      <c r="A45" s="116" t="s">
        <v>144</v>
      </c>
      <c r="B45" s="40"/>
      <c r="C45" s="40">
        <v>1</v>
      </c>
      <c r="D45" s="40">
        <v>37</v>
      </c>
      <c r="E45" s="40">
        <v>37</v>
      </c>
      <c r="F45" s="26"/>
      <c r="G45" s="234" t="s">
        <v>80</v>
      </c>
      <c r="H45" s="87"/>
    </row>
    <row r="46" spans="1:8" ht="18.600000000000001" customHeight="1" x14ac:dyDescent="0.5">
      <c r="A46" s="116"/>
      <c r="B46" s="40"/>
      <c r="C46" s="40"/>
      <c r="D46" s="40"/>
      <c r="E46" s="40"/>
      <c r="F46" s="26"/>
      <c r="G46" s="14"/>
      <c r="H46" s="87"/>
    </row>
    <row r="47" spans="1:8" ht="18.600000000000001" customHeight="1" x14ac:dyDescent="0.5">
      <c r="A47" s="116"/>
      <c r="B47" s="40"/>
      <c r="C47" s="40"/>
      <c r="D47" s="40"/>
      <c r="E47" s="40"/>
      <c r="F47" s="26"/>
      <c r="G47" s="14"/>
      <c r="H47" s="87"/>
    </row>
    <row r="48" spans="1:8" ht="18.600000000000001" customHeight="1" x14ac:dyDescent="0.5">
      <c r="A48" s="115" t="s">
        <v>122</v>
      </c>
      <c r="B48" s="63">
        <v>20</v>
      </c>
      <c r="C48" s="225"/>
      <c r="D48" s="225"/>
      <c r="E48" s="225"/>
      <c r="F48" s="111"/>
      <c r="G48" s="104"/>
      <c r="H48" s="87"/>
    </row>
    <row r="49" spans="1:8" ht="18.600000000000001" customHeight="1" x14ac:dyDescent="0.45">
      <c r="A49" s="53"/>
      <c r="B49" s="40"/>
      <c r="C49" s="40"/>
      <c r="D49" s="40"/>
      <c r="E49" s="40"/>
      <c r="F49" s="26"/>
      <c r="G49" s="14"/>
      <c r="H49" s="87"/>
    </row>
    <row r="50" spans="1:8" ht="18.600000000000001" customHeight="1" thickBot="1" x14ac:dyDescent="0.5">
      <c r="A50" s="6" t="s">
        <v>40</v>
      </c>
      <c r="B50" s="39">
        <v>100</v>
      </c>
      <c r="C50" s="39">
        <f>C51+C55</f>
        <v>0</v>
      </c>
      <c r="D50" s="39">
        <f>D51+D55</f>
        <v>0</v>
      </c>
      <c r="E50" s="39">
        <f>E51+E55</f>
        <v>0</v>
      </c>
      <c r="F50" s="28">
        <f>D50*100/B50</f>
        <v>0</v>
      </c>
      <c r="G50" s="103"/>
      <c r="H50" s="98"/>
    </row>
    <row r="51" spans="1:8" ht="18.600000000000001" customHeight="1" thickTop="1" thickBot="1" x14ac:dyDescent="0.5">
      <c r="A51" s="5" t="s">
        <v>30</v>
      </c>
      <c r="B51" s="43">
        <v>60</v>
      </c>
      <c r="C51" s="43">
        <f>SUM(C52:C54)</f>
        <v>0</v>
      </c>
      <c r="D51" s="43">
        <f>SUM(D52:D54)</f>
        <v>0</v>
      </c>
      <c r="E51" s="43">
        <f>SUM(E52:E54)</f>
        <v>0</v>
      </c>
      <c r="F51" s="31">
        <f>D51*100/B51</f>
        <v>0</v>
      </c>
      <c r="G51" s="17"/>
      <c r="H51" s="98"/>
    </row>
    <row r="52" spans="1:8" s="81" customFormat="1" ht="18.600000000000001" customHeight="1" thickTop="1" x14ac:dyDescent="0.45">
      <c r="A52" s="15"/>
      <c r="B52" s="40"/>
      <c r="C52" s="40"/>
      <c r="D52" s="40"/>
      <c r="E52" s="42"/>
      <c r="F52" s="30"/>
      <c r="G52" s="13"/>
      <c r="H52" s="99"/>
    </row>
    <row r="53" spans="1:8" s="81" customFormat="1" ht="18.600000000000001" customHeight="1" x14ac:dyDescent="0.45">
      <c r="A53" s="12"/>
      <c r="B53" s="40"/>
      <c r="C53" s="40"/>
      <c r="D53" s="40"/>
      <c r="E53" s="40"/>
      <c r="F53" s="27"/>
      <c r="G53" s="13"/>
      <c r="H53" s="99"/>
    </row>
    <row r="54" spans="1:8" ht="18.600000000000001" customHeight="1" x14ac:dyDescent="0.45">
      <c r="A54" s="12"/>
      <c r="B54" s="42"/>
      <c r="C54" s="42"/>
      <c r="D54" s="42"/>
      <c r="E54" s="42"/>
      <c r="F54" s="30"/>
      <c r="G54" s="13"/>
      <c r="H54" s="98"/>
    </row>
    <row r="55" spans="1:8" ht="18.600000000000001" customHeight="1" thickBot="1" x14ac:dyDescent="0.5">
      <c r="A55" s="5" t="s">
        <v>118</v>
      </c>
      <c r="B55" s="43">
        <v>20</v>
      </c>
      <c r="C55" s="43">
        <f>SUM(C56:C58)</f>
        <v>0</v>
      </c>
      <c r="D55" s="43">
        <f t="shared" ref="D55:E55" si="0">SUM(D56:D58)</f>
        <v>0</v>
      </c>
      <c r="E55" s="43">
        <f t="shared" si="0"/>
        <v>0</v>
      </c>
      <c r="F55" s="31">
        <f>D55*100/B55</f>
        <v>0</v>
      </c>
      <c r="G55" s="17"/>
      <c r="H55" s="98"/>
    </row>
    <row r="56" spans="1:8" ht="18.600000000000001" customHeight="1" thickTop="1" x14ac:dyDescent="0.45">
      <c r="A56" s="12"/>
      <c r="B56" s="42"/>
      <c r="C56" s="42"/>
      <c r="D56" s="42"/>
      <c r="E56" s="42"/>
      <c r="F56" s="30"/>
      <c r="G56" s="13"/>
      <c r="H56" s="98"/>
    </row>
    <row r="57" spans="1:8" ht="18.600000000000001" customHeight="1" x14ac:dyDescent="0.45">
      <c r="A57" s="12"/>
      <c r="B57" s="42"/>
      <c r="C57" s="42"/>
      <c r="D57" s="42"/>
      <c r="E57" s="42"/>
      <c r="F57" s="30"/>
      <c r="G57" s="13"/>
      <c r="H57" s="98"/>
    </row>
    <row r="58" spans="1:8" ht="18.600000000000001" customHeight="1" x14ac:dyDescent="0.45">
      <c r="A58" s="12"/>
      <c r="B58" s="42"/>
      <c r="C58" s="42"/>
      <c r="D58" s="42"/>
      <c r="E58" s="42"/>
      <c r="F58" s="30"/>
      <c r="G58" s="13"/>
      <c r="H58" s="98"/>
    </row>
    <row r="59" spans="1:8" ht="18.600000000000001" customHeight="1" thickBot="1" x14ac:dyDescent="0.5">
      <c r="A59" s="5" t="s">
        <v>119</v>
      </c>
      <c r="B59" s="43">
        <v>20</v>
      </c>
      <c r="C59" s="43"/>
      <c r="D59" s="43"/>
      <c r="E59" s="43"/>
      <c r="F59" s="31">
        <f>D59*100/B59</f>
        <v>0</v>
      </c>
      <c r="G59" s="17"/>
      <c r="H59" s="98"/>
    </row>
    <row r="60" spans="1:8" ht="18.600000000000001" customHeight="1" thickTop="1" x14ac:dyDescent="0.45">
      <c r="A60" s="12"/>
      <c r="B60" s="42"/>
      <c r="C60" s="42"/>
      <c r="D60" s="42"/>
      <c r="E60" s="42"/>
      <c r="F60" s="30"/>
      <c r="G60" s="13"/>
      <c r="H60" s="98"/>
    </row>
    <row r="61" spans="1:8" ht="18.600000000000001" customHeight="1" x14ac:dyDescent="0.45">
      <c r="A61" s="9"/>
      <c r="B61" s="114"/>
      <c r="C61" s="41"/>
      <c r="D61" s="41"/>
      <c r="E61" s="41"/>
      <c r="F61" s="24"/>
      <c r="G61" s="10"/>
      <c r="H61" s="87"/>
    </row>
    <row r="62" spans="1:8" ht="18.600000000000001" customHeight="1" x14ac:dyDescent="0.45">
      <c r="A62" s="72" t="s">
        <v>41</v>
      </c>
      <c r="B62" s="73">
        <v>100</v>
      </c>
      <c r="C62" s="74">
        <f>SUM(C63:C65)</f>
        <v>2</v>
      </c>
      <c r="D62" s="74">
        <f>SUM(D63:D65)</f>
        <v>40</v>
      </c>
      <c r="E62" s="74"/>
      <c r="F62" s="93">
        <f>D62*100/B62</f>
        <v>40</v>
      </c>
      <c r="G62" s="104"/>
      <c r="H62" s="98"/>
    </row>
    <row r="63" spans="1:8" s="81" customFormat="1" ht="18.600000000000001" customHeight="1" x14ac:dyDescent="0.45">
      <c r="A63" s="12" t="s">
        <v>153</v>
      </c>
      <c r="B63" s="40"/>
      <c r="C63" s="40">
        <v>1</v>
      </c>
      <c r="D63" s="40">
        <v>20</v>
      </c>
      <c r="E63" s="40">
        <v>20</v>
      </c>
      <c r="F63" s="27"/>
      <c r="G63" s="234" t="s">
        <v>24</v>
      </c>
      <c r="H63" s="99"/>
    </row>
    <row r="64" spans="1:8" s="81" customFormat="1" ht="18.600000000000001" customHeight="1" x14ac:dyDescent="0.45">
      <c r="A64" s="12" t="s">
        <v>157</v>
      </c>
      <c r="B64" s="40"/>
      <c r="C64" s="40">
        <v>1</v>
      </c>
      <c r="D64" s="40">
        <v>20</v>
      </c>
      <c r="E64" s="40"/>
      <c r="F64" s="27"/>
      <c r="G64" s="237" t="s">
        <v>24</v>
      </c>
      <c r="H64" s="99"/>
    </row>
    <row r="65" spans="1:8" s="81" customFormat="1" ht="18.600000000000001" customHeight="1" x14ac:dyDescent="0.45">
      <c r="A65" s="12"/>
      <c r="B65" s="40"/>
      <c r="C65" s="40"/>
      <c r="D65" s="40"/>
      <c r="E65" s="40"/>
      <c r="F65" s="27"/>
      <c r="G65" s="14"/>
      <c r="H65" s="99"/>
    </row>
    <row r="66" spans="1:8" ht="18.600000000000001" customHeight="1" x14ac:dyDescent="0.45">
      <c r="A66" s="96" t="s">
        <v>50</v>
      </c>
      <c r="B66" s="97">
        <f>B70+B77</f>
        <v>300</v>
      </c>
      <c r="C66" s="97">
        <f t="shared" ref="C66:E66" si="1">C70+C67</f>
        <v>5</v>
      </c>
      <c r="D66" s="97">
        <f t="shared" si="1"/>
        <v>92</v>
      </c>
      <c r="E66" s="97">
        <f t="shared" si="1"/>
        <v>76</v>
      </c>
      <c r="F66" s="111">
        <f>D66*100/B66</f>
        <v>30.666666666666668</v>
      </c>
      <c r="G66" s="103"/>
      <c r="H66" s="87"/>
    </row>
    <row r="67" spans="1:8" ht="18.600000000000001" customHeight="1" x14ac:dyDescent="0.45">
      <c r="A67" s="112" t="s">
        <v>39</v>
      </c>
      <c r="B67" s="113">
        <v>20</v>
      </c>
      <c r="C67" s="113"/>
      <c r="D67" s="113"/>
      <c r="E67" s="113"/>
      <c r="F67" s="110">
        <f>D67*100/B67</f>
        <v>0</v>
      </c>
      <c r="G67" s="108"/>
      <c r="H67" s="98"/>
    </row>
    <row r="68" spans="1:8" ht="18.600000000000001" customHeight="1" x14ac:dyDescent="0.45">
      <c r="A68" s="121"/>
      <c r="B68" s="122"/>
      <c r="C68" s="122"/>
      <c r="D68" s="122"/>
      <c r="E68" s="122"/>
      <c r="F68" s="123"/>
      <c r="G68" s="95"/>
      <c r="H68" s="98"/>
    </row>
    <row r="69" spans="1:8" ht="18.600000000000001" customHeight="1" thickBot="1" x14ac:dyDescent="0.5">
      <c r="A69" s="12"/>
      <c r="B69" s="42"/>
      <c r="C69" s="42"/>
      <c r="D69" s="42"/>
      <c r="E69" s="42"/>
      <c r="F69" s="30"/>
      <c r="G69" s="13"/>
      <c r="H69" s="87"/>
    </row>
    <row r="70" spans="1:8" ht="18.600000000000001" customHeight="1" thickTop="1" x14ac:dyDescent="0.45">
      <c r="A70" s="5" t="s">
        <v>38</v>
      </c>
      <c r="B70" s="43">
        <v>280</v>
      </c>
      <c r="C70" s="43">
        <f>SUM(C71:C76)</f>
        <v>5</v>
      </c>
      <c r="D70" s="43">
        <f>SUM(D71:D76)</f>
        <v>92</v>
      </c>
      <c r="E70" s="43">
        <f>SUM(E71:E76)</f>
        <v>76</v>
      </c>
      <c r="F70" s="29">
        <f t="shared" ref="F70" si="2">D70*100/B70</f>
        <v>32.857142857142854</v>
      </c>
      <c r="G70" s="17"/>
      <c r="H70" s="236">
        <f>D72+D74+D75</f>
        <v>53</v>
      </c>
    </row>
    <row r="71" spans="1:8" s="81" customFormat="1" ht="18.600000000000001" customHeight="1" x14ac:dyDescent="0.45">
      <c r="A71" s="12" t="s">
        <v>135</v>
      </c>
      <c r="B71" s="44"/>
      <c r="C71" s="83">
        <v>1</v>
      </c>
      <c r="D71" s="40">
        <v>19</v>
      </c>
      <c r="E71" s="40">
        <v>16</v>
      </c>
      <c r="F71" s="26"/>
      <c r="G71" s="229" t="s">
        <v>128</v>
      </c>
      <c r="H71" s="99"/>
    </row>
    <row r="72" spans="1:8" s="81" customFormat="1" ht="18.600000000000001" customHeight="1" x14ac:dyDescent="0.45">
      <c r="A72" s="12" t="s">
        <v>149</v>
      </c>
      <c r="B72" s="44"/>
      <c r="C72" s="83">
        <v>1</v>
      </c>
      <c r="D72" s="40">
        <v>21</v>
      </c>
      <c r="E72" s="40">
        <v>17</v>
      </c>
      <c r="F72" s="26"/>
      <c r="G72" s="231" t="s">
        <v>128</v>
      </c>
      <c r="H72" s="99"/>
    </row>
    <row r="73" spans="1:8" s="81" customFormat="1" ht="18.600000000000001" customHeight="1" x14ac:dyDescent="0.45">
      <c r="A73" s="12" t="s">
        <v>136</v>
      </c>
      <c r="B73" s="44"/>
      <c r="C73" s="83">
        <v>1</v>
      </c>
      <c r="D73" s="40">
        <v>20</v>
      </c>
      <c r="E73" s="40">
        <v>14</v>
      </c>
      <c r="F73" s="26"/>
      <c r="G73" s="229" t="s">
        <v>128</v>
      </c>
      <c r="H73" s="99"/>
    </row>
    <row r="74" spans="1:8" s="81" customFormat="1" ht="18.600000000000001" customHeight="1" x14ac:dyDescent="0.45">
      <c r="A74" s="12" t="s">
        <v>150</v>
      </c>
      <c r="B74" s="44"/>
      <c r="C74" s="83">
        <v>1</v>
      </c>
      <c r="D74" s="40">
        <v>19</v>
      </c>
      <c r="E74" s="40">
        <v>17</v>
      </c>
      <c r="F74" s="26"/>
      <c r="G74" s="231" t="s">
        <v>128</v>
      </c>
      <c r="H74" s="99"/>
    </row>
    <row r="75" spans="1:8" s="81" customFormat="1" ht="18.600000000000001" customHeight="1" x14ac:dyDescent="0.45">
      <c r="A75" s="12" t="s">
        <v>156</v>
      </c>
      <c r="B75" s="44"/>
      <c r="C75" s="83">
        <v>1</v>
      </c>
      <c r="D75" s="40">
        <v>13</v>
      </c>
      <c r="E75" s="40">
        <v>12</v>
      </c>
      <c r="F75" s="26"/>
      <c r="G75" s="231" t="s">
        <v>128</v>
      </c>
      <c r="H75" s="99"/>
    </row>
    <row r="76" spans="1:8" ht="18.600000000000001" customHeight="1" x14ac:dyDescent="0.45">
      <c r="A76" s="53" t="s">
        <v>7</v>
      </c>
      <c r="B76" s="53"/>
      <c r="C76" s="82"/>
      <c r="D76" s="53"/>
      <c r="E76" s="40"/>
      <c r="F76" s="26"/>
      <c r="G76" s="14"/>
      <c r="H76" s="98"/>
    </row>
    <row r="77" spans="1:8" ht="18.600000000000001" customHeight="1" x14ac:dyDescent="0.45">
      <c r="A77" s="16" t="s">
        <v>35</v>
      </c>
      <c r="B77" s="50">
        <v>20</v>
      </c>
      <c r="C77" s="50"/>
      <c r="D77" s="50"/>
      <c r="E77" s="50"/>
      <c r="F77" s="51"/>
      <c r="G77" s="52"/>
      <c r="H77" s="98"/>
    </row>
    <row r="78" spans="1:8" ht="18.600000000000001" customHeight="1" x14ac:dyDescent="0.45">
      <c r="A78" s="88"/>
      <c r="B78" s="88"/>
      <c r="C78" s="92"/>
      <c r="D78" s="88"/>
      <c r="E78" s="40"/>
      <c r="F78" s="26"/>
      <c r="G78" s="14"/>
      <c r="H78" s="98"/>
    </row>
    <row r="79" spans="1:8" ht="18.600000000000001" customHeight="1" x14ac:dyDescent="0.45">
      <c r="A79" s="226" t="s">
        <v>123</v>
      </c>
      <c r="B79" s="226">
        <v>20</v>
      </c>
      <c r="C79" s="235">
        <f>SUM(C80:C82)</f>
        <v>2</v>
      </c>
      <c r="D79" s="235">
        <f>SUM(D80:D82)</f>
        <v>4</v>
      </c>
      <c r="E79" s="235">
        <f t="shared" ref="E79" si="3">SUM(E80:E82)</f>
        <v>0</v>
      </c>
      <c r="F79" s="111">
        <f>D79*100/B79</f>
        <v>20</v>
      </c>
      <c r="G79" s="104"/>
      <c r="H79" s="98"/>
    </row>
    <row r="80" spans="1:8" ht="18.600000000000001" customHeight="1" x14ac:dyDescent="0.45">
      <c r="A80" s="15" t="s">
        <v>154</v>
      </c>
      <c r="B80" s="44"/>
      <c r="C80" s="40">
        <v>1</v>
      </c>
      <c r="D80" s="40">
        <v>2</v>
      </c>
      <c r="E80" s="40"/>
      <c r="F80" s="26"/>
      <c r="G80" s="234" t="s">
        <v>80</v>
      </c>
      <c r="H80" s="98"/>
    </row>
    <row r="81" spans="1:8" ht="18.600000000000001" customHeight="1" x14ac:dyDescent="0.45">
      <c r="A81" s="15" t="s">
        <v>155</v>
      </c>
      <c r="B81" s="44"/>
      <c r="C81" s="40">
        <v>1</v>
      </c>
      <c r="D81" s="40">
        <v>2</v>
      </c>
      <c r="E81" s="40"/>
      <c r="F81" s="26"/>
      <c r="G81" s="234" t="s">
        <v>80</v>
      </c>
      <c r="H81" s="98"/>
    </row>
    <row r="82" spans="1:8" ht="18.600000000000001" customHeight="1" x14ac:dyDescent="0.45">
      <c r="A82" s="15"/>
      <c r="B82" s="44"/>
      <c r="C82" s="40"/>
      <c r="D82" s="40"/>
      <c r="E82" s="40"/>
      <c r="F82" s="26"/>
      <c r="G82" s="14"/>
      <c r="H82" s="98"/>
    </row>
    <row r="83" spans="1:8" s="81" customFormat="1" ht="18.600000000000001" customHeight="1" x14ac:dyDescent="0.5">
      <c r="A83" s="115" t="s">
        <v>340</v>
      </c>
      <c r="B83" s="63">
        <v>60</v>
      </c>
      <c r="C83" s="63">
        <f>SUM(C84:C84)</f>
        <v>1</v>
      </c>
      <c r="D83" s="63">
        <f>SUM(D84:D84)</f>
        <v>25</v>
      </c>
      <c r="E83" s="63">
        <f>SUM(E84:E84)</f>
        <v>25</v>
      </c>
      <c r="F83" s="63">
        <f>D83*100/B83</f>
        <v>41.666666666666664</v>
      </c>
      <c r="G83" s="64"/>
      <c r="H83" s="99"/>
    </row>
    <row r="84" spans="1:8" ht="18.600000000000001" customHeight="1" x14ac:dyDescent="0.5">
      <c r="A84" s="117" t="s">
        <v>51</v>
      </c>
      <c r="B84" s="118">
        <v>60</v>
      </c>
      <c r="C84" s="118">
        <f>SUM(C85:C86)</f>
        <v>1</v>
      </c>
      <c r="D84" s="118">
        <f t="shared" ref="D84:E84" si="4">SUM(D85:D86)</f>
        <v>25</v>
      </c>
      <c r="E84" s="118">
        <f t="shared" si="4"/>
        <v>25</v>
      </c>
      <c r="F84" s="119"/>
      <c r="G84" s="120"/>
      <c r="H84" s="98"/>
    </row>
    <row r="85" spans="1:8" ht="18.600000000000001" customHeight="1" x14ac:dyDescent="0.5">
      <c r="A85" s="116" t="s">
        <v>130</v>
      </c>
      <c r="B85" s="40"/>
      <c r="C85" s="40">
        <v>1</v>
      </c>
      <c r="D85" s="40">
        <v>25</v>
      </c>
      <c r="E85" s="40">
        <v>25</v>
      </c>
      <c r="F85" s="26"/>
      <c r="G85" s="228" t="s">
        <v>146</v>
      </c>
      <c r="H85" s="98"/>
    </row>
    <row r="86" spans="1:8" ht="18.600000000000001" customHeight="1" x14ac:dyDescent="0.5">
      <c r="A86" s="116"/>
      <c r="B86" s="40"/>
      <c r="C86" s="40"/>
      <c r="D86" s="40"/>
      <c r="E86" s="40"/>
      <c r="F86" s="26"/>
      <c r="G86" s="14"/>
      <c r="H86" s="98"/>
    </row>
    <row r="87" spans="1:8" ht="18.600000000000001" customHeight="1" x14ac:dyDescent="0.45">
      <c r="A87" s="54" t="s">
        <v>46</v>
      </c>
      <c r="B87" s="55">
        <v>120</v>
      </c>
      <c r="C87" s="55">
        <f>SUM(C88:C89)</f>
        <v>2</v>
      </c>
      <c r="D87" s="55">
        <f>SUM(D88:D89)</f>
        <v>31</v>
      </c>
      <c r="E87" s="55">
        <f>SUM(E88:E89)</f>
        <v>31</v>
      </c>
      <c r="F87" s="56">
        <f>D87*100/B87</f>
        <v>25.833333333333332</v>
      </c>
      <c r="G87" s="57"/>
      <c r="H87" s="87"/>
    </row>
    <row r="88" spans="1:8" s="3" customFormat="1" ht="18.600000000000001" customHeight="1" x14ac:dyDescent="0.45">
      <c r="A88" s="9" t="s">
        <v>158</v>
      </c>
      <c r="B88" s="114"/>
      <c r="C88" s="41">
        <v>1</v>
      </c>
      <c r="D88" s="41">
        <v>15</v>
      </c>
      <c r="E88" s="41">
        <v>15</v>
      </c>
      <c r="F88" s="24"/>
      <c r="G88" s="228" t="s">
        <v>24</v>
      </c>
      <c r="H88" s="98"/>
    </row>
    <row r="89" spans="1:8" s="3" customFormat="1" ht="18.600000000000001" customHeight="1" x14ac:dyDescent="0.45">
      <c r="A89" s="9" t="s">
        <v>159</v>
      </c>
      <c r="B89" s="114"/>
      <c r="C89" s="41">
        <v>1</v>
      </c>
      <c r="D89" s="41">
        <v>16</v>
      </c>
      <c r="E89" s="41">
        <v>16</v>
      </c>
      <c r="F89" s="24"/>
      <c r="G89" s="231" t="s">
        <v>24</v>
      </c>
      <c r="H89" s="98"/>
    </row>
    <row r="90" spans="1:8" s="3" customFormat="1" ht="18.600000000000001" customHeight="1" thickBot="1" x14ac:dyDescent="0.5">
      <c r="A90" s="6" t="s">
        <v>27</v>
      </c>
      <c r="B90" s="97">
        <v>1500</v>
      </c>
      <c r="C90" s="97">
        <f t="shared" ref="C90:E91" si="5">C91</f>
        <v>9</v>
      </c>
      <c r="D90" s="97">
        <f t="shared" si="5"/>
        <v>198</v>
      </c>
      <c r="E90" s="97">
        <f t="shared" si="5"/>
        <v>198</v>
      </c>
      <c r="F90" s="109">
        <f>D90*100/B90</f>
        <v>13.2</v>
      </c>
      <c r="G90" s="103"/>
      <c r="H90" s="98"/>
    </row>
    <row r="91" spans="1:8" s="3" customFormat="1" ht="18.600000000000001" customHeight="1" thickTop="1" thickBot="1" x14ac:dyDescent="0.5">
      <c r="A91" s="7" t="s">
        <v>28</v>
      </c>
      <c r="B91" s="106">
        <v>1500</v>
      </c>
      <c r="C91" s="106">
        <f t="shared" si="5"/>
        <v>9</v>
      </c>
      <c r="D91" s="106">
        <f t="shared" si="5"/>
        <v>198</v>
      </c>
      <c r="E91" s="106">
        <f t="shared" si="5"/>
        <v>198</v>
      </c>
      <c r="F91" s="107">
        <f>D91*100/B91</f>
        <v>13.2</v>
      </c>
      <c r="G91" s="108"/>
      <c r="H91" s="98"/>
    </row>
    <row r="92" spans="1:8" s="3" customFormat="1" ht="18.600000000000001" customHeight="1" thickTop="1" thickBot="1" x14ac:dyDescent="0.5">
      <c r="A92" s="8" t="s">
        <v>29</v>
      </c>
      <c r="B92" s="46">
        <v>1500</v>
      </c>
      <c r="C92" s="46">
        <f>C93+C94+C95+C96+C97+C98+C99+C100+C101+C102+C103+C104+C105+C106+C107+C108+C109+C111+C110+C112+C113</f>
        <v>9</v>
      </c>
      <c r="D92" s="46">
        <f>D93+D94+D95+D96+D97+D98+D99+D100+D101+D102+D103+D104+D105+D106+D107+D108+D109+D111+D110+D112+D113</f>
        <v>198</v>
      </c>
      <c r="E92" s="46">
        <f>E93+E94+E95+E96+E97+E98+E99+E100+E101+E102+E103+E104+E105+E106+E107+E108+E109+E111+E110+E112+E113</f>
        <v>198</v>
      </c>
      <c r="F92" s="75">
        <f>D92*100/B92</f>
        <v>13.2</v>
      </c>
      <c r="G92" s="105"/>
      <c r="H92" s="98"/>
    </row>
    <row r="93" spans="1:8" s="3" customFormat="1" ht="18.600000000000001" customHeight="1" thickTop="1" x14ac:dyDescent="0.45">
      <c r="A93" s="9" t="s">
        <v>20</v>
      </c>
      <c r="B93" s="114"/>
      <c r="C93" s="41"/>
      <c r="D93" s="41"/>
      <c r="E93" s="41"/>
      <c r="F93" s="32"/>
      <c r="G93" s="10"/>
      <c r="H93" s="98"/>
    </row>
    <row r="94" spans="1:8" s="3" customFormat="1" ht="18.600000000000001" customHeight="1" x14ac:dyDescent="0.45">
      <c r="A94" s="9" t="s">
        <v>25</v>
      </c>
      <c r="B94" s="114"/>
      <c r="C94" s="41">
        <v>1</v>
      </c>
      <c r="D94" s="41">
        <v>4</v>
      </c>
      <c r="E94" s="41">
        <v>4</v>
      </c>
      <c r="F94" s="24"/>
      <c r="G94" s="10"/>
      <c r="H94" s="98"/>
    </row>
    <row r="95" spans="1:8" s="3" customFormat="1" ht="18.600000000000001" customHeight="1" x14ac:dyDescent="0.45">
      <c r="A95" s="9" t="s">
        <v>12</v>
      </c>
      <c r="B95" s="114"/>
      <c r="C95" s="41"/>
      <c r="D95" s="41"/>
      <c r="E95" s="41"/>
      <c r="F95" s="32"/>
      <c r="G95" s="10"/>
      <c r="H95" s="98"/>
    </row>
    <row r="96" spans="1:8" s="3" customFormat="1" ht="18.600000000000001" customHeight="1" x14ac:dyDescent="0.45">
      <c r="A96" s="9" t="s">
        <v>17</v>
      </c>
      <c r="B96" s="38"/>
      <c r="C96" s="45"/>
      <c r="D96" s="45"/>
      <c r="E96" s="45"/>
      <c r="F96" s="24"/>
      <c r="G96" s="10"/>
      <c r="H96" s="98"/>
    </row>
    <row r="97" spans="1:8" s="3" customFormat="1" ht="18.600000000000001" customHeight="1" x14ac:dyDescent="0.45">
      <c r="A97" s="9" t="s">
        <v>19</v>
      </c>
      <c r="B97" s="114"/>
      <c r="C97" s="41"/>
      <c r="D97" s="41"/>
      <c r="E97" s="41"/>
      <c r="F97" s="32"/>
      <c r="G97" s="10"/>
      <c r="H97" s="98"/>
    </row>
    <row r="98" spans="1:8" s="3" customFormat="1" ht="18.600000000000001" customHeight="1" x14ac:dyDescent="0.45">
      <c r="A98" s="9" t="s">
        <v>23</v>
      </c>
      <c r="B98" s="114"/>
      <c r="C98" s="41"/>
      <c r="D98" s="41"/>
      <c r="E98" s="41"/>
      <c r="F98" s="32"/>
      <c r="G98" s="10"/>
      <c r="H98" s="98"/>
    </row>
    <row r="99" spans="1:8" s="3" customFormat="1" ht="18.600000000000001" customHeight="1" x14ac:dyDescent="0.45">
      <c r="A99" s="9" t="s">
        <v>47</v>
      </c>
      <c r="B99" s="114"/>
      <c r="C99" s="41"/>
      <c r="D99" s="41"/>
      <c r="E99" s="41"/>
      <c r="F99" s="24"/>
      <c r="G99" s="10"/>
      <c r="H99" s="98"/>
    </row>
    <row r="100" spans="1:8" s="3" customFormat="1" ht="18.600000000000001" customHeight="1" x14ac:dyDescent="0.45">
      <c r="A100" s="9" t="s">
        <v>11</v>
      </c>
      <c r="B100" s="114"/>
      <c r="C100" s="41"/>
      <c r="D100" s="41"/>
      <c r="E100" s="41"/>
      <c r="F100" s="24"/>
      <c r="G100" s="10"/>
      <c r="H100" s="98"/>
    </row>
    <row r="101" spans="1:8" s="3" customFormat="1" ht="18.600000000000001" customHeight="1" x14ac:dyDescent="0.45">
      <c r="A101" s="9" t="s">
        <v>18</v>
      </c>
      <c r="B101" s="114"/>
      <c r="C101" s="41"/>
      <c r="D101" s="41"/>
      <c r="E101" s="41"/>
      <c r="F101" s="24"/>
      <c r="G101" s="10"/>
      <c r="H101" s="98"/>
    </row>
    <row r="102" spans="1:8" s="3" customFormat="1" ht="18.600000000000001" customHeight="1" x14ac:dyDescent="0.45">
      <c r="A102" s="9" t="s">
        <v>9</v>
      </c>
      <c r="B102" s="114"/>
      <c r="C102" s="41">
        <v>1</v>
      </c>
      <c r="D102" s="41">
        <v>22</v>
      </c>
      <c r="E102" s="41">
        <v>22</v>
      </c>
      <c r="F102" s="24"/>
      <c r="G102" s="10"/>
      <c r="H102" s="98"/>
    </row>
    <row r="103" spans="1:8" s="3" customFormat="1" ht="18.600000000000001" customHeight="1" x14ac:dyDescent="0.45">
      <c r="A103" s="9" t="s">
        <v>21</v>
      </c>
      <c r="B103" s="114"/>
      <c r="C103" s="41"/>
      <c r="D103" s="41"/>
      <c r="E103" s="41"/>
      <c r="F103" s="24"/>
      <c r="G103" s="10"/>
      <c r="H103" s="98"/>
    </row>
    <row r="104" spans="1:8" s="3" customFormat="1" ht="18.600000000000001" customHeight="1" x14ac:dyDescent="0.45">
      <c r="A104" s="9" t="s">
        <v>10</v>
      </c>
      <c r="B104" s="114"/>
      <c r="C104" s="41"/>
      <c r="D104" s="41"/>
      <c r="E104" s="41"/>
      <c r="F104" s="24"/>
      <c r="G104" s="10"/>
      <c r="H104" s="98"/>
    </row>
    <row r="105" spans="1:8" s="3" customFormat="1" ht="18.600000000000001" customHeight="1" x14ac:dyDescent="0.45">
      <c r="A105" s="9" t="s">
        <v>15</v>
      </c>
      <c r="B105" s="114"/>
      <c r="C105" s="41">
        <v>2</v>
      </c>
      <c r="D105" s="41">
        <v>60</v>
      </c>
      <c r="E105" s="41">
        <v>60</v>
      </c>
      <c r="F105" s="24"/>
      <c r="G105" s="10"/>
      <c r="H105" s="98"/>
    </row>
    <row r="106" spans="1:8" s="3" customFormat="1" ht="18.600000000000001" customHeight="1" x14ac:dyDescent="0.45">
      <c r="A106" s="9" t="s">
        <v>13</v>
      </c>
      <c r="B106" s="114"/>
      <c r="C106" s="41">
        <v>1</v>
      </c>
      <c r="D106" s="41">
        <v>41</v>
      </c>
      <c r="E106" s="41">
        <v>41</v>
      </c>
      <c r="F106" s="24"/>
      <c r="G106" s="10"/>
      <c r="H106" s="98"/>
    </row>
    <row r="107" spans="1:8" s="3" customFormat="1" ht="18.600000000000001" customHeight="1" x14ac:dyDescent="0.45">
      <c r="A107" s="11" t="s">
        <v>14</v>
      </c>
      <c r="B107" s="47"/>
      <c r="C107" s="48"/>
      <c r="D107" s="48"/>
      <c r="E107" s="48"/>
      <c r="F107" s="33"/>
      <c r="G107" s="10"/>
      <c r="H107" s="98"/>
    </row>
    <row r="108" spans="1:8" s="3" customFormat="1" ht="18.600000000000001" customHeight="1" x14ac:dyDescent="0.45">
      <c r="A108" s="9" t="s">
        <v>22</v>
      </c>
      <c r="B108" s="38"/>
      <c r="C108" s="45"/>
      <c r="D108" s="45"/>
      <c r="E108" s="45"/>
      <c r="F108" s="24"/>
      <c r="G108" s="10"/>
      <c r="H108" s="98"/>
    </row>
    <row r="109" spans="1:8" s="3" customFormat="1" ht="18.600000000000001" customHeight="1" x14ac:dyDescent="0.45">
      <c r="A109" s="9" t="s">
        <v>16</v>
      </c>
      <c r="B109" s="114"/>
      <c r="C109" s="41"/>
      <c r="D109" s="41"/>
      <c r="E109" s="41"/>
      <c r="F109" s="32"/>
      <c r="G109" s="10"/>
      <c r="H109" s="98"/>
    </row>
    <row r="110" spans="1:8" s="3" customFormat="1" ht="18.600000000000001" customHeight="1" x14ac:dyDescent="0.45">
      <c r="A110" s="9" t="s">
        <v>36</v>
      </c>
      <c r="B110" s="114"/>
      <c r="C110" s="41"/>
      <c r="D110" s="41"/>
      <c r="E110" s="41"/>
      <c r="F110" s="32"/>
      <c r="G110" s="10"/>
      <c r="H110" s="98"/>
    </row>
    <row r="111" spans="1:8" s="3" customFormat="1" ht="18.600000000000001" customHeight="1" x14ac:dyDescent="0.45">
      <c r="A111" s="9" t="s">
        <v>33</v>
      </c>
      <c r="B111" s="114"/>
      <c r="C111" s="41"/>
      <c r="D111" s="41"/>
      <c r="E111" s="41"/>
      <c r="F111" s="32"/>
      <c r="G111" s="10"/>
      <c r="H111" s="98"/>
    </row>
    <row r="112" spans="1:8" s="3" customFormat="1" ht="18.600000000000001" customHeight="1" x14ac:dyDescent="0.45">
      <c r="A112" s="9" t="s">
        <v>124</v>
      </c>
      <c r="B112" s="114"/>
      <c r="C112" s="41">
        <v>2</v>
      </c>
      <c r="D112" s="41">
        <v>43</v>
      </c>
      <c r="E112" s="41">
        <v>43</v>
      </c>
      <c r="F112" s="32"/>
      <c r="G112" s="10"/>
      <c r="H112" s="98"/>
    </row>
    <row r="113" spans="1:8" x14ac:dyDescent="0.45">
      <c r="A113" s="9" t="s">
        <v>142</v>
      </c>
      <c r="B113" s="114"/>
      <c r="C113" s="41">
        <v>2</v>
      </c>
      <c r="D113" s="41">
        <v>28</v>
      </c>
      <c r="E113" s="41">
        <v>28</v>
      </c>
      <c r="F113" s="32"/>
      <c r="G113" s="10"/>
      <c r="H113" s="87"/>
    </row>
    <row r="114" spans="1:8" x14ac:dyDescent="0.45">
      <c r="H114" s="87"/>
    </row>
    <row r="115" spans="1:8" x14ac:dyDescent="0.45">
      <c r="H115" s="87"/>
    </row>
    <row r="116" spans="1:8" x14ac:dyDescent="0.45">
      <c r="H116" s="87"/>
    </row>
    <row r="117" spans="1:8" x14ac:dyDescent="0.45">
      <c r="H117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</sheetPr>
  <dimension ref="A1:I128"/>
  <sheetViews>
    <sheetView topLeftCell="A88" zoomScale="120" zoomScaleNormal="120" workbookViewId="0">
      <selection activeCell="A94" sqref="A94"/>
    </sheetView>
  </sheetViews>
  <sheetFormatPr defaultColWidth="9.140625" defaultRowHeight="18.75" x14ac:dyDescent="0.45"/>
  <cols>
    <col min="1" max="1" width="76.42578125" style="1" customWidth="1"/>
    <col min="2" max="2" width="8.7109375" style="49" customWidth="1"/>
    <col min="3" max="3" width="8.140625" style="49" bestFit="1" customWidth="1"/>
    <col min="4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8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8" ht="18.600000000000001" customHeight="1" x14ac:dyDescent="0.45">
      <c r="A2" s="350" t="s">
        <v>196</v>
      </c>
      <c r="B2" s="350"/>
      <c r="C2" s="350"/>
      <c r="D2" s="350"/>
      <c r="E2" s="350"/>
      <c r="F2" s="350"/>
      <c r="G2" s="350"/>
    </row>
    <row r="3" spans="1:8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8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5" t="s">
        <v>6</v>
      </c>
      <c r="G4" s="357" t="s">
        <v>8</v>
      </c>
      <c r="H4" s="87"/>
    </row>
    <row r="5" spans="1:8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6"/>
      <c r="G5" s="357"/>
      <c r="H5" s="87"/>
    </row>
    <row r="6" spans="1:8" s="3" customFormat="1" ht="18.600000000000001" customHeight="1" thickTop="1" thickBot="1" x14ac:dyDescent="0.5">
      <c r="A6" s="2" t="s">
        <v>34</v>
      </c>
      <c r="B6" s="19">
        <f>B7+B8</f>
        <v>3050</v>
      </c>
      <c r="C6" s="19">
        <f>C7+C8</f>
        <v>50</v>
      </c>
      <c r="D6" s="19">
        <f>D7+D8</f>
        <v>1094</v>
      </c>
      <c r="E6" s="19">
        <f>E7+E8</f>
        <v>893</v>
      </c>
      <c r="F6" s="20">
        <f>D6*100/B6</f>
        <v>35.868852459016395</v>
      </c>
      <c r="G6" s="100"/>
      <c r="H6" s="98"/>
    </row>
    <row r="7" spans="1:8" s="3" customFormat="1" ht="18.600000000000001" customHeight="1" thickTop="1" thickBot="1" x14ac:dyDescent="0.5">
      <c r="A7" s="18" t="s">
        <v>32</v>
      </c>
      <c r="B7" s="35">
        <f>B9+B47+B50+B54+B56+B68+B72+B93+B97+B88+B73</f>
        <v>1550</v>
      </c>
      <c r="C7" s="35">
        <f>C9+C50+C56+C68+C72+C93+C97</f>
        <v>37</v>
      </c>
      <c r="D7" s="35">
        <f>D9+D50+D56+D68+D72+D93+D97+D47+D54+D88</f>
        <v>768</v>
      </c>
      <c r="E7" s="35">
        <f>E9+E50+E56+E68+E72+E93+E97</f>
        <v>567</v>
      </c>
      <c r="F7" s="21">
        <f>D7*100/B7</f>
        <v>49.548387096774192</v>
      </c>
      <c r="G7" s="101"/>
      <c r="H7" s="98"/>
    </row>
    <row r="8" spans="1:8" s="3" customFormat="1" ht="18.600000000000001" customHeight="1" thickTop="1" thickBot="1" x14ac:dyDescent="0.5">
      <c r="A8" s="4" t="s">
        <v>31</v>
      </c>
      <c r="B8" s="36">
        <f>B101</f>
        <v>1500</v>
      </c>
      <c r="C8" s="36">
        <f>C101</f>
        <v>13</v>
      </c>
      <c r="D8" s="36">
        <f>D101</f>
        <v>326</v>
      </c>
      <c r="E8" s="36">
        <f>E101</f>
        <v>326</v>
      </c>
      <c r="F8" s="22">
        <f>D8*100/B8</f>
        <v>21.733333333333334</v>
      </c>
      <c r="G8" s="102"/>
      <c r="H8" s="98"/>
    </row>
    <row r="9" spans="1:8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22</v>
      </c>
      <c r="D9" s="39">
        <f>D10</f>
        <v>459</v>
      </c>
      <c r="E9" s="39">
        <f>E10</f>
        <v>324</v>
      </c>
      <c r="F9" s="25">
        <f>D9*100/B9</f>
        <v>63.75</v>
      </c>
      <c r="G9" s="103"/>
      <c r="H9" s="236"/>
    </row>
    <row r="10" spans="1:8" ht="18.600000000000001" customHeight="1" thickTop="1" x14ac:dyDescent="0.45">
      <c r="A10" s="58" t="s">
        <v>48</v>
      </c>
      <c r="B10" s="59">
        <v>720</v>
      </c>
      <c r="C10" s="59">
        <f>SUM(C12:C46)</f>
        <v>22</v>
      </c>
      <c r="D10" s="59">
        <f>SUM(D12:D46)</f>
        <v>459</v>
      </c>
      <c r="E10" s="59">
        <f>SUM(E12:E46)</f>
        <v>324</v>
      </c>
      <c r="F10" s="60">
        <f>D10*100/B10</f>
        <v>63.75</v>
      </c>
      <c r="G10" s="17"/>
      <c r="H10" s="98"/>
    </row>
    <row r="11" spans="1:8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8" s="81" customFormat="1" ht="18.600000000000001" customHeight="1" x14ac:dyDescent="0.45">
      <c r="A12" s="88"/>
      <c r="B12" s="40"/>
      <c r="C12" s="40"/>
      <c r="D12" s="40"/>
      <c r="E12" s="40"/>
      <c r="F12" s="27"/>
      <c r="G12" s="13"/>
      <c r="H12" s="89"/>
    </row>
    <row r="13" spans="1:8" s="81" customFormat="1" ht="18.600000000000001" customHeight="1" x14ac:dyDescent="0.45">
      <c r="A13" s="88"/>
      <c r="B13" s="40"/>
      <c r="C13" s="40"/>
      <c r="D13" s="40"/>
      <c r="E13" s="40"/>
      <c r="F13" s="27"/>
      <c r="G13" s="13"/>
      <c r="H13" s="89"/>
    </row>
    <row r="14" spans="1:8" s="81" customFormat="1" x14ac:dyDescent="0.45">
      <c r="A14" s="88"/>
      <c r="B14" s="94"/>
      <c r="C14" s="94"/>
      <c r="D14" s="94"/>
      <c r="E14" s="94"/>
      <c r="F14" s="94"/>
      <c r="G14" s="13"/>
      <c r="H14" s="89"/>
    </row>
    <row r="15" spans="1:8" ht="18.600000000000001" customHeight="1" x14ac:dyDescent="0.45">
      <c r="A15" s="66" t="s">
        <v>43</v>
      </c>
      <c r="B15" s="85"/>
      <c r="C15" s="85"/>
      <c r="D15" s="85"/>
      <c r="E15" s="85"/>
      <c r="F15" s="86"/>
      <c r="G15" s="71"/>
      <c r="H15" s="87"/>
    </row>
    <row r="16" spans="1:8" s="81" customFormat="1" ht="18.600000000000001" customHeight="1" x14ac:dyDescent="0.45">
      <c r="A16" s="12"/>
      <c r="B16" s="37"/>
      <c r="C16" s="42"/>
      <c r="D16" s="42"/>
      <c r="E16" s="42"/>
      <c r="F16" s="23"/>
      <c r="G16" s="13"/>
      <c r="H16" s="89"/>
    </row>
    <row r="17" spans="1:9" s="81" customFormat="1" ht="18.600000000000001" customHeight="1" x14ac:dyDescent="0.45">
      <c r="A17" s="12"/>
      <c r="B17" s="37"/>
      <c r="C17" s="42"/>
      <c r="D17" s="42"/>
      <c r="E17" s="42"/>
      <c r="F17" s="23"/>
      <c r="G17" s="13"/>
      <c r="H17" s="89"/>
    </row>
    <row r="18" spans="1:9" ht="18.600000000000001" customHeight="1" x14ac:dyDescent="0.45">
      <c r="A18" s="9"/>
      <c r="B18" s="114"/>
      <c r="C18" s="41"/>
      <c r="D18" s="41"/>
      <c r="E18" s="41"/>
      <c r="F18" s="24"/>
      <c r="G18" s="10"/>
      <c r="H18" s="87"/>
    </row>
    <row r="19" spans="1:9" ht="18.600000000000001" customHeight="1" x14ac:dyDescent="0.45">
      <c r="A19" s="66" t="s">
        <v>44</v>
      </c>
      <c r="B19" s="67"/>
      <c r="C19" s="67"/>
      <c r="D19" s="67"/>
      <c r="E19" s="67"/>
      <c r="F19" s="68"/>
      <c r="G19" s="69"/>
      <c r="H19" s="87"/>
      <c r="I19" s="232"/>
    </row>
    <row r="20" spans="1:9" s="81" customFormat="1" ht="18.600000000000001" customHeight="1" x14ac:dyDescent="0.45">
      <c r="A20" s="88" t="s">
        <v>125</v>
      </c>
      <c r="B20" s="40"/>
      <c r="C20" s="40">
        <v>1</v>
      </c>
      <c r="D20" s="40">
        <v>20</v>
      </c>
      <c r="E20" s="40">
        <v>20</v>
      </c>
      <c r="F20" s="26"/>
      <c r="G20" s="228" t="s">
        <v>80</v>
      </c>
      <c r="H20" s="89"/>
    </row>
    <row r="21" spans="1:9" s="81" customFormat="1" ht="18.600000000000001" customHeight="1" x14ac:dyDescent="0.45">
      <c r="A21" s="88" t="s">
        <v>126</v>
      </c>
      <c r="B21" s="40"/>
      <c r="C21" s="40">
        <v>1</v>
      </c>
      <c r="D21" s="40">
        <v>20</v>
      </c>
      <c r="E21" s="40">
        <v>20</v>
      </c>
      <c r="F21" s="26"/>
      <c r="G21" s="228" t="s">
        <v>80</v>
      </c>
      <c r="H21" s="89"/>
    </row>
    <row r="22" spans="1:9" s="81" customFormat="1" ht="18.600000000000001" customHeight="1" x14ac:dyDescent="0.45">
      <c r="A22" s="88" t="s">
        <v>169</v>
      </c>
      <c r="B22" s="40"/>
      <c r="C22" s="40">
        <v>1</v>
      </c>
      <c r="D22" s="40">
        <v>20</v>
      </c>
      <c r="E22" s="40"/>
      <c r="F22" s="26"/>
      <c r="G22" s="101" t="s">
        <v>24</v>
      </c>
      <c r="H22" s="89"/>
      <c r="I22" s="247"/>
    </row>
    <row r="23" spans="1:9" s="81" customFormat="1" ht="18.600000000000001" customHeight="1" x14ac:dyDescent="0.45">
      <c r="A23" s="88" t="s">
        <v>127</v>
      </c>
      <c r="B23" s="40"/>
      <c r="C23" s="40">
        <v>1</v>
      </c>
      <c r="D23" s="40">
        <v>20</v>
      </c>
      <c r="E23" s="40">
        <v>18</v>
      </c>
      <c r="F23" s="26"/>
      <c r="G23" s="228" t="s">
        <v>128</v>
      </c>
      <c r="H23" s="89"/>
    </row>
    <row r="24" spans="1:9" s="81" customFormat="1" ht="18.600000000000001" customHeight="1" x14ac:dyDescent="0.45">
      <c r="A24" s="88" t="s">
        <v>129</v>
      </c>
      <c r="B24" s="40"/>
      <c r="C24" s="40">
        <v>1</v>
      </c>
      <c r="D24" s="40">
        <v>20</v>
      </c>
      <c r="E24" s="40">
        <v>19</v>
      </c>
      <c r="F24" s="26"/>
      <c r="G24" s="228" t="s">
        <v>128</v>
      </c>
      <c r="H24" s="89"/>
    </row>
    <row r="25" spans="1:9" s="81" customFormat="1" ht="18.600000000000001" customHeight="1" x14ac:dyDescent="0.45">
      <c r="A25" s="88" t="s">
        <v>151</v>
      </c>
      <c r="B25" s="40"/>
      <c r="C25" s="40">
        <v>1</v>
      </c>
      <c r="D25" s="40">
        <v>25</v>
      </c>
      <c r="E25" s="40">
        <v>23</v>
      </c>
      <c r="F25" s="26"/>
      <c r="G25" s="228" t="s">
        <v>128</v>
      </c>
      <c r="H25" s="89"/>
    </row>
    <row r="26" spans="1:9" s="81" customFormat="1" ht="18.600000000000001" customHeight="1" x14ac:dyDescent="0.45">
      <c r="A26" s="88" t="s">
        <v>166</v>
      </c>
      <c r="B26" s="40"/>
      <c r="C26" s="40">
        <v>1</v>
      </c>
      <c r="D26" s="40">
        <v>21</v>
      </c>
      <c r="E26" s="40">
        <v>20</v>
      </c>
      <c r="F26" s="26"/>
      <c r="G26" s="231" t="s">
        <v>128</v>
      </c>
      <c r="H26" s="89"/>
    </row>
    <row r="27" spans="1:9" s="81" customFormat="1" ht="18.600000000000001" customHeight="1" x14ac:dyDescent="0.45">
      <c r="A27" s="88" t="s">
        <v>194</v>
      </c>
      <c r="B27" s="40"/>
      <c r="C27" s="40">
        <v>1</v>
      </c>
      <c r="D27" s="40">
        <v>26</v>
      </c>
      <c r="E27" s="40"/>
      <c r="F27" s="26"/>
      <c r="G27" s="101" t="s">
        <v>128</v>
      </c>
      <c r="H27" s="89"/>
    </row>
    <row r="28" spans="1:9" s="81" customFormat="1" ht="18.600000000000001" customHeight="1" x14ac:dyDescent="0.45">
      <c r="A28" s="88" t="s">
        <v>148</v>
      </c>
      <c r="B28" s="40"/>
      <c r="C28" s="40">
        <v>1</v>
      </c>
      <c r="D28" s="40">
        <v>21</v>
      </c>
      <c r="E28" s="40">
        <v>19</v>
      </c>
      <c r="F28" s="26"/>
      <c r="G28" s="231" t="s">
        <v>128</v>
      </c>
      <c r="H28" s="89"/>
    </row>
    <row r="29" spans="1:9" s="81" customFormat="1" ht="18.600000000000001" customHeight="1" x14ac:dyDescent="0.45">
      <c r="A29" s="88" t="s">
        <v>141</v>
      </c>
      <c r="B29" s="40"/>
      <c r="C29" s="40">
        <v>1</v>
      </c>
      <c r="D29" s="40">
        <v>22</v>
      </c>
      <c r="E29" s="40">
        <v>22</v>
      </c>
      <c r="F29" s="26"/>
      <c r="G29" s="231" t="s">
        <v>80</v>
      </c>
      <c r="H29" s="89"/>
    </row>
    <row r="30" spans="1:9" s="81" customFormat="1" ht="18.600000000000001" customHeight="1" x14ac:dyDescent="0.45">
      <c r="A30" s="88" t="s">
        <v>145</v>
      </c>
      <c r="B30" s="40"/>
      <c r="C30" s="40">
        <v>1</v>
      </c>
      <c r="D30" s="40">
        <v>19</v>
      </c>
      <c r="E30" s="40">
        <v>18</v>
      </c>
      <c r="F30" s="26"/>
      <c r="G30" s="231" t="s">
        <v>146</v>
      </c>
      <c r="H30" s="89"/>
    </row>
    <row r="31" spans="1:9" s="81" customFormat="1" ht="18.600000000000001" customHeight="1" x14ac:dyDescent="0.45">
      <c r="A31" s="88" t="s">
        <v>192</v>
      </c>
      <c r="B31" s="40"/>
      <c r="C31" s="40">
        <v>1</v>
      </c>
      <c r="D31" s="40">
        <v>20</v>
      </c>
      <c r="E31" s="40"/>
      <c r="F31" s="26"/>
      <c r="G31" s="248" t="s">
        <v>80</v>
      </c>
      <c r="H31" s="89"/>
    </row>
    <row r="32" spans="1:9" s="81" customFormat="1" ht="18.600000000000001" customHeight="1" x14ac:dyDescent="0.45">
      <c r="A32" s="88" t="s">
        <v>147</v>
      </c>
      <c r="B32" s="40"/>
      <c r="C32" s="40">
        <v>1</v>
      </c>
      <c r="D32" s="40">
        <v>19</v>
      </c>
      <c r="E32" s="40">
        <v>19</v>
      </c>
      <c r="F32" s="26"/>
      <c r="G32" s="231" t="s">
        <v>146</v>
      </c>
      <c r="H32" s="89"/>
    </row>
    <row r="33" spans="1:8" s="81" customFormat="1" ht="18.600000000000001" customHeight="1" x14ac:dyDescent="0.45">
      <c r="A33" s="88" t="s">
        <v>163</v>
      </c>
      <c r="B33" s="40"/>
      <c r="C33" s="40">
        <v>1</v>
      </c>
      <c r="D33" s="40">
        <v>25</v>
      </c>
      <c r="E33" s="40">
        <v>25</v>
      </c>
      <c r="F33" s="26"/>
      <c r="G33" s="231" t="s">
        <v>80</v>
      </c>
      <c r="H33" s="89"/>
    </row>
    <row r="34" spans="1:8" s="81" customFormat="1" ht="18.600000000000001" customHeight="1" x14ac:dyDescent="0.45">
      <c r="A34" s="88" t="s">
        <v>193</v>
      </c>
      <c r="B34" s="40"/>
      <c r="C34" s="40">
        <v>1</v>
      </c>
      <c r="D34" s="40">
        <v>20</v>
      </c>
      <c r="E34" s="40"/>
      <c r="F34" s="26"/>
      <c r="G34" s="101" t="s">
        <v>128</v>
      </c>
      <c r="H34" s="89"/>
    </row>
    <row r="35" spans="1:8" x14ac:dyDescent="0.45">
      <c r="A35" s="53"/>
      <c r="B35" s="61"/>
      <c r="C35" s="61"/>
      <c r="D35" s="61"/>
      <c r="E35" s="61"/>
      <c r="F35" s="62"/>
      <c r="G35" s="53"/>
      <c r="H35" s="87"/>
    </row>
    <row r="36" spans="1:8" ht="18.600000000000001" customHeight="1" x14ac:dyDescent="0.45">
      <c r="A36" s="70" t="s">
        <v>45</v>
      </c>
      <c r="B36" s="67"/>
      <c r="C36" s="67"/>
      <c r="D36" s="67"/>
      <c r="E36" s="67"/>
      <c r="F36" s="68"/>
      <c r="G36" s="69"/>
      <c r="H36" s="87"/>
    </row>
    <row r="37" spans="1:8" s="81" customFormat="1" ht="18.600000000000001" customHeight="1" x14ac:dyDescent="0.45">
      <c r="A37" s="12" t="s">
        <v>137</v>
      </c>
      <c r="B37" s="90"/>
      <c r="C37" s="65">
        <v>1</v>
      </c>
      <c r="D37" s="65">
        <v>21</v>
      </c>
      <c r="E37" s="42">
        <v>21</v>
      </c>
      <c r="F37" s="23"/>
      <c r="G37" s="228" t="s">
        <v>80</v>
      </c>
      <c r="H37" s="89"/>
    </row>
    <row r="38" spans="1:8" s="81" customFormat="1" ht="18.600000000000001" customHeight="1" x14ac:dyDescent="0.45">
      <c r="A38" s="12" t="s">
        <v>167</v>
      </c>
      <c r="B38" s="90"/>
      <c r="C38" s="65">
        <v>1</v>
      </c>
      <c r="D38" s="65">
        <v>20</v>
      </c>
      <c r="E38" s="42">
        <v>20</v>
      </c>
      <c r="F38" s="23"/>
      <c r="G38" s="101" t="s">
        <v>80</v>
      </c>
      <c r="H38" s="89"/>
    </row>
    <row r="39" spans="1:8" s="81" customFormat="1" ht="18.600000000000001" customHeight="1" x14ac:dyDescent="0.45">
      <c r="A39" s="230" t="s">
        <v>138</v>
      </c>
      <c r="B39" s="88"/>
      <c r="C39" s="88">
        <v>1</v>
      </c>
      <c r="D39" s="88">
        <v>20</v>
      </c>
      <c r="E39" s="42">
        <v>20</v>
      </c>
      <c r="F39" s="23"/>
      <c r="G39" s="228" t="s">
        <v>80</v>
      </c>
      <c r="H39" s="89"/>
    </row>
    <row r="40" spans="1:8" s="81" customFormat="1" ht="18.600000000000001" customHeight="1" x14ac:dyDescent="0.45">
      <c r="A40" s="230" t="s">
        <v>164</v>
      </c>
      <c r="B40" s="88"/>
      <c r="C40" s="88">
        <v>1</v>
      </c>
      <c r="D40" s="88">
        <v>20</v>
      </c>
      <c r="E40" s="42"/>
      <c r="F40" s="23"/>
      <c r="G40" s="238" t="s">
        <v>80</v>
      </c>
      <c r="H40" s="89"/>
    </row>
    <row r="41" spans="1:8" s="81" customFormat="1" ht="18.600000000000001" customHeight="1" x14ac:dyDescent="0.45">
      <c r="A41" s="230" t="s">
        <v>165</v>
      </c>
      <c r="B41" s="88"/>
      <c r="C41" s="88">
        <v>1</v>
      </c>
      <c r="D41" s="88">
        <v>20</v>
      </c>
      <c r="E41" s="42"/>
      <c r="F41" s="23"/>
      <c r="G41" s="101" t="s">
        <v>24</v>
      </c>
      <c r="H41" s="89"/>
    </row>
    <row r="42" spans="1:8" ht="18.600000000000001" customHeight="1" x14ac:dyDescent="0.45">
      <c r="A42" s="53"/>
      <c r="B42" s="53"/>
      <c r="C42" s="53"/>
      <c r="D42" s="53"/>
      <c r="E42" s="53"/>
      <c r="F42" s="53"/>
      <c r="G42" s="53"/>
      <c r="H42" s="87"/>
    </row>
    <row r="43" spans="1:8" ht="18.600000000000001" customHeight="1" x14ac:dyDescent="0.45">
      <c r="A43" s="77" t="s">
        <v>49</v>
      </c>
      <c r="B43" s="78"/>
      <c r="C43" s="78"/>
      <c r="D43" s="78"/>
      <c r="E43" s="78"/>
      <c r="F43" s="79"/>
      <c r="G43" s="80"/>
      <c r="H43" s="87"/>
    </row>
    <row r="44" spans="1:8" s="81" customFormat="1" ht="18.600000000000001" customHeight="1" x14ac:dyDescent="0.45">
      <c r="A44" s="88" t="s">
        <v>131</v>
      </c>
      <c r="B44" s="40"/>
      <c r="C44" s="40">
        <v>1</v>
      </c>
      <c r="D44" s="40">
        <v>20</v>
      </c>
      <c r="E44" s="40">
        <v>20</v>
      </c>
      <c r="F44" s="26"/>
      <c r="G44" s="228" t="s">
        <v>80</v>
      </c>
      <c r="H44" s="89"/>
    </row>
    <row r="45" spans="1:8" s="81" customFormat="1" ht="18.600000000000001" customHeight="1" x14ac:dyDescent="0.45">
      <c r="A45" s="88" t="s">
        <v>140</v>
      </c>
      <c r="B45" s="40"/>
      <c r="C45" s="40">
        <v>1</v>
      </c>
      <c r="D45" s="40">
        <v>20</v>
      </c>
      <c r="E45" s="40">
        <v>20</v>
      </c>
      <c r="F45" s="26"/>
      <c r="G45" s="231" t="s">
        <v>80</v>
      </c>
      <c r="H45" s="89"/>
    </row>
    <row r="46" spans="1:8" s="81" customFormat="1" ht="18.600000000000001" customHeight="1" x14ac:dyDescent="0.45">
      <c r="A46" s="88"/>
      <c r="B46" s="40"/>
      <c r="C46" s="40"/>
      <c r="D46" s="40"/>
      <c r="E46" s="40"/>
      <c r="F46" s="26"/>
      <c r="G46" s="14"/>
      <c r="H46" s="89"/>
    </row>
    <row r="47" spans="1:8" s="81" customFormat="1" ht="18.600000000000001" customHeight="1" x14ac:dyDescent="0.5">
      <c r="A47" s="115" t="s">
        <v>121</v>
      </c>
      <c r="B47" s="63">
        <v>20</v>
      </c>
      <c r="C47" s="225"/>
      <c r="D47" s="225"/>
      <c r="E47" s="225"/>
      <c r="F47" s="111"/>
      <c r="G47" s="104"/>
      <c r="H47" s="89"/>
    </row>
    <row r="48" spans="1:8" s="81" customFormat="1" ht="18.600000000000001" customHeight="1" x14ac:dyDescent="0.45">
      <c r="A48" s="88" t="s">
        <v>120</v>
      </c>
      <c r="B48" s="40"/>
      <c r="C48" s="40"/>
      <c r="D48" s="40"/>
      <c r="E48" s="40"/>
      <c r="F48" s="26"/>
      <c r="G48" s="14"/>
      <c r="H48" s="89"/>
    </row>
    <row r="49" spans="1:8" s="81" customFormat="1" ht="18.600000000000001" customHeight="1" x14ac:dyDescent="0.45">
      <c r="A49" s="88"/>
      <c r="B49" s="40"/>
      <c r="C49" s="40"/>
      <c r="D49" s="40"/>
      <c r="E49" s="40"/>
      <c r="F49" s="26"/>
      <c r="G49" s="14"/>
      <c r="H49" s="89"/>
    </row>
    <row r="50" spans="1:8" ht="18.600000000000001" customHeight="1" x14ac:dyDescent="0.5">
      <c r="A50" s="115" t="s">
        <v>52</v>
      </c>
      <c r="B50" s="63">
        <v>70</v>
      </c>
      <c r="C50" s="63">
        <f>SUM(C51:C55)</f>
        <v>1</v>
      </c>
      <c r="D50" s="63">
        <f>SUM(D51:D55)</f>
        <v>37</v>
      </c>
      <c r="E50" s="63">
        <f>SUM(E51:E55)</f>
        <v>37</v>
      </c>
      <c r="F50" s="233">
        <f>D50*100/B50</f>
        <v>52.857142857142854</v>
      </c>
      <c r="G50" s="64"/>
      <c r="H50" s="87"/>
    </row>
    <row r="51" spans="1:8" ht="18.600000000000001" customHeight="1" x14ac:dyDescent="0.5">
      <c r="A51" s="116" t="s">
        <v>144</v>
      </c>
      <c r="B51" s="40"/>
      <c r="C51" s="40">
        <v>1</v>
      </c>
      <c r="D51" s="40">
        <v>37</v>
      </c>
      <c r="E51" s="40">
        <v>37</v>
      </c>
      <c r="F51" s="26"/>
      <c r="G51" s="234" t="s">
        <v>80</v>
      </c>
      <c r="H51" s="87"/>
    </row>
    <row r="52" spans="1:8" ht="18.600000000000001" customHeight="1" x14ac:dyDescent="0.5">
      <c r="A52" s="116"/>
      <c r="B52" s="40"/>
      <c r="C52" s="40"/>
      <c r="D52" s="40"/>
      <c r="E52" s="40"/>
      <c r="F52" s="26"/>
      <c r="G52" s="14"/>
      <c r="H52" s="87"/>
    </row>
    <row r="53" spans="1:8" ht="18.600000000000001" customHeight="1" x14ac:dyDescent="0.5">
      <c r="A53" s="116"/>
      <c r="B53" s="40"/>
      <c r="C53" s="40"/>
      <c r="D53" s="40"/>
      <c r="E53" s="40"/>
      <c r="F53" s="26"/>
      <c r="G53" s="14"/>
      <c r="H53" s="87"/>
    </row>
    <row r="54" spans="1:8" ht="18.600000000000001" customHeight="1" x14ac:dyDescent="0.5">
      <c r="A54" s="115" t="s">
        <v>122</v>
      </c>
      <c r="B54" s="63">
        <v>20</v>
      </c>
      <c r="C54" s="225"/>
      <c r="D54" s="225"/>
      <c r="E54" s="225"/>
      <c r="F54" s="111"/>
      <c r="G54" s="104"/>
      <c r="H54" s="87"/>
    </row>
    <row r="55" spans="1:8" ht="18.600000000000001" customHeight="1" x14ac:dyDescent="0.45">
      <c r="A55" s="53"/>
      <c r="B55" s="40"/>
      <c r="C55" s="40"/>
      <c r="D55" s="40"/>
      <c r="E55" s="40"/>
      <c r="F55" s="26"/>
      <c r="G55" s="14"/>
      <c r="H55" s="87"/>
    </row>
    <row r="56" spans="1:8" ht="18.600000000000001" customHeight="1" thickBot="1" x14ac:dyDescent="0.5">
      <c r="A56" s="6" t="s">
        <v>40</v>
      </c>
      <c r="B56" s="39">
        <v>100</v>
      </c>
      <c r="C56" s="39">
        <f>C57+C61</f>
        <v>0</v>
      </c>
      <c r="D56" s="39">
        <f>D57+D61</f>
        <v>0</v>
      </c>
      <c r="E56" s="39">
        <f>E57+E61</f>
        <v>0</v>
      </c>
      <c r="F56" s="28">
        <f>D56*100/B56</f>
        <v>0</v>
      </c>
      <c r="G56" s="103"/>
      <c r="H56" s="98"/>
    </row>
    <row r="57" spans="1:8" ht="18.600000000000001" customHeight="1" thickTop="1" thickBot="1" x14ac:dyDescent="0.5">
      <c r="A57" s="5" t="s">
        <v>30</v>
      </c>
      <c r="B57" s="43">
        <v>60</v>
      </c>
      <c r="C57" s="43">
        <f>SUM(C58:C60)</f>
        <v>0</v>
      </c>
      <c r="D57" s="43">
        <f>SUM(D58:D60)</f>
        <v>0</v>
      </c>
      <c r="E57" s="43">
        <f>SUM(E58:E60)</f>
        <v>0</v>
      </c>
      <c r="F57" s="31">
        <f>D57*100/B57</f>
        <v>0</v>
      </c>
      <c r="G57" s="17"/>
      <c r="H57" s="98"/>
    </row>
    <row r="58" spans="1:8" s="81" customFormat="1" ht="18.600000000000001" customHeight="1" thickTop="1" x14ac:dyDescent="0.45">
      <c r="A58" s="15"/>
      <c r="B58" s="40"/>
      <c r="C58" s="40"/>
      <c r="D58" s="40"/>
      <c r="E58" s="42"/>
      <c r="F58" s="30"/>
      <c r="G58" s="13"/>
      <c r="H58" s="99"/>
    </row>
    <row r="59" spans="1:8" s="81" customFormat="1" ht="18.600000000000001" customHeight="1" x14ac:dyDescent="0.45">
      <c r="A59" s="12"/>
      <c r="B59" s="40"/>
      <c r="C59" s="40"/>
      <c r="D59" s="40"/>
      <c r="E59" s="40"/>
      <c r="F59" s="27"/>
      <c r="G59" s="13"/>
      <c r="H59" s="99"/>
    </row>
    <row r="60" spans="1:8" ht="18.600000000000001" customHeight="1" x14ac:dyDescent="0.45">
      <c r="A60" s="12"/>
      <c r="B60" s="42"/>
      <c r="C60" s="42"/>
      <c r="D60" s="42"/>
      <c r="E60" s="42"/>
      <c r="F60" s="30"/>
      <c r="G60" s="13"/>
      <c r="H60" s="98"/>
    </row>
    <row r="61" spans="1:8" ht="18.600000000000001" customHeight="1" thickBot="1" x14ac:dyDescent="0.5">
      <c r="A61" s="5" t="s">
        <v>118</v>
      </c>
      <c r="B61" s="43">
        <v>20</v>
      </c>
      <c r="C61" s="43">
        <f>SUM(C62:C64)</f>
        <v>0</v>
      </c>
      <c r="D61" s="43">
        <f t="shared" ref="D61:E61" si="0">SUM(D62:D64)</f>
        <v>0</v>
      </c>
      <c r="E61" s="43">
        <f t="shared" si="0"/>
        <v>0</v>
      </c>
      <c r="F61" s="31">
        <f>D61*100/B61</f>
        <v>0</v>
      </c>
      <c r="G61" s="17"/>
      <c r="H61" s="98"/>
    </row>
    <row r="62" spans="1:8" ht="18.600000000000001" customHeight="1" thickTop="1" x14ac:dyDescent="0.45">
      <c r="A62" s="12"/>
      <c r="B62" s="42"/>
      <c r="C62" s="42"/>
      <c r="D62" s="42"/>
      <c r="E62" s="42"/>
      <c r="F62" s="30"/>
      <c r="G62" s="13"/>
      <c r="H62" s="98"/>
    </row>
    <row r="63" spans="1:8" ht="18.600000000000001" customHeight="1" x14ac:dyDescent="0.45">
      <c r="A63" s="12"/>
      <c r="B63" s="42"/>
      <c r="C63" s="42"/>
      <c r="D63" s="42"/>
      <c r="E63" s="42"/>
      <c r="F63" s="30"/>
      <c r="G63" s="13"/>
      <c r="H63" s="98"/>
    </row>
    <row r="64" spans="1:8" ht="18.600000000000001" customHeight="1" x14ac:dyDescent="0.45">
      <c r="A64" s="12"/>
      <c r="B64" s="42"/>
      <c r="C64" s="42"/>
      <c r="D64" s="42"/>
      <c r="E64" s="42"/>
      <c r="F64" s="30"/>
      <c r="G64" s="13"/>
      <c r="H64" s="98"/>
    </row>
    <row r="65" spans="1:8" ht="18.600000000000001" customHeight="1" thickBot="1" x14ac:dyDescent="0.5">
      <c r="A65" s="5" t="s">
        <v>119</v>
      </c>
      <c r="B65" s="43">
        <v>20</v>
      </c>
      <c r="C65" s="43"/>
      <c r="D65" s="43"/>
      <c r="E65" s="43"/>
      <c r="F65" s="31">
        <f>D65*100/B65</f>
        <v>0</v>
      </c>
      <c r="G65" s="17"/>
      <c r="H65" s="98"/>
    </row>
    <row r="66" spans="1:8" ht="18.600000000000001" customHeight="1" thickTop="1" x14ac:dyDescent="0.45">
      <c r="A66" s="12"/>
      <c r="B66" s="42"/>
      <c r="C66" s="42"/>
      <c r="D66" s="42"/>
      <c r="E66" s="42"/>
      <c r="F66" s="30"/>
      <c r="G66" s="13"/>
      <c r="H66" s="98"/>
    </row>
    <row r="67" spans="1:8" ht="18.600000000000001" customHeight="1" x14ac:dyDescent="0.45">
      <c r="A67" s="9"/>
      <c r="B67" s="114"/>
      <c r="C67" s="41"/>
      <c r="D67" s="41"/>
      <c r="E67" s="41"/>
      <c r="F67" s="24"/>
      <c r="G67" s="10"/>
      <c r="H67" s="87"/>
    </row>
    <row r="68" spans="1:8" ht="18.600000000000001" customHeight="1" x14ac:dyDescent="0.45">
      <c r="A68" s="72" t="s">
        <v>41</v>
      </c>
      <c r="B68" s="73">
        <v>100</v>
      </c>
      <c r="C68" s="74">
        <f>SUM(C69:C71)</f>
        <v>2</v>
      </c>
      <c r="D68" s="74">
        <f>SUM(D69:D71)</f>
        <v>40</v>
      </c>
      <c r="E68" s="74">
        <f>SUM(E69:E71)</f>
        <v>40</v>
      </c>
      <c r="F68" s="93">
        <f>D68*100/B68</f>
        <v>40</v>
      </c>
      <c r="G68" s="104"/>
      <c r="H68" s="98"/>
    </row>
    <row r="69" spans="1:8" s="81" customFormat="1" ht="18.600000000000001" customHeight="1" x14ac:dyDescent="0.45">
      <c r="A69" s="12" t="s">
        <v>153</v>
      </c>
      <c r="B69" s="40"/>
      <c r="C69" s="40">
        <v>1</v>
      </c>
      <c r="D69" s="40">
        <v>20</v>
      </c>
      <c r="E69" s="40">
        <v>20</v>
      </c>
      <c r="F69" s="27"/>
      <c r="G69" s="234" t="s">
        <v>24</v>
      </c>
      <c r="H69" s="99"/>
    </row>
    <row r="70" spans="1:8" s="81" customFormat="1" ht="18.600000000000001" customHeight="1" x14ac:dyDescent="0.45">
      <c r="A70" s="12" t="s">
        <v>213</v>
      </c>
      <c r="B70" s="40"/>
      <c r="C70" s="40">
        <v>1</v>
      </c>
      <c r="D70" s="40">
        <v>20</v>
      </c>
      <c r="E70" s="40">
        <v>20</v>
      </c>
      <c r="F70" s="27"/>
      <c r="G70" s="237" t="s">
        <v>24</v>
      </c>
      <c r="H70" s="99"/>
    </row>
    <row r="71" spans="1:8" s="81" customFormat="1" ht="18.600000000000001" customHeight="1" x14ac:dyDescent="0.45">
      <c r="A71" s="12"/>
      <c r="B71" s="40"/>
      <c r="C71" s="40"/>
      <c r="D71" s="40"/>
      <c r="E71" s="40"/>
      <c r="F71" s="27"/>
      <c r="G71" s="14"/>
      <c r="H71" s="99"/>
    </row>
    <row r="72" spans="1:8" ht="18.600000000000001" customHeight="1" x14ac:dyDescent="0.45">
      <c r="A72" s="96" t="s">
        <v>50</v>
      </c>
      <c r="B72" s="97">
        <f>B76+B86</f>
        <v>300</v>
      </c>
      <c r="C72" s="97">
        <f t="shared" ref="C72:E72" si="1">C76+C73</f>
        <v>8</v>
      </c>
      <c r="D72" s="97">
        <f t="shared" si="1"/>
        <v>144</v>
      </c>
      <c r="E72" s="97">
        <f t="shared" si="1"/>
        <v>84</v>
      </c>
      <c r="F72" s="111">
        <f>D72*100/B72</f>
        <v>48</v>
      </c>
      <c r="G72" s="103"/>
      <c r="H72" s="87"/>
    </row>
    <row r="73" spans="1:8" ht="18.600000000000001" customHeight="1" x14ac:dyDescent="0.45">
      <c r="A73" s="112" t="s">
        <v>39</v>
      </c>
      <c r="B73" s="113">
        <v>20</v>
      </c>
      <c r="C73" s="113"/>
      <c r="D73" s="113"/>
      <c r="E73" s="113"/>
      <c r="F73" s="110">
        <f>D73*100/B73</f>
        <v>0</v>
      </c>
      <c r="G73" s="108"/>
      <c r="H73" s="98"/>
    </row>
    <row r="74" spans="1:8" ht="18.600000000000001" customHeight="1" x14ac:dyDescent="0.45">
      <c r="A74" s="121"/>
      <c r="B74" s="122"/>
      <c r="C74" s="122"/>
      <c r="D74" s="122"/>
      <c r="E74" s="122"/>
      <c r="F74" s="123"/>
      <c r="G74" s="95"/>
      <c r="H74" s="98"/>
    </row>
    <row r="75" spans="1:8" ht="18.600000000000001" customHeight="1" thickBot="1" x14ac:dyDescent="0.5">
      <c r="A75" s="12"/>
      <c r="B75" s="42"/>
      <c r="C75" s="42"/>
      <c r="D75" s="42"/>
      <c r="E75" s="42"/>
      <c r="F75" s="30"/>
      <c r="G75" s="13"/>
      <c r="H75" s="87"/>
    </row>
    <row r="76" spans="1:8" ht="18.600000000000001" customHeight="1" thickTop="1" x14ac:dyDescent="0.45">
      <c r="A76" s="5" t="s">
        <v>38</v>
      </c>
      <c r="B76" s="43">
        <v>280</v>
      </c>
      <c r="C76" s="43">
        <f>SUM(C77:C85)</f>
        <v>8</v>
      </c>
      <c r="D76" s="43">
        <f>SUM(D77:D85)</f>
        <v>144</v>
      </c>
      <c r="E76" s="43">
        <f>SUM(E77:E85)</f>
        <v>84</v>
      </c>
      <c r="F76" s="29">
        <f t="shared" ref="F76" si="2">D76*100/B76</f>
        <v>51.428571428571431</v>
      </c>
      <c r="G76" s="17"/>
      <c r="H76" s="236"/>
    </row>
    <row r="77" spans="1:8" s="81" customFormat="1" ht="18.600000000000001" customHeight="1" x14ac:dyDescent="0.45">
      <c r="A77" s="12" t="s">
        <v>185</v>
      </c>
      <c r="B77" s="44"/>
      <c r="C77" s="83">
        <v>1</v>
      </c>
      <c r="D77" s="40">
        <v>19</v>
      </c>
      <c r="E77" s="40">
        <v>16</v>
      </c>
      <c r="F77" s="26"/>
      <c r="G77" s="229" t="s">
        <v>128</v>
      </c>
      <c r="H77" s="99"/>
    </row>
    <row r="78" spans="1:8" s="81" customFormat="1" ht="18.600000000000001" customHeight="1" x14ac:dyDescent="0.45">
      <c r="A78" s="12" t="s">
        <v>184</v>
      </c>
      <c r="B78" s="44"/>
      <c r="C78" s="83">
        <v>1</v>
      </c>
      <c r="D78" s="40">
        <v>21</v>
      </c>
      <c r="E78" s="40">
        <v>17</v>
      </c>
      <c r="F78" s="26"/>
      <c r="G78" s="231" t="s">
        <v>128</v>
      </c>
      <c r="H78" s="99"/>
    </row>
    <row r="79" spans="1:8" s="81" customFormat="1" ht="18.600000000000001" customHeight="1" x14ac:dyDescent="0.45">
      <c r="A79" s="12" t="s">
        <v>209</v>
      </c>
      <c r="B79" s="44"/>
      <c r="C79" s="83">
        <v>1</v>
      </c>
      <c r="D79" s="40">
        <v>18</v>
      </c>
      <c r="E79" s="40">
        <v>8</v>
      </c>
      <c r="F79" s="26"/>
      <c r="G79" s="101" t="s">
        <v>128</v>
      </c>
      <c r="H79" s="99"/>
    </row>
    <row r="80" spans="1:8" s="81" customFormat="1" ht="18.600000000000001" customHeight="1" x14ac:dyDescent="0.45">
      <c r="A80" s="12" t="s">
        <v>186</v>
      </c>
      <c r="B80" s="44"/>
      <c r="C80" s="83">
        <v>1</v>
      </c>
      <c r="D80" s="40">
        <v>20</v>
      </c>
      <c r="E80" s="40">
        <v>14</v>
      </c>
      <c r="F80" s="26"/>
      <c r="G80" s="229" t="s">
        <v>128</v>
      </c>
      <c r="H80" s="99"/>
    </row>
    <row r="81" spans="1:8" s="81" customFormat="1" ht="18.600000000000001" customHeight="1" x14ac:dyDescent="0.45">
      <c r="A81" s="12" t="s">
        <v>187</v>
      </c>
      <c r="B81" s="44"/>
      <c r="C81" s="83">
        <v>1</v>
      </c>
      <c r="D81" s="40">
        <v>19</v>
      </c>
      <c r="E81" s="40">
        <v>17</v>
      </c>
      <c r="F81" s="26"/>
      <c r="G81" s="231" t="s">
        <v>128</v>
      </c>
      <c r="H81" s="99"/>
    </row>
    <row r="82" spans="1:8" s="81" customFormat="1" ht="18.600000000000001" customHeight="1" x14ac:dyDescent="0.45">
      <c r="A82" s="12" t="s">
        <v>190</v>
      </c>
      <c r="B82" s="44"/>
      <c r="C82" s="83">
        <v>1</v>
      </c>
      <c r="D82" s="40">
        <v>13</v>
      </c>
      <c r="E82" s="40"/>
      <c r="F82" s="26"/>
      <c r="G82" s="101" t="s">
        <v>128</v>
      </c>
      <c r="H82" s="99"/>
    </row>
    <row r="83" spans="1:8" s="81" customFormat="1" ht="18.600000000000001" customHeight="1" x14ac:dyDescent="0.45">
      <c r="A83" s="12" t="s">
        <v>188</v>
      </c>
      <c r="B83" s="44"/>
      <c r="C83" s="83">
        <v>1</v>
      </c>
      <c r="D83" s="40">
        <v>13</v>
      </c>
      <c r="E83" s="40">
        <v>12</v>
      </c>
      <c r="F83" s="26"/>
      <c r="G83" s="231" t="s">
        <v>128</v>
      </c>
      <c r="H83" s="99"/>
    </row>
    <row r="84" spans="1:8" s="81" customFormat="1" ht="18.600000000000001" customHeight="1" x14ac:dyDescent="0.45">
      <c r="A84" s="12" t="s">
        <v>191</v>
      </c>
      <c r="B84" s="44"/>
      <c r="C84" s="83">
        <v>1</v>
      </c>
      <c r="D84" s="40">
        <v>21</v>
      </c>
      <c r="E84" s="40"/>
      <c r="F84" s="26"/>
      <c r="G84" s="101" t="s">
        <v>128</v>
      </c>
      <c r="H84" s="99"/>
    </row>
    <row r="85" spans="1:8" ht="18.600000000000001" customHeight="1" x14ac:dyDescent="0.45">
      <c r="A85" s="53" t="s">
        <v>7</v>
      </c>
      <c r="B85" s="53"/>
      <c r="C85" s="82"/>
      <c r="D85" s="53"/>
      <c r="E85" s="40"/>
      <c r="F85" s="26"/>
      <c r="G85" s="14"/>
      <c r="H85" s="98"/>
    </row>
    <row r="86" spans="1:8" ht="18.600000000000001" customHeight="1" x14ac:dyDescent="0.45">
      <c r="A86" s="16" t="s">
        <v>35</v>
      </c>
      <c r="B86" s="277">
        <v>20</v>
      </c>
      <c r="C86" s="50"/>
      <c r="D86" s="50"/>
      <c r="E86" s="50"/>
      <c r="F86" s="51"/>
      <c r="G86" s="52"/>
      <c r="H86" s="98"/>
    </row>
    <row r="87" spans="1:8" ht="18.600000000000001" customHeight="1" x14ac:dyDescent="0.45">
      <c r="A87" s="88"/>
      <c r="B87" s="88"/>
      <c r="C87" s="92"/>
      <c r="D87" s="88"/>
      <c r="E87" s="40"/>
      <c r="F87" s="26"/>
      <c r="G87" s="14"/>
      <c r="H87" s="98"/>
    </row>
    <row r="88" spans="1:8" ht="18.600000000000001" customHeight="1" x14ac:dyDescent="0.45">
      <c r="A88" s="226" t="s">
        <v>123</v>
      </c>
      <c r="B88" s="226">
        <v>20</v>
      </c>
      <c r="C88" s="235">
        <f>SUM(C89:C92)</f>
        <v>3</v>
      </c>
      <c r="D88" s="235">
        <f>SUM(D89:D92)</f>
        <v>6</v>
      </c>
      <c r="E88" s="235">
        <f t="shared" ref="E88" si="3">SUM(E89:E92)</f>
        <v>0</v>
      </c>
      <c r="F88" s="111">
        <f>D88*100/B88</f>
        <v>30</v>
      </c>
      <c r="G88" s="104"/>
      <c r="H88" s="98"/>
    </row>
    <row r="89" spans="1:8" ht="18.600000000000001" customHeight="1" x14ac:dyDescent="0.45">
      <c r="A89" s="15" t="s">
        <v>154</v>
      </c>
      <c r="B89" s="44"/>
      <c r="C89" s="40">
        <v>1</v>
      </c>
      <c r="D89" s="40">
        <v>2</v>
      </c>
      <c r="E89" s="40"/>
      <c r="F89" s="26"/>
      <c r="G89" s="234" t="s">
        <v>80</v>
      </c>
      <c r="H89" s="98"/>
    </row>
    <row r="90" spans="1:8" ht="18.600000000000001" customHeight="1" x14ac:dyDescent="0.45">
      <c r="A90" s="15" t="s">
        <v>155</v>
      </c>
      <c r="B90" s="44"/>
      <c r="C90" s="40">
        <v>1</v>
      </c>
      <c r="D90" s="40">
        <v>2</v>
      </c>
      <c r="E90" s="40"/>
      <c r="F90" s="26"/>
      <c r="G90" s="234" t="s">
        <v>80</v>
      </c>
      <c r="H90" s="98"/>
    </row>
    <row r="91" spans="1:8" ht="18.600000000000001" customHeight="1" x14ac:dyDescent="0.45">
      <c r="A91" s="15" t="s">
        <v>168</v>
      </c>
      <c r="B91" s="44"/>
      <c r="C91" s="40">
        <v>1</v>
      </c>
      <c r="D91" s="40">
        <v>2</v>
      </c>
      <c r="E91" s="40"/>
      <c r="F91" s="26"/>
      <c r="G91" s="237" t="s">
        <v>80</v>
      </c>
      <c r="H91" s="98"/>
    </row>
    <row r="92" spans="1:8" ht="18.600000000000001" customHeight="1" x14ac:dyDescent="0.45">
      <c r="A92" s="15"/>
      <c r="B92" s="44"/>
      <c r="C92" s="40"/>
      <c r="D92" s="40"/>
      <c r="E92" s="40"/>
      <c r="F92" s="26"/>
      <c r="G92" s="14"/>
      <c r="H92" s="98"/>
    </row>
    <row r="93" spans="1:8" s="81" customFormat="1" ht="18.600000000000001" customHeight="1" x14ac:dyDescent="0.5">
      <c r="A93" s="115" t="s">
        <v>340</v>
      </c>
      <c r="B93" s="63">
        <v>60</v>
      </c>
      <c r="C93" s="63">
        <f>SUM(C94:C94)</f>
        <v>1</v>
      </c>
      <c r="D93" s="63">
        <f>SUM(D94:D94)</f>
        <v>25</v>
      </c>
      <c r="E93" s="63">
        <f>SUM(E94:E94)</f>
        <v>25</v>
      </c>
      <c r="F93" s="63">
        <f>D93*100/B93</f>
        <v>41.666666666666664</v>
      </c>
      <c r="G93" s="64"/>
      <c r="H93" s="99"/>
    </row>
    <row r="94" spans="1:8" ht="18.600000000000001" customHeight="1" x14ac:dyDescent="0.5">
      <c r="A94" s="117" t="s">
        <v>51</v>
      </c>
      <c r="B94" s="118">
        <v>60</v>
      </c>
      <c r="C94" s="118">
        <f>SUM(C95:C96)</f>
        <v>1</v>
      </c>
      <c r="D94" s="118">
        <f t="shared" ref="D94:E94" si="4">SUM(D95:D96)</f>
        <v>25</v>
      </c>
      <c r="E94" s="118">
        <f t="shared" si="4"/>
        <v>25</v>
      </c>
      <c r="F94" s="119"/>
      <c r="G94" s="120"/>
      <c r="H94" s="98"/>
    </row>
    <row r="95" spans="1:8" ht="18.600000000000001" customHeight="1" x14ac:dyDescent="0.5">
      <c r="A95" s="116" t="s">
        <v>130</v>
      </c>
      <c r="B95" s="40"/>
      <c r="C95" s="40">
        <v>1</v>
      </c>
      <c r="D95" s="40">
        <v>25</v>
      </c>
      <c r="E95" s="40">
        <v>25</v>
      </c>
      <c r="F95" s="26"/>
      <c r="G95" s="228" t="s">
        <v>146</v>
      </c>
      <c r="H95" s="98"/>
    </row>
    <row r="96" spans="1:8" ht="18.600000000000001" customHeight="1" x14ac:dyDescent="0.5">
      <c r="A96" s="116"/>
      <c r="B96" s="40"/>
      <c r="C96" s="40"/>
      <c r="D96" s="40"/>
      <c r="E96" s="40"/>
      <c r="F96" s="26"/>
      <c r="G96" s="14"/>
      <c r="H96" s="98"/>
    </row>
    <row r="97" spans="1:8" ht="18.600000000000001" customHeight="1" x14ac:dyDescent="0.45">
      <c r="A97" s="54" t="s">
        <v>46</v>
      </c>
      <c r="B97" s="55">
        <v>120</v>
      </c>
      <c r="C97" s="55">
        <f>SUM(C98:C100)</f>
        <v>3</v>
      </c>
      <c r="D97" s="55">
        <f>SUM(D98:D100)</f>
        <v>57</v>
      </c>
      <c r="E97" s="55">
        <f>SUM(E98:E100)</f>
        <v>57</v>
      </c>
      <c r="F97" s="56">
        <f>D97*100/B97</f>
        <v>47.5</v>
      </c>
      <c r="G97" s="57"/>
      <c r="H97" s="87"/>
    </row>
    <row r="98" spans="1:8" s="3" customFormat="1" ht="18.600000000000001" customHeight="1" x14ac:dyDescent="0.45">
      <c r="A98" s="9" t="s">
        <v>158</v>
      </c>
      <c r="B98" s="114"/>
      <c r="C98" s="41">
        <v>1</v>
      </c>
      <c r="D98" s="41">
        <v>15</v>
      </c>
      <c r="E98" s="41">
        <v>15</v>
      </c>
      <c r="F98" s="24"/>
      <c r="G98" s="228" t="s">
        <v>24</v>
      </c>
      <c r="H98" s="98"/>
    </row>
    <row r="99" spans="1:8" s="3" customFormat="1" ht="18.600000000000001" customHeight="1" x14ac:dyDescent="0.45">
      <c r="A99" s="9" t="s">
        <v>159</v>
      </c>
      <c r="B99" s="114"/>
      <c r="C99" s="41">
        <v>1</v>
      </c>
      <c r="D99" s="41">
        <v>16</v>
      </c>
      <c r="E99" s="41">
        <v>16</v>
      </c>
      <c r="F99" s="24"/>
      <c r="G99" s="231" t="s">
        <v>24</v>
      </c>
      <c r="H99" s="98"/>
    </row>
    <row r="100" spans="1:8" s="3" customFormat="1" ht="18.600000000000001" customHeight="1" x14ac:dyDescent="0.45">
      <c r="A100" s="9" t="s">
        <v>189</v>
      </c>
      <c r="B100" s="114"/>
      <c r="C100" s="41">
        <v>1</v>
      </c>
      <c r="D100" s="41">
        <v>26</v>
      </c>
      <c r="E100" s="41">
        <v>26</v>
      </c>
      <c r="F100" s="24"/>
      <c r="G100" s="101" t="s">
        <v>24</v>
      </c>
      <c r="H100" s="98"/>
    </row>
    <row r="101" spans="1:8" s="3" customFormat="1" ht="18.600000000000001" customHeight="1" thickBot="1" x14ac:dyDescent="0.5">
      <c r="A101" s="6" t="s">
        <v>27</v>
      </c>
      <c r="B101" s="97">
        <v>1500</v>
      </c>
      <c r="C101" s="97">
        <f t="shared" ref="C101:E102" si="5">C102</f>
        <v>13</v>
      </c>
      <c r="D101" s="97">
        <f t="shared" si="5"/>
        <v>326</v>
      </c>
      <c r="E101" s="97">
        <f t="shared" si="5"/>
        <v>326</v>
      </c>
      <c r="F101" s="109">
        <f>D101*100/B101</f>
        <v>21.733333333333334</v>
      </c>
      <c r="G101" s="103"/>
      <c r="H101" s="98"/>
    </row>
    <row r="102" spans="1:8" s="3" customFormat="1" ht="18.600000000000001" customHeight="1" thickTop="1" thickBot="1" x14ac:dyDescent="0.5">
      <c r="A102" s="7" t="s">
        <v>28</v>
      </c>
      <c r="B102" s="106">
        <v>1500</v>
      </c>
      <c r="C102" s="106">
        <f t="shared" si="5"/>
        <v>13</v>
      </c>
      <c r="D102" s="106">
        <f t="shared" si="5"/>
        <v>326</v>
      </c>
      <c r="E102" s="106">
        <f t="shared" si="5"/>
        <v>326</v>
      </c>
      <c r="F102" s="107">
        <f>D102*100/B102</f>
        <v>21.733333333333334</v>
      </c>
      <c r="G102" s="108"/>
      <c r="H102" s="98"/>
    </row>
    <row r="103" spans="1:8" s="3" customFormat="1" ht="18.600000000000001" customHeight="1" thickTop="1" thickBot="1" x14ac:dyDescent="0.5">
      <c r="A103" s="8" t="s">
        <v>29</v>
      </c>
      <c r="B103" s="46">
        <v>1500</v>
      </c>
      <c r="C103" s="46">
        <f>C104+C105+C106+C107+C108+C109+C110+C111+C112+C113+C114+C115+C116+C117+C118+C119+C120+C122+C121+C123+C124</f>
        <v>13</v>
      </c>
      <c r="D103" s="46">
        <f>D104+D105+D106+D107+D108+D109+D110+D111+D112+D113+D114+D115+D116+D117+D118+D119+D120+D122+D121+D123+D124</f>
        <v>326</v>
      </c>
      <c r="E103" s="46">
        <f>E104+E105+E106+E107+E108+E109+E110+E111+E112+E113+E114+E115+E116+E117+E118+E119+E120+E122+E121+E123+E124</f>
        <v>326</v>
      </c>
      <c r="F103" s="75">
        <f>D103*100/B103</f>
        <v>21.733333333333334</v>
      </c>
      <c r="G103" s="105"/>
      <c r="H103" s="98"/>
    </row>
    <row r="104" spans="1:8" s="3" customFormat="1" ht="18.600000000000001" customHeight="1" thickTop="1" x14ac:dyDescent="0.45">
      <c r="A104" s="9" t="s">
        <v>20</v>
      </c>
      <c r="B104" s="114"/>
      <c r="C104" s="41"/>
      <c r="D104" s="41"/>
      <c r="E104" s="41"/>
      <c r="F104" s="32"/>
      <c r="G104" s="10"/>
      <c r="H104" s="98"/>
    </row>
    <row r="105" spans="1:8" s="3" customFormat="1" ht="18.600000000000001" customHeight="1" x14ac:dyDescent="0.45">
      <c r="A105" s="9" t="s">
        <v>25</v>
      </c>
      <c r="B105" s="114"/>
      <c r="C105" s="41">
        <v>1</v>
      </c>
      <c r="D105" s="41">
        <v>4</v>
      </c>
      <c r="E105" s="41">
        <v>4</v>
      </c>
      <c r="F105" s="24"/>
      <c r="G105" s="10"/>
      <c r="H105" s="98"/>
    </row>
    <row r="106" spans="1:8" s="3" customFormat="1" ht="18.600000000000001" customHeight="1" x14ac:dyDescent="0.45">
      <c r="A106" s="9" t="s">
        <v>12</v>
      </c>
      <c r="B106" s="114"/>
      <c r="C106" s="41">
        <v>1</v>
      </c>
      <c r="D106" s="41">
        <v>29</v>
      </c>
      <c r="E106" s="41">
        <v>29</v>
      </c>
      <c r="F106" s="32"/>
      <c r="G106" s="10"/>
      <c r="H106" s="98"/>
    </row>
    <row r="107" spans="1:8" s="3" customFormat="1" ht="18.600000000000001" customHeight="1" x14ac:dyDescent="0.45">
      <c r="A107" s="9" t="s">
        <v>17</v>
      </c>
      <c r="B107" s="38"/>
      <c r="C107" s="45"/>
      <c r="D107" s="45"/>
      <c r="E107" s="45"/>
      <c r="F107" s="24"/>
      <c r="G107" s="10"/>
      <c r="H107" s="98"/>
    </row>
    <row r="108" spans="1:8" s="3" customFormat="1" ht="18.600000000000001" customHeight="1" x14ac:dyDescent="0.45">
      <c r="A108" s="9" t="s">
        <v>19</v>
      </c>
      <c r="B108" s="114"/>
      <c r="C108" s="41"/>
      <c r="D108" s="41"/>
      <c r="E108" s="41"/>
      <c r="F108" s="32"/>
      <c r="G108" s="10"/>
      <c r="H108" s="98"/>
    </row>
    <row r="109" spans="1:8" s="3" customFormat="1" ht="18.600000000000001" customHeight="1" x14ac:dyDescent="0.45">
      <c r="A109" s="9" t="s">
        <v>23</v>
      </c>
      <c r="B109" s="114"/>
      <c r="C109" s="41"/>
      <c r="D109" s="41"/>
      <c r="E109" s="41"/>
      <c r="F109" s="32"/>
      <c r="G109" s="10"/>
      <c r="H109" s="98"/>
    </row>
    <row r="110" spans="1:8" s="3" customFormat="1" ht="18.600000000000001" customHeight="1" x14ac:dyDescent="0.45">
      <c r="A110" s="9" t="s">
        <v>47</v>
      </c>
      <c r="B110" s="114"/>
      <c r="C110" s="41">
        <v>1</v>
      </c>
      <c r="D110" s="41">
        <v>25</v>
      </c>
      <c r="E110" s="41">
        <v>25</v>
      </c>
      <c r="F110" s="24"/>
      <c r="G110" s="10"/>
      <c r="H110" s="98"/>
    </row>
    <row r="111" spans="1:8" s="3" customFormat="1" ht="18.600000000000001" customHeight="1" x14ac:dyDescent="0.45">
      <c r="A111" s="9" t="s">
        <v>11</v>
      </c>
      <c r="B111" s="114"/>
      <c r="C111" s="41">
        <v>1</v>
      </c>
      <c r="D111" s="41">
        <v>24</v>
      </c>
      <c r="E111" s="41">
        <v>24</v>
      </c>
      <c r="F111" s="24"/>
      <c r="G111" s="10"/>
      <c r="H111" s="98"/>
    </row>
    <row r="112" spans="1:8" s="3" customFormat="1" ht="18.600000000000001" customHeight="1" x14ac:dyDescent="0.45">
      <c r="A112" s="9" t="s">
        <v>18</v>
      </c>
      <c r="B112" s="114"/>
      <c r="C112" s="41"/>
      <c r="D112" s="41"/>
      <c r="E112" s="41"/>
      <c r="F112" s="24"/>
      <c r="G112" s="10"/>
      <c r="H112" s="98"/>
    </row>
    <row r="113" spans="1:8" s="3" customFormat="1" ht="18.600000000000001" customHeight="1" x14ac:dyDescent="0.45">
      <c r="A113" s="9" t="s">
        <v>9</v>
      </c>
      <c r="B113" s="114"/>
      <c r="C113" s="41">
        <v>1</v>
      </c>
      <c r="D113" s="41">
        <v>22</v>
      </c>
      <c r="E113" s="41">
        <v>22</v>
      </c>
      <c r="F113" s="24"/>
      <c r="G113" s="10"/>
      <c r="H113" s="98"/>
    </row>
    <row r="114" spans="1:8" s="3" customFormat="1" ht="18.600000000000001" customHeight="1" x14ac:dyDescent="0.45">
      <c r="A114" s="9" t="s">
        <v>21</v>
      </c>
      <c r="B114" s="114"/>
      <c r="C114" s="41">
        <v>1</v>
      </c>
      <c r="D114" s="41">
        <v>50</v>
      </c>
      <c r="E114" s="41">
        <v>50</v>
      </c>
      <c r="F114" s="24"/>
      <c r="G114" s="10"/>
      <c r="H114" s="98"/>
    </row>
    <row r="115" spans="1:8" s="3" customFormat="1" ht="18.600000000000001" customHeight="1" x14ac:dyDescent="0.45">
      <c r="A115" s="9" t="s">
        <v>10</v>
      </c>
      <c r="B115" s="114"/>
      <c r="C115" s="41"/>
      <c r="D115" s="41"/>
      <c r="E115" s="41"/>
      <c r="F115" s="24"/>
      <c r="G115" s="10"/>
      <c r="H115" s="98"/>
    </row>
    <row r="116" spans="1:8" s="3" customFormat="1" ht="18.600000000000001" customHeight="1" x14ac:dyDescent="0.45">
      <c r="A116" s="9" t="s">
        <v>15</v>
      </c>
      <c r="B116" s="114"/>
      <c r="C116" s="41">
        <v>2</v>
      </c>
      <c r="D116" s="41">
        <v>60</v>
      </c>
      <c r="E116" s="41">
        <v>60</v>
      </c>
      <c r="F116" s="24"/>
      <c r="G116" s="10"/>
      <c r="H116" s="98"/>
    </row>
    <row r="117" spans="1:8" s="3" customFormat="1" ht="18.600000000000001" customHeight="1" x14ac:dyDescent="0.45">
      <c r="A117" s="9" t="s">
        <v>13</v>
      </c>
      <c r="B117" s="114"/>
      <c r="C117" s="41">
        <v>1</v>
      </c>
      <c r="D117" s="41">
        <v>41</v>
      </c>
      <c r="E117" s="41">
        <v>41</v>
      </c>
      <c r="F117" s="24"/>
      <c r="G117" s="10"/>
      <c r="H117" s="98"/>
    </row>
    <row r="118" spans="1:8" s="3" customFormat="1" ht="18.600000000000001" customHeight="1" x14ac:dyDescent="0.45">
      <c r="A118" s="11" t="s">
        <v>14</v>
      </c>
      <c r="B118" s="47"/>
      <c r="C118" s="48"/>
      <c r="D118" s="48"/>
      <c r="E118" s="48"/>
      <c r="F118" s="33"/>
      <c r="G118" s="10"/>
      <c r="H118" s="98"/>
    </row>
    <row r="119" spans="1:8" s="3" customFormat="1" ht="18.600000000000001" customHeight="1" x14ac:dyDescent="0.45">
      <c r="A119" s="9" t="s">
        <v>22</v>
      </c>
      <c r="B119" s="38"/>
      <c r="C119" s="45"/>
      <c r="D119" s="45"/>
      <c r="E119" s="45"/>
      <c r="F119" s="24"/>
      <c r="G119" s="10"/>
      <c r="H119" s="98"/>
    </row>
    <row r="120" spans="1:8" s="3" customFormat="1" ht="18.600000000000001" customHeight="1" x14ac:dyDescent="0.45">
      <c r="A120" s="9" t="s">
        <v>16</v>
      </c>
      <c r="B120" s="114"/>
      <c r="C120" s="41"/>
      <c r="D120" s="41"/>
      <c r="E120" s="41"/>
      <c r="F120" s="32"/>
      <c r="G120" s="10"/>
      <c r="H120" s="98"/>
    </row>
    <row r="121" spans="1:8" s="3" customFormat="1" ht="18.600000000000001" customHeight="1" x14ac:dyDescent="0.45">
      <c r="A121" s="9" t="s">
        <v>36</v>
      </c>
      <c r="B121" s="114"/>
      <c r="C121" s="41"/>
      <c r="D121" s="41"/>
      <c r="E121" s="41"/>
      <c r="F121" s="32"/>
      <c r="G121" s="10"/>
      <c r="H121" s="98"/>
    </row>
    <row r="122" spans="1:8" s="3" customFormat="1" ht="18.600000000000001" customHeight="1" x14ac:dyDescent="0.45">
      <c r="A122" s="9" t="s">
        <v>33</v>
      </c>
      <c r="B122" s="114"/>
      <c r="C122" s="41"/>
      <c r="D122" s="41"/>
      <c r="E122" s="41"/>
      <c r="F122" s="32"/>
      <c r="G122" s="10"/>
      <c r="H122" s="98"/>
    </row>
    <row r="123" spans="1:8" s="3" customFormat="1" ht="18.600000000000001" customHeight="1" x14ac:dyDescent="0.45">
      <c r="A123" s="9" t="s">
        <v>124</v>
      </c>
      <c r="B123" s="114"/>
      <c r="C123" s="41">
        <v>2</v>
      </c>
      <c r="D123" s="41">
        <v>43</v>
      </c>
      <c r="E123" s="41">
        <v>43</v>
      </c>
      <c r="F123" s="32"/>
      <c r="G123" s="10"/>
      <c r="H123" s="98"/>
    </row>
    <row r="124" spans="1:8" x14ac:dyDescent="0.45">
      <c r="A124" s="9" t="s">
        <v>142</v>
      </c>
      <c r="B124" s="114"/>
      <c r="C124" s="41">
        <v>2</v>
      </c>
      <c r="D124" s="41">
        <v>28</v>
      </c>
      <c r="E124" s="41">
        <v>28</v>
      </c>
      <c r="F124" s="32"/>
      <c r="G124" s="10"/>
      <c r="H124" s="87"/>
    </row>
    <row r="125" spans="1:8" x14ac:dyDescent="0.45">
      <c r="H125" s="87"/>
    </row>
    <row r="126" spans="1:8" x14ac:dyDescent="0.45">
      <c r="H126" s="87"/>
    </row>
    <row r="127" spans="1:8" x14ac:dyDescent="0.45">
      <c r="H127" s="87"/>
    </row>
    <row r="128" spans="1:8" x14ac:dyDescent="0.45">
      <c r="H128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37"/>
  <sheetViews>
    <sheetView topLeftCell="A93" zoomScale="120" zoomScaleNormal="120" workbookViewId="0">
      <selection activeCell="A102" sqref="A102"/>
    </sheetView>
  </sheetViews>
  <sheetFormatPr defaultColWidth="9.140625" defaultRowHeight="18.75" x14ac:dyDescent="0.45"/>
  <cols>
    <col min="1" max="1" width="76.42578125" style="1" customWidth="1"/>
    <col min="2" max="2" width="8.7109375" style="49" customWidth="1"/>
    <col min="3" max="3" width="8.140625" style="49" bestFit="1" customWidth="1"/>
    <col min="4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8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8" ht="18.600000000000001" customHeight="1" x14ac:dyDescent="0.45">
      <c r="A2" s="350" t="s">
        <v>207</v>
      </c>
      <c r="B2" s="350"/>
      <c r="C2" s="350"/>
      <c r="D2" s="350"/>
      <c r="E2" s="350"/>
      <c r="F2" s="350"/>
      <c r="G2" s="350"/>
    </row>
    <row r="3" spans="1:8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8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8" t="s">
        <v>6</v>
      </c>
      <c r="G4" s="357" t="s">
        <v>8</v>
      </c>
      <c r="H4" s="87"/>
    </row>
    <row r="5" spans="1:8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9"/>
      <c r="G5" s="357"/>
      <c r="H5" s="87"/>
    </row>
    <row r="6" spans="1:8" s="3" customFormat="1" ht="18.600000000000001" customHeight="1" thickTop="1" thickBot="1" x14ac:dyDescent="0.5">
      <c r="A6" s="2" t="s">
        <v>34</v>
      </c>
      <c r="B6" s="19">
        <f>B7+B8</f>
        <v>3050</v>
      </c>
      <c r="C6" s="19">
        <f>C7+C8</f>
        <v>62</v>
      </c>
      <c r="D6" s="19">
        <f>D7+D8</f>
        <v>1308</v>
      </c>
      <c r="E6" s="19">
        <f>E7+E8</f>
        <v>1153</v>
      </c>
      <c r="F6" s="20">
        <f>D6*100/B6</f>
        <v>42.885245901639344</v>
      </c>
      <c r="G6" s="100"/>
      <c r="H6" s="98"/>
    </row>
    <row r="7" spans="1:8" s="3" customFormat="1" ht="18.600000000000001" customHeight="1" thickTop="1" thickBot="1" x14ac:dyDescent="0.5">
      <c r="A7" s="18" t="s">
        <v>32</v>
      </c>
      <c r="B7" s="35">
        <f>B9+B51+B54+B58+B60+B72+B76+B101+B105+B96+B77</f>
        <v>1550</v>
      </c>
      <c r="C7" s="35">
        <f>C9+C54+C60+C72+C76+C101+C105</f>
        <v>49</v>
      </c>
      <c r="D7" s="35">
        <f>D9+D54+D60+D72+D76+D101+D105+D51+D58+D96</f>
        <v>982</v>
      </c>
      <c r="E7" s="35">
        <f>E9+E54+E60+E72+E76+E101+E105</f>
        <v>827</v>
      </c>
      <c r="F7" s="21">
        <f>D7*100/B7</f>
        <v>63.354838709677416</v>
      </c>
      <c r="G7" s="101"/>
      <c r="H7" s="98"/>
    </row>
    <row r="8" spans="1:8" s="3" customFormat="1" ht="18.600000000000001" customHeight="1" thickTop="1" thickBot="1" x14ac:dyDescent="0.5">
      <c r="A8" s="4" t="s">
        <v>31</v>
      </c>
      <c r="B8" s="36">
        <f>B110</f>
        <v>1500</v>
      </c>
      <c r="C8" s="36">
        <f>C110</f>
        <v>13</v>
      </c>
      <c r="D8" s="36">
        <f>D110</f>
        <v>326</v>
      </c>
      <c r="E8" s="36">
        <f>E110</f>
        <v>326</v>
      </c>
      <c r="F8" s="22">
        <f>D8*100/B8</f>
        <v>21.733333333333334</v>
      </c>
      <c r="G8" s="102"/>
      <c r="H8" s="98"/>
    </row>
    <row r="9" spans="1:8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28</v>
      </c>
      <c r="D9" s="39">
        <f>D10</f>
        <v>585</v>
      </c>
      <c r="E9" s="39">
        <f>E10</f>
        <v>512</v>
      </c>
      <c r="F9" s="25">
        <f>D9*100/B9</f>
        <v>81.25</v>
      </c>
      <c r="G9" s="103"/>
      <c r="H9" s="236"/>
    </row>
    <row r="10" spans="1:8" ht="18.600000000000001" customHeight="1" thickTop="1" x14ac:dyDescent="0.45">
      <c r="A10" s="58" t="s">
        <v>48</v>
      </c>
      <c r="B10" s="59">
        <v>720</v>
      </c>
      <c r="C10" s="59">
        <f>SUM(C12:C50)</f>
        <v>28</v>
      </c>
      <c r="D10" s="59">
        <f>SUM(D12:D50)</f>
        <v>585</v>
      </c>
      <c r="E10" s="59">
        <f>SUM(E12:E50)</f>
        <v>512</v>
      </c>
      <c r="F10" s="60">
        <f>D10*100/B10</f>
        <v>81.25</v>
      </c>
      <c r="G10" s="17"/>
      <c r="H10" s="98"/>
    </row>
    <row r="11" spans="1:8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8" s="81" customFormat="1" ht="18.600000000000001" customHeight="1" x14ac:dyDescent="0.45">
      <c r="A12" s="88" t="s">
        <v>201</v>
      </c>
      <c r="B12" s="40"/>
      <c r="C12" s="40">
        <v>1</v>
      </c>
      <c r="D12" s="40">
        <v>20</v>
      </c>
      <c r="E12" s="40">
        <v>20</v>
      </c>
      <c r="F12" s="27"/>
      <c r="G12" s="248" t="s">
        <v>24</v>
      </c>
      <c r="H12" s="89"/>
    </row>
    <row r="13" spans="1:8" s="81" customFormat="1" ht="18.600000000000001" customHeight="1" x14ac:dyDescent="0.45">
      <c r="A13" s="88"/>
      <c r="B13" s="40"/>
      <c r="C13" s="40"/>
      <c r="D13" s="40"/>
      <c r="E13" s="40"/>
      <c r="F13" s="27"/>
      <c r="G13" s="13"/>
      <c r="H13" s="89"/>
    </row>
    <row r="14" spans="1:8" s="81" customFormat="1" x14ac:dyDescent="0.45">
      <c r="A14" s="88"/>
      <c r="B14" s="94"/>
      <c r="C14" s="94"/>
      <c r="D14" s="94"/>
      <c r="E14" s="94"/>
      <c r="F14" s="94"/>
      <c r="G14" s="13"/>
      <c r="H14" s="89"/>
    </row>
    <row r="15" spans="1:8" ht="18.600000000000001" customHeight="1" x14ac:dyDescent="0.45">
      <c r="A15" s="66" t="s">
        <v>43</v>
      </c>
      <c r="B15" s="85"/>
      <c r="C15" s="85"/>
      <c r="D15" s="85"/>
      <c r="E15" s="85"/>
      <c r="F15" s="86"/>
      <c r="G15" s="71"/>
      <c r="H15" s="87"/>
    </row>
    <row r="16" spans="1:8" s="81" customFormat="1" ht="18.600000000000001" customHeight="1" x14ac:dyDescent="0.45">
      <c r="A16" s="88" t="s">
        <v>197</v>
      </c>
      <c r="B16" s="40"/>
      <c r="C16" s="40">
        <v>1</v>
      </c>
      <c r="D16" s="40">
        <v>22</v>
      </c>
      <c r="E16" s="40">
        <v>20</v>
      </c>
      <c r="F16" s="26"/>
      <c r="G16" s="248" t="s">
        <v>146</v>
      </c>
      <c r="H16" s="89"/>
    </row>
    <row r="17" spans="1:9" s="81" customFormat="1" ht="18.600000000000001" customHeight="1" x14ac:dyDescent="0.45">
      <c r="A17" s="12"/>
      <c r="B17" s="37"/>
      <c r="C17" s="42"/>
      <c r="D17" s="42"/>
      <c r="E17" s="42"/>
      <c r="F17" s="23"/>
      <c r="G17" s="13"/>
      <c r="H17" s="89"/>
    </row>
    <row r="18" spans="1:9" ht="18.600000000000001" customHeight="1" x14ac:dyDescent="0.45">
      <c r="A18" s="9"/>
      <c r="B18" s="114"/>
      <c r="C18" s="41"/>
      <c r="D18" s="41"/>
      <c r="E18" s="41"/>
      <c r="F18" s="24"/>
      <c r="G18" s="10"/>
      <c r="H18" s="87"/>
    </row>
    <row r="19" spans="1:9" ht="18.600000000000001" customHeight="1" x14ac:dyDescent="0.45">
      <c r="A19" s="66" t="s">
        <v>44</v>
      </c>
      <c r="B19" s="67"/>
      <c r="C19" s="67"/>
      <c r="D19" s="67"/>
      <c r="E19" s="67"/>
      <c r="F19" s="68"/>
      <c r="G19" s="69"/>
      <c r="H19" s="87"/>
      <c r="I19" s="232"/>
    </row>
    <row r="20" spans="1:9" s="81" customFormat="1" ht="18.600000000000001" customHeight="1" x14ac:dyDescent="0.45">
      <c r="A20" s="88" t="s">
        <v>125</v>
      </c>
      <c r="B20" s="40"/>
      <c r="C20" s="40">
        <v>1</v>
      </c>
      <c r="D20" s="40">
        <v>20</v>
      </c>
      <c r="E20" s="40">
        <v>20</v>
      </c>
      <c r="F20" s="26"/>
      <c r="G20" s="228" t="s">
        <v>80</v>
      </c>
      <c r="H20" s="89"/>
    </row>
    <row r="21" spans="1:9" s="81" customFormat="1" ht="18.600000000000001" customHeight="1" x14ac:dyDescent="0.45">
      <c r="A21" s="88" t="s">
        <v>126</v>
      </c>
      <c r="B21" s="40"/>
      <c r="C21" s="40">
        <v>1</v>
      </c>
      <c r="D21" s="40">
        <v>20</v>
      </c>
      <c r="E21" s="40">
        <v>20</v>
      </c>
      <c r="F21" s="26"/>
      <c r="G21" s="228" t="s">
        <v>80</v>
      </c>
      <c r="H21" s="89"/>
    </row>
    <row r="22" spans="1:9" s="81" customFormat="1" ht="18.600000000000001" customHeight="1" x14ac:dyDescent="0.45">
      <c r="A22" s="88" t="s">
        <v>169</v>
      </c>
      <c r="B22" s="40"/>
      <c r="C22" s="40">
        <v>1</v>
      </c>
      <c r="D22" s="40">
        <v>20</v>
      </c>
      <c r="E22" s="40">
        <v>20</v>
      </c>
      <c r="F22" s="26"/>
      <c r="G22" s="101" t="s">
        <v>24</v>
      </c>
      <c r="H22" s="251"/>
      <c r="I22" s="247"/>
    </row>
    <row r="23" spans="1:9" s="81" customFormat="1" ht="18.600000000000001" customHeight="1" x14ac:dyDescent="0.45">
      <c r="A23" s="88" t="s">
        <v>127</v>
      </c>
      <c r="B23" s="40"/>
      <c r="C23" s="40">
        <v>1</v>
      </c>
      <c r="D23" s="40">
        <v>20</v>
      </c>
      <c r="E23" s="40">
        <v>18</v>
      </c>
      <c r="F23" s="26"/>
      <c r="G23" s="228" t="s">
        <v>128</v>
      </c>
      <c r="H23" s="89"/>
    </row>
    <row r="24" spans="1:9" s="81" customFormat="1" ht="18.600000000000001" customHeight="1" x14ac:dyDescent="0.45">
      <c r="A24" s="88" t="s">
        <v>129</v>
      </c>
      <c r="B24" s="40"/>
      <c r="C24" s="40">
        <v>1</v>
      </c>
      <c r="D24" s="40">
        <v>20</v>
      </c>
      <c r="E24" s="40">
        <v>19</v>
      </c>
      <c r="F24" s="26"/>
      <c r="G24" s="228" t="s">
        <v>128</v>
      </c>
      <c r="H24" s="89"/>
    </row>
    <row r="25" spans="1:9" s="81" customFormat="1" ht="18.600000000000001" customHeight="1" x14ac:dyDescent="0.45">
      <c r="A25" s="88" t="s">
        <v>151</v>
      </c>
      <c r="B25" s="40"/>
      <c r="C25" s="40">
        <v>1</v>
      </c>
      <c r="D25" s="40">
        <v>25</v>
      </c>
      <c r="E25" s="40">
        <v>23</v>
      </c>
      <c r="F25" s="26"/>
      <c r="G25" s="228" t="s">
        <v>128</v>
      </c>
      <c r="H25" s="89"/>
    </row>
    <row r="26" spans="1:9" s="81" customFormat="1" ht="18.600000000000001" customHeight="1" x14ac:dyDescent="0.45">
      <c r="A26" s="88" t="s">
        <v>166</v>
      </c>
      <c r="B26" s="40"/>
      <c r="C26" s="40">
        <v>1</v>
      </c>
      <c r="D26" s="40">
        <v>21</v>
      </c>
      <c r="E26" s="40">
        <v>20</v>
      </c>
      <c r="F26" s="26"/>
      <c r="G26" s="231" t="s">
        <v>128</v>
      </c>
      <c r="H26" s="251"/>
    </row>
    <row r="27" spans="1:9" s="81" customFormat="1" ht="18.600000000000001" customHeight="1" x14ac:dyDescent="0.45">
      <c r="A27" s="88" t="s">
        <v>194</v>
      </c>
      <c r="B27" s="40"/>
      <c r="C27" s="40">
        <v>1</v>
      </c>
      <c r="D27" s="40">
        <v>26</v>
      </c>
      <c r="E27" s="40">
        <v>15</v>
      </c>
      <c r="F27" s="26"/>
      <c r="G27" s="101" t="s">
        <v>128</v>
      </c>
      <c r="H27" s="89"/>
    </row>
    <row r="28" spans="1:9" s="81" customFormat="1" ht="18.600000000000001" customHeight="1" x14ac:dyDescent="0.45">
      <c r="A28" s="88" t="s">
        <v>198</v>
      </c>
      <c r="B28" s="40"/>
      <c r="C28" s="40">
        <v>1</v>
      </c>
      <c r="D28" s="40">
        <v>22</v>
      </c>
      <c r="E28" s="40"/>
      <c r="F28" s="26"/>
      <c r="G28" s="248" t="s">
        <v>128</v>
      </c>
      <c r="H28" s="89"/>
    </row>
    <row r="29" spans="1:9" s="81" customFormat="1" ht="18.600000000000001" customHeight="1" x14ac:dyDescent="0.45">
      <c r="A29" s="88" t="s">
        <v>148</v>
      </c>
      <c r="B29" s="40"/>
      <c r="C29" s="40">
        <v>1</v>
      </c>
      <c r="D29" s="40">
        <v>21</v>
      </c>
      <c r="E29" s="40">
        <v>19</v>
      </c>
      <c r="F29" s="26"/>
      <c r="G29" s="231" t="s">
        <v>128</v>
      </c>
      <c r="H29" s="89"/>
    </row>
    <row r="30" spans="1:9" s="81" customFormat="1" ht="18.600000000000001" customHeight="1" x14ac:dyDescent="0.45">
      <c r="A30" s="88" t="s">
        <v>141</v>
      </c>
      <c r="B30" s="40"/>
      <c r="C30" s="40">
        <v>1</v>
      </c>
      <c r="D30" s="40">
        <v>22</v>
      </c>
      <c r="E30" s="40">
        <v>22</v>
      </c>
      <c r="F30" s="26"/>
      <c r="G30" s="231" t="s">
        <v>80</v>
      </c>
      <c r="H30" s="89"/>
    </row>
    <row r="31" spans="1:9" s="81" customFormat="1" ht="18.600000000000001" customHeight="1" x14ac:dyDescent="0.45">
      <c r="A31" s="88" t="s">
        <v>145</v>
      </c>
      <c r="B31" s="40"/>
      <c r="C31" s="40">
        <v>1</v>
      </c>
      <c r="D31" s="40">
        <v>19</v>
      </c>
      <c r="E31" s="40">
        <v>18</v>
      </c>
      <c r="F31" s="26"/>
      <c r="G31" s="231" t="s">
        <v>146</v>
      </c>
      <c r="H31" s="89"/>
    </row>
    <row r="32" spans="1:9" s="81" customFormat="1" ht="18.600000000000001" customHeight="1" x14ac:dyDescent="0.45">
      <c r="A32" s="88" t="s">
        <v>192</v>
      </c>
      <c r="B32" s="40"/>
      <c r="C32" s="40">
        <v>1</v>
      </c>
      <c r="D32" s="40">
        <v>20</v>
      </c>
      <c r="E32" s="40"/>
      <c r="F32" s="26"/>
      <c r="G32" s="248" t="s">
        <v>80</v>
      </c>
      <c r="H32" s="89"/>
    </row>
    <row r="33" spans="1:8" s="81" customFormat="1" ht="18.600000000000001" customHeight="1" x14ac:dyDescent="0.45">
      <c r="A33" s="88" t="s">
        <v>147</v>
      </c>
      <c r="B33" s="40"/>
      <c r="C33" s="40">
        <v>1</v>
      </c>
      <c r="D33" s="40">
        <v>19</v>
      </c>
      <c r="E33" s="40">
        <v>19</v>
      </c>
      <c r="F33" s="26"/>
      <c r="G33" s="231" t="s">
        <v>146</v>
      </c>
      <c r="H33" s="89"/>
    </row>
    <row r="34" spans="1:8" s="81" customFormat="1" ht="18.600000000000001" customHeight="1" x14ac:dyDescent="0.45">
      <c r="A34" s="88" t="s">
        <v>163</v>
      </c>
      <c r="B34" s="40"/>
      <c r="C34" s="40">
        <v>1</v>
      </c>
      <c r="D34" s="40">
        <v>25</v>
      </c>
      <c r="E34" s="40">
        <v>25</v>
      </c>
      <c r="F34" s="26"/>
      <c r="G34" s="231" t="s">
        <v>80</v>
      </c>
      <c r="H34" s="89"/>
    </row>
    <row r="35" spans="1:8" s="81" customFormat="1" ht="18.600000000000001" customHeight="1" x14ac:dyDescent="0.45">
      <c r="A35" s="88" t="s">
        <v>193</v>
      </c>
      <c r="B35" s="40"/>
      <c r="C35" s="40">
        <v>1</v>
      </c>
      <c r="D35" s="40">
        <v>20</v>
      </c>
      <c r="E35" s="40">
        <v>14</v>
      </c>
      <c r="F35" s="26"/>
      <c r="G35" s="101" t="s">
        <v>128</v>
      </c>
      <c r="H35" s="89"/>
    </row>
    <row r="36" spans="1:8" s="81" customFormat="1" ht="18.600000000000001" customHeight="1" x14ac:dyDescent="0.45">
      <c r="A36" s="88" t="s">
        <v>195</v>
      </c>
      <c r="B36" s="40"/>
      <c r="C36" s="40">
        <v>1</v>
      </c>
      <c r="D36" s="40">
        <v>22</v>
      </c>
      <c r="E36" s="40">
        <v>22</v>
      </c>
      <c r="F36" s="26"/>
      <c r="G36" s="248" t="s">
        <v>128</v>
      </c>
      <c r="H36" s="89"/>
    </row>
    <row r="37" spans="1:8" x14ac:dyDescent="0.45">
      <c r="A37" s="88" t="s">
        <v>199</v>
      </c>
      <c r="B37" s="40"/>
      <c r="C37" s="40">
        <v>1</v>
      </c>
      <c r="D37" s="40">
        <v>20</v>
      </c>
      <c r="E37" s="40">
        <v>20</v>
      </c>
      <c r="F37" s="26"/>
      <c r="G37" s="248" t="s">
        <v>24</v>
      </c>
    </row>
    <row r="38" spans="1:8" x14ac:dyDescent="0.45">
      <c r="A38" s="88" t="s">
        <v>200</v>
      </c>
      <c r="B38" s="40"/>
      <c r="C38" s="40">
        <v>1</v>
      </c>
      <c r="D38" s="40">
        <v>20</v>
      </c>
      <c r="E38" s="40">
        <v>17</v>
      </c>
      <c r="F38" s="26"/>
      <c r="G38" s="248" t="s">
        <v>128</v>
      </c>
    </row>
    <row r="39" spans="1:8" x14ac:dyDescent="0.45">
      <c r="A39" s="53"/>
      <c r="B39" s="61"/>
      <c r="C39" s="61"/>
      <c r="D39" s="61"/>
      <c r="E39" s="61"/>
      <c r="F39" s="62"/>
      <c r="G39" s="53"/>
      <c r="H39" s="87"/>
    </row>
    <row r="40" spans="1:8" ht="18.600000000000001" customHeight="1" x14ac:dyDescent="0.45">
      <c r="A40" s="70" t="s">
        <v>45</v>
      </c>
      <c r="B40" s="67"/>
      <c r="C40" s="67"/>
      <c r="D40" s="67"/>
      <c r="E40" s="67"/>
      <c r="F40" s="68"/>
      <c r="G40" s="69"/>
      <c r="H40" s="87"/>
    </row>
    <row r="41" spans="1:8" s="81" customFormat="1" ht="18.600000000000001" customHeight="1" x14ac:dyDescent="0.45">
      <c r="A41" s="12" t="s">
        <v>137</v>
      </c>
      <c r="B41" s="90"/>
      <c r="C41" s="65">
        <v>1</v>
      </c>
      <c r="D41" s="65">
        <v>21</v>
      </c>
      <c r="E41" s="42">
        <v>21</v>
      </c>
      <c r="F41" s="23"/>
      <c r="G41" s="228" t="s">
        <v>80</v>
      </c>
      <c r="H41" s="89"/>
    </row>
    <row r="42" spans="1:8" s="81" customFormat="1" ht="18.600000000000001" customHeight="1" x14ac:dyDescent="0.45">
      <c r="A42" s="12" t="s">
        <v>167</v>
      </c>
      <c r="B42" s="90"/>
      <c r="C42" s="65">
        <v>1</v>
      </c>
      <c r="D42" s="65">
        <v>20</v>
      </c>
      <c r="E42" s="42">
        <v>20</v>
      </c>
      <c r="F42" s="23"/>
      <c r="G42" s="101" t="s">
        <v>80</v>
      </c>
      <c r="H42" s="89"/>
    </row>
    <row r="43" spans="1:8" s="81" customFormat="1" ht="18.600000000000001" customHeight="1" x14ac:dyDescent="0.45">
      <c r="A43" s="230" t="s">
        <v>138</v>
      </c>
      <c r="B43" s="88"/>
      <c r="C43" s="88">
        <v>1</v>
      </c>
      <c r="D43" s="88">
        <v>20</v>
      </c>
      <c r="E43" s="42">
        <v>20</v>
      </c>
      <c r="F43" s="23"/>
      <c r="G43" s="228" t="s">
        <v>80</v>
      </c>
      <c r="H43" s="89"/>
    </row>
    <row r="44" spans="1:8" s="81" customFormat="1" ht="18.600000000000001" customHeight="1" x14ac:dyDescent="0.45">
      <c r="A44" s="230" t="s">
        <v>164</v>
      </c>
      <c r="B44" s="88"/>
      <c r="C44" s="88">
        <v>1</v>
      </c>
      <c r="D44" s="88">
        <v>20</v>
      </c>
      <c r="E44" s="42">
        <v>20</v>
      </c>
      <c r="F44" s="23"/>
      <c r="G44" s="248" t="s">
        <v>80</v>
      </c>
      <c r="H44" s="89"/>
    </row>
    <row r="45" spans="1:8" s="81" customFormat="1" ht="18.600000000000001" customHeight="1" x14ac:dyDescent="0.45">
      <c r="A45" s="230" t="s">
        <v>165</v>
      </c>
      <c r="B45" s="88"/>
      <c r="C45" s="88">
        <v>1</v>
      </c>
      <c r="D45" s="88">
        <v>20</v>
      </c>
      <c r="E45" s="42">
        <v>20</v>
      </c>
      <c r="F45" s="23"/>
      <c r="G45" s="101" t="s">
        <v>24</v>
      </c>
      <c r="H45" s="89"/>
    </row>
    <row r="46" spans="1:8" ht="18.600000000000001" customHeight="1" x14ac:dyDescent="0.45">
      <c r="A46" s="53"/>
      <c r="B46" s="53"/>
      <c r="C46" s="53"/>
      <c r="D46" s="53"/>
      <c r="E46" s="53"/>
      <c r="F46" s="53"/>
      <c r="G46" s="53"/>
      <c r="H46" s="87"/>
    </row>
    <row r="47" spans="1:8" ht="18.600000000000001" customHeight="1" x14ac:dyDescent="0.45">
      <c r="A47" s="77" t="s">
        <v>49</v>
      </c>
      <c r="B47" s="78"/>
      <c r="C47" s="78"/>
      <c r="D47" s="78"/>
      <c r="E47" s="78"/>
      <c r="F47" s="79"/>
      <c r="G47" s="80"/>
      <c r="H47" s="87"/>
    </row>
    <row r="48" spans="1:8" s="81" customFormat="1" ht="18.600000000000001" customHeight="1" x14ac:dyDescent="0.45">
      <c r="A48" s="88" t="s">
        <v>131</v>
      </c>
      <c r="B48" s="40"/>
      <c r="C48" s="40">
        <v>1</v>
      </c>
      <c r="D48" s="40">
        <v>20</v>
      </c>
      <c r="E48" s="40">
        <v>20</v>
      </c>
      <c r="F48" s="26"/>
      <c r="G48" s="228" t="s">
        <v>80</v>
      </c>
      <c r="H48" s="89"/>
    </row>
    <row r="49" spans="1:8" s="81" customFormat="1" ht="18.600000000000001" customHeight="1" x14ac:dyDescent="0.45">
      <c r="A49" s="88" t="s">
        <v>140</v>
      </c>
      <c r="B49" s="40"/>
      <c r="C49" s="40">
        <v>1</v>
      </c>
      <c r="D49" s="40">
        <v>20</v>
      </c>
      <c r="E49" s="40">
        <v>20</v>
      </c>
      <c r="F49" s="26"/>
      <c r="G49" s="231" t="s">
        <v>80</v>
      </c>
      <c r="H49" s="89"/>
    </row>
    <row r="50" spans="1:8" s="81" customFormat="1" ht="18.600000000000001" customHeight="1" x14ac:dyDescent="0.45">
      <c r="A50" s="88"/>
      <c r="B50" s="40"/>
      <c r="C50" s="40"/>
      <c r="D50" s="40"/>
      <c r="E50" s="40"/>
      <c r="F50" s="26"/>
      <c r="G50" s="14"/>
      <c r="H50" s="89"/>
    </row>
    <row r="51" spans="1:8" s="81" customFormat="1" ht="18.600000000000001" customHeight="1" x14ac:dyDescent="0.5">
      <c r="A51" s="115" t="s">
        <v>121</v>
      </c>
      <c r="B51" s="63">
        <v>20</v>
      </c>
      <c r="C51" s="225"/>
      <c r="D51" s="225"/>
      <c r="E51" s="225"/>
      <c r="F51" s="111"/>
      <c r="G51" s="104"/>
      <c r="H51" s="89"/>
    </row>
    <row r="52" spans="1:8" s="81" customFormat="1" ht="18.600000000000001" customHeight="1" x14ac:dyDescent="0.45">
      <c r="A52" s="88" t="s">
        <v>120</v>
      </c>
      <c r="B52" s="40"/>
      <c r="C52" s="40"/>
      <c r="D52" s="40"/>
      <c r="E52" s="40"/>
      <c r="F52" s="26"/>
      <c r="G52" s="14"/>
      <c r="H52" s="89"/>
    </row>
    <row r="53" spans="1:8" s="81" customFormat="1" ht="18.600000000000001" customHeight="1" x14ac:dyDescent="0.45">
      <c r="A53" s="88"/>
      <c r="B53" s="40"/>
      <c r="C53" s="40"/>
      <c r="D53" s="40"/>
      <c r="E53" s="40"/>
      <c r="F53" s="26"/>
      <c r="G53" s="14"/>
      <c r="H53" s="89"/>
    </row>
    <row r="54" spans="1:8" ht="18.600000000000001" customHeight="1" x14ac:dyDescent="0.5">
      <c r="A54" s="115" t="s">
        <v>52</v>
      </c>
      <c r="B54" s="63">
        <v>70</v>
      </c>
      <c r="C54" s="63">
        <f>SUM(C55:C59)</f>
        <v>2</v>
      </c>
      <c r="D54" s="63">
        <f>SUM(D55:D59)</f>
        <v>57</v>
      </c>
      <c r="E54" s="63">
        <f>SUM(E55:E59)</f>
        <v>37</v>
      </c>
      <c r="F54" s="233">
        <f>D54*100/B54</f>
        <v>81.428571428571431</v>
      </c>
      <c r="G54" s="64"/>
      <c r="H54" s="87"/>
    </row>
    <row r="55" spans="1:8" ht="18.600000000000001" customHeight="1" x14ac:dyDescent="0.5">
      <c r="A55" s="116" t="s">
        <v>144</v>
      </c>
      <c r="B55" s="40"/>
      <c r="C55" s="40">
        <v>1</v>
      </c>
      <c r="D55" s="40">
        <v>37</v>
      </c>
      <c r="E55" s="40">
        <v>37</v>
      </c>
      <c r="F55" s="26"/>
      <c r="G55" s="234" t="s">
        <v>80</v>
      </c>
      <c r="H55" s="87"/>
    </row>
    <row r="56" spans="1:8" ht="18.600000000000001" customHeight="1" x14ac:dyDescent="0.5">
      <c r="A56" s="116" t="s">
        <v>205</v>
      </c>
      <c r="B56" s="40"/>
      <c r="C56" s="40">
        <v>1</v>
      </c>
      <c r="D56" s="40">
        <v>20</v>
      </c>
      <c r="E56" s="40"/>
      <c r="F56" s="26"/>
      <c r="G56" s="248" t="s">
        <v>80</v>
      </c>
      <c r="H56" s="87"/>
    </row>
    <row r="57" spans="1:8" ht="18.600000000000001" customHeight="1" x14ac:dyDescent="0.5">
      <c r="A57" s="116"/>
      <c r="B57" s="40"/>
      <c r="C57" s="40"/>
      <c r="D57" s="40"/>
      <c r="E57" s="40"/>
      <c r="F57" s="26"/>
      <c r="G57" s="14"/>
      <c r="H57" s="87"/>
    </row>
    <row r="58" spans="1:8" ht="18.600000000000001" customHeight="1" x14ac:dyDescent="0.5">
      <c r="A58" s="115" t="s">
        <v>208</v>
      </c>
      <c r="B58" s="63">
        <v>20</v>
      </c>
      <c r="C58" s="225"/>
      <c r="D58" s="225"/>
      <c r="E58" s="225"/>
      <c r="F58" s="111"/>
      <c r="G58" s="104"/>
      <c r="H58" s="87"/>
    </row>
    <row r="59" spans="1:8" ht="18.600000000000001" customHeight="1" x14ac:dyDescent="0.45">
      <c r="A59" s="53"/>
      <c r="B59" s="40"/>
      <c r="C59" s="40"/>
      <c r="D59" s="40"/>
      <c r="E59" s="40"/>
      <c r="F59" s="26"/>
      <c r="G59" s="14"/>
      <c r="H59" s="87"/>
    </row>
    <row r="60" spans="1:8" ht="18.600000000000001" customHeight="1" thickBot="1" x14ac:dyDescent="0.5">
      <c r="A60" s="6" t="s">
        <v>40</v>
      </c>
      <c r="B60" s="39">
        <v>100</v>
      </c>
      <c r="C60" s="39">
        <f>C61+C65</f>
        <v>0</v>
      </c>
      <c r="D60" s="39">
        <f>D61+D65</f>
        <v>0</v>
      </c>
      <c r="E60" s="39">
        <f>E61+E65</f>
        <v>0</v>
      </c>
      <c r="F60" s="28">
        <f>D60*100/B60</f>
        <v>0</v>
      </c>
      <c r="G60" s="103"/>
      <c r="H60" s="98"/>
    </row>
    <row r="61" spans="1:8" ht="18.600000000000001" customHeight="1" thickTop="1" thickBot="1" x14ac:dyDescent="0.5">
      <c r="A61" s="5" t="s">
        <v>30</v>
      </c>
      <c r="B61" s="43">
        <v>60</v>
      </c>
      <c r="C61" s="43">
        <f>SUM(C62:C64)</f>
        <v>0</v>
      </c>
      <c r="D61" s="43">
        <f>SUM(D62:D64)</f>
        <v>0</v>
      </c>
      <c r="E61" s="43">
        <f>SUM(E62:E64)</f>
        <v>0</v>
      </c>
      <c r="F61" s="31">
        <f>D61*100/B61</f>
        <v>0</v>
      </c>
      <c r="G61" s="17"/>
      <c r="H61" s="98"/>
    </row>
    <row r="62" spans="1:8" s="81" customFormat="1" ht="18.600000000000001" customHeight="1" thickTop="1" x14ac:dyDescent="0.45">
      <c r="A62" s="15"/>
      <c r="B62" s="40"/>
      <c r="C62" s="40"/>
      <c r="D62" s="40"/>
      <c r="E62" s="42"/>
      <c r="F62" s="30"/>
      <c r="G62" s="13"/>
      <c r="H62" s="99"/>
    </row>
    <row r="63" spans="1:8" s="81" customFormat="1" ht="18.600000000000001" customHeight="1" x14ac:dyDescent="0.45">
      <c r="A63" s="12"/>
      <c r="B63" s="40"/>
      <c r="C63" s="40"/>
      <c r="D63" s="40"/>
      <c r="E63" s="40"/>
      <c r="F63" s="27"/>
      <c r="G63" s="13"/>
      <c r="H63" s="99"/>
    </row>
    <row r="64" spans="1:8" ht="18.600000000000001" customHeight="1" x14ac:dyDescent="0.45">
      <c r="A64" s="12"/>
      <c r="B64" s="42"/>
      <c r="C64" s="42"/>
      <c r="D64" s="42"/>
      <c r="E64" s="42"/>
      <c r="F64" s="30"/>
      <c r="G64" s="13"/>
      <c r="H64" s="98"/>
    </row>
    <row r="65" spans="1:8" ht="18.600000000000001" customHeight="1" thickBot="1" x14ac:dyDescent="0.5">
      <c r="A65" s="5" t="s">
        <v>118</v>
      </c>
      <c r="B65" s="43">
        <v>20</v>
      </c>
      <c r="C65" s="43">
        <f>SUM(C66:C68)</f>
        <v>0</v>
      </c>
      <c r="D65" s="43">
        <f t="shared" ref="D65:E65" si="0">SUM(D66:D68)</f>
        <v>0</v>
      </c>
      <c r="E65" s="43">
        <f t="shared" si="0"/>
        <v>0</v>
      </c>
      <c r="F65" s="31">
        <f>D65*100/B65</f>
        <v>0</v>
      </c>
      <c r="G65" s="17"/>
      <c r="H65" s="98"/>
    </row>
    <row r="66" spans="1:8" ht="18.600000000000001" customHeight="1" thickTop="1" x14ac:dyDescent="0.45">
      <c r="A66" s="12"/>
      <c r="B66" s="42"/>
      <c r="C66" s="42"/>
      <c r="D66" s="42"/>
      <c r="E66" s="42"/>
      <c r="F66" s="30"/>
      <c r="G66" s="13"/>
      <c r="H66" s="98"/>
    </row>
    <row r="67" spans="1:8" ht="18.600000000000001" customHeight="1" x14ac:dyDescent="0.45">
      <c r="A67" s="12"/>
      <c r="B67" s="42"/>
      <c r="C67" s="42"/>
      <c r="D67" s="42"/>
      <c r="E67" s="42"/>
      <c r="F67" s="30"/>
      <c r="G67" s="13"/>
      <c r="H67" s="98"/>
    </row>
    <row r="68" spans="1:8" ht="18.600000000000001" customHeight="1" x14ac:dyDescent="0.45">
      <c r="A68" s="12"/>
      <c r="B68" s="42"/>
      <c r="C68" s="42"/>
      <c r="D68" s="42"/>
      <c r="E68" s="42"/>
      <c r="F68" s="30"/>
      <c r="G68" s="13"/>
      <c r="H68" s="98"/>
    </row>
    <row r="69" spans="1:8" ht="18.600000000000001" customHeight="1" thickBot="1" x14ac:dyDescent="0.5">
      <c r="A69" s="5" t="s">
        <v>119</v>
      </c>
      <c r="B69" s="43">
        <v>20</v>
      </c>
      <c r="C69" s="43"/>
      <c r="D69" s="43"/>
      <c r="E69" s="43"/>
      <c r="F69" s="31">
        <f>D69*100/B69</f>
        <v>0</v>
      </c>
      <c r="G69" s="17"/>
      <c r="H69" s="98"/>
    </row>
    <row r="70" spans="1:8" ht="18.600000000000001" customHeight="1" thickTop="1" x14ac:dyDescent="0.45">
      <c r="A70" s="12"/>
      <c r="B70" s="42"/>
      <c r="C70" s="42"/>
      <c r="D70" s="42"/>
      <c r="E70" s="42"/>
      <c r="F70" s="30"/>
      <c r="G70" s="13"/>
      <c r="H70" s="98"/>
    </row>
    <row r="71" spans="1:8" ht="18.600000000000001" customHeight="1" x14ac:dyDescent="0.45">
      <c r="A71" s="9"/>
      <c r="B71" s="114"/>
      <c r="C71" s="41"/>
      <c r="D71" s="41"/>
      <c r="E71" s="41"/>
      <c r="F71" s="24"/>
      <c r="G71" s="10"/>
      <c r="H71" s="87"/>
    </row>
    <row r="72" spans="1:8" ht="18.600000000000001" customHeight="1" x14ac:dyDescent="0.45">
      <c r="A72" s="72" t="s">
        <v>41</v>
      </c>
      <c r="B72" s="73">
        <v>100</v>
      </c>
      <c r="C72" s="74">
        <f>SUM(C73:C75)</f>
        <v>2</v>
      </c>
      <c r="D72" s="74">
        <f>SUM(D73:D75)</f>
        <v>40</v>
      </c>
      <c r="E72" s="74">
        <f>SUM(E73:E75)</f>
        <v>40</v>
      </c>
      <c r="F72" s="93">
        <f>D72*100/B72</f>
        <v>40</v>
      </c>
      <c r="G72" s="104"/>
      <c r="H72" s="98"/>
    </row>
    <row r="73" spans="1:8" s="81" customFormat="1" ht="18.600000000000001" customHeight="1" x14ac:dyDescent="0.45">
      <c r="A73" s="12" t="s">
        <v>153</v>
      </c>
      <c r="B73" s="40"/>
      <c r="C73" s="40">
        <v>1</v>
      </c>
      <c r="D73" s="40">
        <v>20</v>
      </c>
      <c r="E73" s="40">
        <v>20</v>
      </c>
      <c r="F73" s="27"/>
      <c r="G73" s="234" t="s">
        <v>24</v>
      </c>
      <c r="H73" s="99"/>
    </row>
    <row r="74" spans="1:8" s="81" customFormat="1" ht="18.600000000000001" customHeight="1" x14ac:dyDescent="0.45">
      <c r="A74" s="12" t="s">
        <v>213</v>
      </c>
      <c r="B74" s="40"/>
      <c r="C74" s="40">
        <v>1</v>
      </c>
      <c r="D74" s="40">
        <v>20</v>
      </c>
      <c r="E74" s="40">
        <v>20</v>
      </c>
      <c r="F74" s="27"/>
      <c r="G74" s="237" t="s">
        <v>24</v>
      </c>
      <c r="H74" s="99"/>
    </row>
    <row r="75" spans="1:8" s="81" customFormat="1" ht="18.600000000000001" customHeight="1" x14ac:dyDescent="0.45">
      <c r="A75" s="12"/>
      <c r="B75" s="40"/>
      <c r="C75" s="40"/>
      <c r="D75" s="40"/>
      <c r="E75" s="40"/>
      <c r="F75" s="27"/>
      <c r="G75" s="14"/>
      <c r="H75" s="99"/>
    </row>
    <row r="76" spans="1:8" ht="18.600000000000001" customHeight="1" x14ac:dyDescent="0.45">
      <c r="A76" s="96" t="s">
        <v>50</v>
      </c>
      <c r="B76" s="97">
        <f>B80+B94</f>
        <v>300</v>
      </c>
      <c r="C76" s="97">
        <f t="shared" ref="C76:E76" si="1">C80+C77</f>
        <v>12</v>
      </c>
      <c r="D76" s="97">
        <f t="shared" si="1"/>
        <v>200</v>
      </c>
      <c r="E76" s="97">
        <f t="shared" si="1"/>
        <v>144</v>
      </c>
      <c r="F76" s="111">
        <f>D76*100/B76</f>
        <v>66.666666666666671</v>
      </c>
      <c r="G76" s="103"/>
      <c r="H76" s="87"/>
    </row>
    <row r="77" spans="1:8" ht="18.600000000000001" customHeight="1" x14ac:dyDescent="0.45">
      <c r="A77" s="112" t="s">
        <v>39</v>
      </c>
      <c r="B77" s="113">
        <v>20</v>
      </c>
      <c r="C77" s="113"/>
      <c r="D77" s="113"/>
      <c r="E77" s="113"/>
      <c r="F77" s="110">
        <f>D77*100/B77</f>
        <v>0</v>
      </c>
      <c r="G77" s="108"/>
      <c r="H77" s="98"/>
    </row>
    <row r="78" spans="1:8" ht="18.600000000000001" customHeight="1" x14ac:dyDescent="0.45">
      <c r="A78" s="121"/>
      <c r="B78" s="122"/>
      <c r="C78" s="122"/>
      <c r="D78" s="122"/>
      <c r="E78" s="122"/>
      <c r="F78" s="123"/>
      <c r="G78" s="95"/>
      <c r="H78" s="98"/>
    </row>
    <row r="79" spans="1:8" ht="18.600000000000001" customHeight="1" thickBot="1" x14ac:dyDescent="0.5">
      <c r="A79" s="12"/>
      <c r="B79" s="42"/>
      <c r="C79" s="42"/>
      <c r="D79" s="42"/>
      <c r="E79" s="42"/>
      <c r="F79" s="30"/>
      <c r="G79" s="13"/>
      <c r="H79" s="87"/>
    </row>
    <row r="80" spans="1:8" ht="18.600000000000001" customHeight="1" thickTop="1" x14ac:dyDescent="0.45">
      <c r="A80" s="5" t="s">
        <v>38</v>
      </c>
      <c r="B80" s="43">
        <v>280</v>
      </c>
      <c r="C80" s="43">
        <f>SUM(C81:C93)</f>
        <v>12</v>
      </c>
      <c r="D80" s="43">
        <f>SUM(D81:D93)</f>
        <v>200</v>
      </c>
      <c r="E80" s="43">
        <f>SUM(E81:E93)</f>
        <v>144</v>
      </c>
      <c r="F80" s="29">
        <f t="shared" ref="F80" si="2">D80*100/B80</f>
        <v>71.428571428571431</v>
      </c>
      <c r="G80" s="17"/>
      <c r="H80" s="236"/>
    </row>
    <row r="81" spans="1:8" s="81" customFormat="1" ht="18.600000000000001" customHeight="1" x14ac:dyDescent="0.45">
      <c r="A81" s="12" t="s">
        <v>185</v>
      </c>
      <c r="B81" s="44"/>
      <c r="C81" s="83">
        <v>1</v>
      </c>
      <c r="D81" s="40">
        <v>19</v>
      </c>
      <c r="E81" s="40">
        <v>16</v>
      </c>
      <c r="F81" s="26"/>
      <c r="G81" s="229" t="s">
        <v>128</v>
      </c>
      <c r="H81" s="250"/>
    </row>
    <row r="82" spans="1:8" s="81" customFormat="1" ht="18.600000000000001" customHeight="1" x14ac:dyDescent="0.45">
      <c r="A82" s="12" t="s">
        <v>184</v>
      </c>
      <c r="B82" s="44"/>
      <c r="C82" s="83">
        <v>1</v>
      </c>
      <c r="D82" s="40">
        <v>21</v>
      </c>
      <c r="E82" s="40">
        <v>17</v>
      </c>
      <c r="F82" s="26"/>
      <c r="G82" s="231" t="s">
        <v>128</v>
      </c>
      <c r="H82" s="250"/>
    </row>
    <row r="83" spans="1:8" s="81" customFormat="1" ht="18.600000000000001" customHeight="1" x14ac:dyDescent="0.45">
      <c r="A83" s="12" t="s">
        <v>209</v>
      </c>
      <c r="B83" s="44"/>
      <c r="C83" s="83">
        <v>1</v>
      </c>
      <c r="D83" s="40">
        <v>18</v>
      </c>
      <c r="E83" s="40">
        <v>8</v>
      </c>
      <c r="F83" s="26"/>
      <c r="G83" s="101" t="s">
        <v>128</v>
      </c>
      <c r="H83" s="250"/>
    </row>
    <row r="84" spans="1:8" s="81" customFormat="1" ht="18.600000000000001" customHeight="1" x14ac:dyDescent="0.45">
      <c r="A84" s="12" t="s">
        <v>210</v>
      </c>
      <c r="B84" s="44"/>
      <c r="C84" s="83">
        <v>1</v>
      </c>
      <c r="D84" s="40">
        <v>14</v>
      </c>
      <c r="E84" s="40">
        <v>8</v>
      </c>
      <c r="F84" s="26"/>
      <c r="G84" s="248" t="s">
        <v>128</v>
      </c>
      <c r="H84" s="250"/>
    </row>
    <row r="85" spans="1:8" s="81" customFormat="1" ht="18.600000000000001" customHeight="1" x14ac:dyDescent="0.45">
      <c r="A85" s="12" t="s">
        <v>186</v>
      </c>
      <c r="B85" s="44"/>
      <c r="C85" s="83">
        <v>1</v>
      </c>
      <c r="D85" s="40">
        <v>20</v>
      </c>
      <c r="E85" s="40">
        <v>14</v>
      </c>
      <c r="F85" s="26"/>
      <c r="G85" s="229" t="s">
        <v>128</v>
      </c>
      <c r="H85" s="99"/>
    </row>
    <row r="86" spans="1:8" s="81" customFormat="1" ht="18.600000000000001" customHeight="1" x14ac:dyDescent="0.45">
      <c r="A86" s="12" t="s">
        <v>187</v>
      </c>
      <c r="B86" s="44"/>
      <c r="C86" s="83">
        <v>1</v>
      </c>
      <c r="D86" s="40">
        <v>19</v>
      </c>
      <c r="E86" s="40">
        <v>17</v>
      </c>
      <c r="F86" s="26"/>
      <c r="G86" s="231" t="s">
        <v>128</v>
      </c>
      <c r="H86" s="99"/>
    </row>
    <row r="87" spans="1:8" s="81" customFormat="1" ht="18.600000000000001" customHeight="1" x14ac:dyDescent="0.45">
      <c r="A87" s="12" t="s">
        <v>190</v>
      </c>
      <c r="B87" s="44"/>
      <c r="C87" s="83">
        <v>1</v>
      </c>
      <c r="D87" s="40">
        <v>13</v>
      </c>
      <c r="E87" s="40">
        <v>13</v>
      </c>
      <c r="F87" s="26"/>
      <c r="G87" s="101" t="s">
        <v>128</v>
      </c>
      <c r="H87" s="99"/>
    </row>
    <row r="88" spans="1:8" s="81" customFormat="1" ht="18.600000000000001" customHeight="1" x14ac:dyDescent="0.45">
      <c r="A88" s="12" t="s">
        <v>327</v>
      </c>
      <c r="B88" s="44"/>
      <c r="C88" s="83">
        <v>1</v>
      </c>
      <c r="D88" s="40">
        <v>1</v>
      </c>
      <c r="E88" s="40">
        <v>1</v>
      </c>
      <c r="F88" s="26"/>
      <c r="G88" s="248" t="s">
        <v>128</v>
      </c>
      <c r="H88" s="99"/>
    </row>
    <row r="89" spans="1:8" s="81" customFormat="1" ht="18.600000000000001" customHeight="1" x14ac:dyDescent="0.45">
      <c r="A89" s="12" t="s">
        <v>204</v>
      </c>
      <c r="B89" s="44"/>
      <c r="C89" s="83">
        <v>1</v>
      </c>
      <c r="D89" s="40">
        <v>22</v>
      </c>
      <c r="E89" s="40">
        <v>21</v>
      </c>
      <c r="F89" s="26"/>
      <c r="G89" s="248" t="s">
        <v>128</v>
      </c>
      <c r="H89" s="99"/>
    </row>
    <row r="90" spans="1:8" s="81" customFormat="1" ht="18.600000000000001" customHeight="1" x14ac:dyDescent="0.45">
      <c r="A90" s="12" t="s">
        <v>188</v>
      </c>
      <c r="B90" s="44"/>
      <c r="C90" s="83">
        <v>1</v>
      </c>
      <c r="D90" s="40">
        <v>13</v>
      </c>
      <c r="E90" s="40">
        <v>12</v>
      </c>
      <c r="F90" s="26"/>
      <c r="G90" s="231" t="s">
        <v>128</v>
      </c>
      <c r="H90" s="99"/>
    </row>
    <row r="91" spans="1:8" s="81" customFormat="1" ht="18.600000000000001" customHeight="1" x14ac:dyDescent="0.45">
      <c r="A91" s="12" t="s">
        <v>191</v>
      </c>
      <c r="B91" s="44"/>
      <c r="C91" s="83">
        <v>1</v>
      </c>
      <c r="D91" s="40">
        <v>21</v>
      </c>
      <c r="E91" s="40">
        <v>17</v>
      </c>
      <c r="F91" s="26"/>
      <c r="G91" s="101" t="s">
        <v>128</v>
      </c>
      <c r="H91" s="99"/>
    </row>
    <row r="92" spans="1:8" s="81" customFormat="1" ht="18.600000000000001" customHeight="1" x14ac:dyDescent="0.45">
      <c r="A92" s="12" t="s">
        <v>206</v>
      </c>
      <c r="B92" s="44"/>
      <c r="C92" s="83">
        <v>1</v>
      </c>
      <c r="D92" s="40">
        <v>19</v>
      </c>
      <c r="E92" s="40"/>
      <c r="F92" s="26"/>
      <c r="G92" s="248" t="s">
        <v>128</v>
      </c>
      <c r="H92" s="99"/>
    </row>
    <row r="93" spans="1:8" ht="18.600000000000001" customHeight="1" x14ac:dyDescent="0.45">
      <c r="A93" s="53" t="s">
        <v>7</v>
      </c>
      <c r="B93" s="53"/>
      <c r="C93" s="82"/>
      <c r="D93" s="53"/>
      <c r="E93" s="40"/>
      <c r="F93" s="26"/>
      <c r="G93" s="14"/>
      <c r="H93" s="98"/>
    </row>
    <row r="94" spans="1:8" ht="18.600000000000001" customHeight="1" x14ac:dyDescent="0.45">
      <c r="A94" s="16" t="s">
        <v>35</v>
      </c>
      <c r="B94" s="50">
        <v>20</v>
      </c>
      <c r="C94" s="50"/>
      <c r="D94" s="50"/>
      <c r="E94" s="50"/>
      <c r="F94" s="51"/>
      <c r="G94" s="52"/>
      <c r="H94" s="98"/>
    </row>
    <row r="95" spans="1:8" ht="18.600000000000001" customHeight="1" x14ac:dyDescent="0.45">
      <c r="A95" s="88"/>
      <c r="B95" s="88"/>
      <c r="C95" s="92"/>
      <c r="D95" s="88"/>
      <c r="E95" s="40"/>
      <c r="F95" s="26"/>
      <c r="G95" s="14"/>
      <c r="H95" s="98"/>
    </row>
    <row r="96" spans="1:8" ht="18.600000000000001" customHeight="1" x14ac:dyDescent="0.45">
      <c r="A96" s="226" t="s">
        <v>123</v>
      </c>
      <c r="B96" s="226">
        <v>20</v>
      </c>
      <c r="C96" s="235">
        <f>SUM(C97:C100)</f>
        <v>3</v>
      </c>
      <c r="D96" s="235">
        <f>SUM(D97:D100)</f>
        <v>6</v>
      </c>
      <c r="E96" s="235">
        <f t="shared" ref="E96" si="3">SUM(E97:E100)</f>
        <v>0</v>
      </c>
      <c r="F96" s="111">
        <f>D96*100/B96</f>
        <v>30</v>
      </c>
      <c r="G96" s="104"/>
      <c r="H96" s="98"/>
    </row>
    <row r="97" spans="1:8" ht="18.600000000000001" customHeight="1" x14ac:dyDescent="0.45">
      <c r="A97" s="15" t="s">
        <v>154</v>
      </c>
      <c r="B97" s="44"/>
      <c r="C97" s="40">
        <v>1</v>
      </c>
      <c r="D97" s="40">
        <v>2</v>
      </c>
      <c r="E97" s="40"/>
      <c r="F97" s="26"/>
      <c r="G97" s="234" t="s">
        <v>80</v>
      </c>
      <c r="H97" s="98"/>
    </row>
    <row r="98" spans="1:8" ht="18.600000000000001" customHeight="1" x14ac:dyDescent="0.45">
      <c r="A98" s="15" t="s">
        <v>155</v>
      </c>
      <c r="B98" s="44"/>
      <c r="C98" s="40">
        <v>1</v>
      </c>
      <c r="D98" s="40">
        <v>2</v>
      </c>
      <c r="E98" s="40"/>
      <c r="F98" s="26"/>
      <c r="G98" s="234" t="s">
        <v>80</v>
      </c>
      <c r="H98" s="98"/>
    </row>
    <row r="99" spans="1:8" ht="18.600000000000001" customHeight="1" x14ac:dyDescent="0.45">
      <c r="A99" s="15" t="s">
        <v>168</v>
      </c>
      <c r="B99" s="44"/>
      <c r="C99" s="40">
        <v>1</v>
      </c>
      <c r="D99" s="40">
        <v>2</v>
      </c>
      <c r="E99" s="40"/>
      <c r="F99" s="26"/>
      <c r="G99" s="237" t="s">
        <v>80</v>
      </c>
      <c r="H99" s="98"/>
    </row>
    <row r="100" spans="1:8" ht="18.600000000000001" customHeight="1" x14ac:dyDescent="0.45">
      <c r="A100" s="15"/>
      <c r="B100" s="44"/>
      <c r="C100" s="40"/>
      <c r="D100" s="40"/>
      <c r="E100" s="40"/>
      <c r="F100" s="26"/>
      <c r="G100" s="14"/>
      <c r="H100" s="98"/>
    </row>
    <row r="101" spans="1:8" s="81" customFormat="1" ht="18.600000000000001" customHeight="1" x14ac:dyDescent="0.5">
      <c r="A101" s="115" t="s">
        <v>340</v>
      </c>
      <c r="B101" s="63">
        <v>60</v>
      </c>
      <c r="C101" s="63">
        <f>SUM(C102:C102)</f>
        <v>1</v>
      </c>
      <c r="D101" s="63">
        <f>SUM(D102:D102)</f>
        <v>25</v>
      </c>
      <c r="E101" s="63">
        <f>SUM(E102:E102)</f>
        <v>25</v>
      </c>
      <c r="F101" s="249">
        <f>D101*100/B101</f>
        <v>41.666666666666664</v>
      </c>
      <c r="G101" s="64"/>
      <c r="H101" s="99"/>
    </row>
    <row r="102" spans="1:8" ht="18.600000000000001" customHeight="1" x14ac:dyDescent="0.5">
      <c r="A102" s="117" t="s">
        <v>51</v>
      </c>
      <c r="B102" s="118">
        <v>60</v>
      </c>
      <c r="C102" s="118">
        <f>SUM(C103:C104)</f>
        <v>1</v>
      </c>
      <c r="D102" s="118">
        <f t="shared" ref="D102:E102" si="4">SUM(D103:D104)</f>
        <v>25</v>
      </c>
      <c r="E102" s="118">
        <f t="shared" si="4"/>
        <v>25</v>
      </c>
      <c r="F102" s="119"/>
      <c r="G102" s="120"/>
      <c r="H102" s="98"/>
    </row>
    <row r="103" spans="1:8" ht="18.600000000000001" customHeight="1" x14ac:dyDescent="0.5">
      <c r="A103" s="116" t="s">
        <v>130</v>
      </c>
      <c r="B103" s="40"/>
      <c r="C103" s="40">
        <v>1</v>
      </c>
      <c r="D103" s="40">
        <v>25</v>
      </c>
      <c r="E103" s="40">
        <v>25</v>
      </c>
      <c r="F103" s="26"/>
      <c r="G103" s="228" t="s">
        <v>146</v>
      </c>
      <c r="H103" s="98"/>
    </row>
    <row r="104" spans="1:8" ht="18.600000000000001" customHeight="1" x14ac:dyDescent="0.5">
      <c r="A104" s="116"/>
      <c r="B104" s="40"/>
      <c r="C104" s="40"/>
      <c r="D104" s="40"/>
      <c r="E104" s="40"/>
      <c r="F104" s="26"/>
      <c r="G104" s="14"/>
      <c r="H104" s="98"/>
    </row>
    <row r="105" spans="1:8" ht="18.600000000000001" customHeight="1" x14ac:dyDescent="0.45">
      <c r="A105" s="54" t="s">
        <v>46</v>
      </c>
      <c r="B105" s="55">
        <v>120</v>
      </c>
      <c r="C105" s="55">
        <f>SUM(C106:C109)</f>
        <v>4</v>
      </c>
      <c r="D105" s="55">
        <f>SUM(D106:D109)</f>
        <v>69</v>
      </c>
      <c r="E105" s="55">
        <f>SUM(E106:E109)</f>
        <v>69</v>
      </c>
      <c r="F105" s="56">
        <f>D105*100/B105</f>
        <v>57.5</v>
      </c>
      <c r="G105" s="57"/>
      <c r="H105" s="87"/>
    </row>
    <row r="106" spans="1:8" s="3" customFormat="1" ht="18.600000000000001" customHeight="1" x14ac:dyDescent="0.45">
      <c r="A106" s="9" t="s">
        <v>158</v>
      </c>
      <c r="B106" s="114"/>
      <c r="C106" s="41">
        <v>1</v>
      </c>
      <c r="D106" s="41">
        <v>15</v>
      </c>
      <c r="E106" s="41">
        <v>15</v>
      </c>
      <c r="F106" s="24"/>
      <c r="G106" s="228" t="s">
        <v>24</v>
      </c>
      <c r="H106" s="98"/>
    </row>
    <row r="107" spans="1:8" s="3" customFormat="1" ht="18.600000000000001" customHeight="1" x14ac:dyDescent="0.45">
      <c r="A107" s="9" t="s">
        <v>159</v>
      </c>
      <c r="B107" s="114"/>
      <c r="C107" s="41">
        <v>1</v>
      </c>
      <c r="D107" s="41">
        <v>16</v>
      </c>
      <c r="E107" s="41">
        <v>16</v>
      </c>
      <c r="F107" s="24"/>
      <c r="G107" s="231" t="s">
        <v>24</v>
      </c>
      <c r="H107" s="98"/>
    </row>
    <row r="108" spans="1:8" s="3" customFormat="1" ht="18.600000000000001" customHeight="1" x14ac:dyDescent="0.45">
      <c r="A108" s="9" t="s">
        <v>202</v>
      </c>
      <c r="B108" s="114"/>
      <c r="C108" s="41">
        <v>1</v>
      </c>
      <c r="D108" s="41">
        <v>26</v>
      </c>
      <c r="E108" s="41">
        <v>26</v>
      </c>
      <c r="F108" s="24"/>
      <c r="G108" s="101" t="s">
        <v>24</v>
      </c>
      <c r="H108" s="98"/>
    </row>
    <row r="109" spans="1:8" s="3" customFormat="1" ht="18.600000000000001" customHeight="1" x14ac:dyDescent="0.45">
      <c r="A109" s="9" t="s">
        <v>203</v>
      </c>
      <c r="B109" s="114"/>
      <c r="C109" s="41">
        <v>1</v>
      </c>
      <c r="D109" s="41">
        <v>12</v>
      </c>
      <c r="E109" s="41">
        <v>12</v>
      </c>
      <c r="F109" s="24"/>
      <c r="G109" s="248" t="s">
        <v>24</v>
      </c>
      <c r="H109" s="98"/>
    </row>
    <row r="110" spans="1:8" s="3" customFormat="1" ht="18.600000000000001" customHeight="1" thickBot="1" x14ac:dyDescent="0.5">
      <c r="A110" s="6" t="s">
        <v>27</v>
      </c>
      <c r="B110" s="97">
        <v>1500</v>
      </c>
      <c r="C110" s="97">
        <f t="shared" ref="C110:E111" si="5">C111</f>
        <v>13</v>
      </c>
      <c r="D110" s="97">
        <f t="shared" si="5"/>
        <v>326</v>
      </c>
      <c r="E110" s="97">
        <f t="shared" si="5"/>
        <v>326</v>
      </c>
      <c r="F110" s="109">
        <f>D110*100/B110</f>
        <v>21.733333333333334</v>
      </c>
      <c r="G110" s="103"/>
      <c r="H110" s="98"/>
    </row>
    <row r="111" spans="1:8" s="3" customFormat="1" ht="18.600000000000001" customHeight="1" thickTop="1" thickBot="1" x14ac:dyDescent="0.5">
      <c r="A111" s="7" t="s">
        <v>28</v>
      </c>
      <c r="B111" s="106">
        <v>1500</v>
      </c>
      <c r="C111" s="106">
        <f t="shared" si="5"/>
        <v>13</v>
      </c>
      <c r="D111" s="106">
        <f t="shared" si="5"/>
        <v>326</v>
      </c>
      <c r="E111" s="106">
        <f t="shared" si="5"/>
        <v>326</v>
      </c>
      <c r="F111" s="107">
        <f>D111*100/B111</f>
        <v>21.733333333333334</v>
      </c>
      <c r="G111" s="108"/>
      <c r="H111" s="98"/>
    </row>
    <row r="112" spans="1:8" s="3" customFormat="1" ht="18.600000000000001" customHeight="1" thickTop="1" thickBot="1" x14ac:dyDescent="0.5">
      <c r="A112" s="8" t="s">
        <v>29</v>
      </c>
      <c r="B112" s="46">
        <v>1500</v>
      </c>
      <c r="C112" s="46">
        <f>C113+C114+C115+C116+C117+C118+C119+C120+C121+C122+C123+C124+C125+C126+C127+C128+C129+C131+C130+C132+C133</f>
        <v>13</v>
      </c>
      <c r="D112" s="46">
        <f>D113+D114+D115+D116+D117+D118+D119+D120+D121+D122+D123+D124+D125+D126+D127+D128+D129+D131+D130+D132+D133</f>
        <v>326</v>
      </c>
      <c r="E112" s="46">
        <f>E113+E114+E115+E116+E117+E118+E119+E120+E121+E122+E123+E124+E125+E126+E127+E128+E129+E131+E130+E132+E133</f>
        <v>326</v>
      </c>
      <c r="F112" s="75">
        <f>D112*100/B112</f>
        <v>21.733333333333334</v>
      </c>
      <c r="G112" s="105"/>
      <c r="H112" s="98"/>
    </row>
    <row r="113" spans="1:8" s="3" customFormat="1" ht="18.600000000000001" customHeight="1" thickTop="1" x14ac:dyDescent="0.45">
      <c r="A113" s="9" t="s">
        <v>20</v>
      </c>
      <c r="B113" s="114"/>
      <c r="C113" s="41"/>
      <c r="D113" s="41"/>
      <c r="E113" s="41"/>
      <c r="F113" s="32"/>
      <c r="G113" s="10"/>
      <c r="H113" s="98"/>
    </row>
    <row r="114" spans="1:8" s="3" customFormat="1" ht="18.600000000000001" customHeight="1" x14ac:dyDescent="0.45">
      <c r="A114" s="9" t="s">
        <v>25</v>
      </c>
      <c r="B114" s="114"/>
      <c r="C114" s="41">
        <v>1</v>
      </c>
      <c r="D114" s="41">
        <v>4</v>
      </c>
      <c r="E114" s="41">
        <v>4</v>
      </c>
      <c r="F114" s="24"/>
      <c r="G114" s="10"/>
      <c r="H114" s="98"/>
    </row>
    <row r="115" spans="1:8" s="3" customFormat="1" ht="18.600000000000001" customHeight="1" x14ac:dyDescent="0.45">
      <c r="A115" s="9" t="s">
        <v>12</v>
      </c>
      <c r="B115" s="114"/>
      <c r="C115" s="41">
        <v>1</v>
      </c>
      <c r="D115" s="41">
        <v>29</v>
      </c>
      <c r="E115" s="41">
        <v>29</v>
      </c>
      <c r="F115" s="32"/>
      <c r="G115" s="10"/>
      <c r="H115" s="98"/>
    </row>
    <row r="116" spans="1:8" s="3" customFormat="1" ht="18.600000000000001" customHeight="1" x14ac:dyDescent="0.45">
      <c r="A116" s="9" t="s">
        <v>17</v>
      </c>
      <c r="B116" s="38"/>
      <c r="C116" s="45"/>
      <c r="D116" s="45"/>
      <c r="E116" s="45"/>
      <c r="F116" s="24"/>
      <c r="G116" s="10"/>
      <c r="H116" s="98"/>
    </row>
    <row r="117" spans="1:8" s="3" customFormat="1" ht="18.600000000000001" customHeight="1" x14ac:dyDescent="0.45">
      <c r="A117" s="9" t="s">
        <v>19</v>
      </c>
      <c r="B117" s="114"/>
      <c r="C117" s="41"/>
      <c r="D117" s="41"/>
      <c r="E117" s="41"/>
      <c r="F117" s="32"/>
      <c r="G117" s="10"/>
      <c r="H117" s="98"/>
    </row>
    <row r="118" spans="1:8" s="3" customFormat="1" ht="18.600000000000001" customHeight="1" x14ac:dyDescent="0.45">
      <c r="A118" s="9" t="s">
        <v>23</v>
      </c>
      <c r="B118" s="114"/>
      <c r="C118" s="41"/>
      <c r="D118" s="41"/>
      <c r="E118" s="41"/>
      <c r="F118" s="32"/>
      <c r="G118" s="10"/>
      <c r="H118" s="98"/>
    </row>
    <row r="119" spans="1:8" s="3" customFormat="1" ht="18.600000000000001" customHeight="1" x14ac:dyDescent="0.45">
      <c r="A119" s="9" t="s">
        <v>47</v>
      </c>
      <c r="B119" s="114"/>
      <c r="C119" s="41">
        <v>1</v>
      </c>
      <c r="D119" s="41">
        <v>25</v>
      </c>
      <c r="E119" s="41">
        <v>25</v>
      </c>
      <c r="F119" s="24"/>
      <c r="G119" s="10"/>
      <c r="H119" s="98"/>
    </row>
    <row r="120" spans="1:8" s="3" customFormat="1" ht="18.600000000000001" customHeight="1" x14ac:dyDescent="0.45">
      <c r="A120" s="9" t="s">
        <v>11</v>
      </c>
      <c r="B120" s="114"/>
      <c r="C120" s="41">
        <v>1</v>
      </c>
      <c r="D120" s="41">
        <v>24</v>
      </c>
      <c r="E120" s="41">
        <v>24</v>
      </c>
      <c r="F120" s="24"/>
      <c r="G120" s="10"/>
      <c r="H120" s="98"/>
    </row>
    <row r="121" spans="1:8" s="3" customFormat="1" ht="18.600000000000001" customHeight="1" x14ac:dyDescent="0.45">
      <c r="A121" s="9" t="s">
        <v>18</v>
      </c>
      <c r="B121" s="114"/>
      <c r="C121" s="41"/>
      <c r="D121" s="41"/>
      <c r="E121" s="41"/>
      <c r="F121" s="24"/>
      <c r="G121" s="10"/>
      <c r="H121" s="98"/>
    </row>
    <row r="122" spans="1:8" s="3" customFormat="1" ht="18.600000000000001" customHeight="1" x14ac:dyDescent="0.45">
      <c r="A122" s="9" t="s">
        <v>9</v>
      </c>
      <c r="B122" s="114"/>
      <c r="C122" s="41">
        <v>1</v>
      </c>
      <c r="D122" s="41">
        <v>22</v>
      </c>
      <c r="E122" s="41">
        <v>22</v>
      </c>
      <c r="F122" s="24"/>
      <c r="G122" s="10"/>
      <c r="H122" s="98"/>
    </row>
    <row r="123" spans="1:8" s="3" customFormat="1" ht="18.600000000000001" customHeight="1" x14ac:dyDescent="0.45">
      <c r="A123" s="9" t="s">
        <v>21</v>
      </c>
      <c r="B123" s="114"/>
      <c r="C123" s="41">
        <v>1</v>
      </c>
      <c r="D123" s="41">
        <v>50</v>
      </c>
      <c r="E123" s="41">
        <v>50</v>
      </c>
      <c r="F123" s="24"/>
      <c r="G123" s="10"/>
      <c r="H123" s="98"/>
    </row>
    <row r="124" spans="1:8" s="3" customFormat="1" ht="18.600000000000001" customHeight="1" x14ac:dyDescent="0.45">
      <c r="A124" s="9" t="s">
        <v>10</v>
      </c>
      <c r="B124" s="114"/>
      <c r="C124" s="41"/>
      <c r="D124" s="41"/>
      <c r="E124" s="41"/>
      <c r="F124" s="24"/>
      <c r="G124" s="10"/>
      <c r="H124" s="98"/>
    </row>
    <row r="125" spans="1:8" s="3" customFormat="1" ht="18.600000000000001" customHeight="1" x14ac:dyDescent="0.45">
      <c r="A125" s="9" t="s">
        <v>15</v>
      </c>
      <c r="B125" s="114"/>
      <c r="C125" s="41">
        <v>2</v>
      </c>
      <c r="D125" s="41">
        <v>60</v>
      </c>
      <c r="E125" s="41">
        <v>60</v>
      </c>
      <c r="F125" s="24"/>
      <c r="G125" s="10"/>
      <c r="H125" s="98"/>
    </row>
    <row r="126" spans="1:8" s="3" customFormat="1" ht="18.600000000000001" customHeight="1" x14ac:dyDescent="0.45">
      <c r="A126" s="9" t="s">
        <v>13</v>
      </c>
      <c r="B126" s="114"/>
      <c r="C126" s="41">
        <v>1</v>
      </c>
      <c r="D126" s="41">
        <v>41</v>
      </c>
      <c r="E126" s="41">
        <v>41</v>
      </c>
      <c r="F126" s="24"/>
      <c r="G126" s="10"/>
      <c r="H126" s="98"/>
    </row>
    <row r="127" spans="1:8" s="3" customFormat="1" ht="18.600000000000001" customHeight="1" x14ac:dyDescent="0.45">
      <c r="A127" s="11" t="s">
        <v>14</v>
      </c>
      <c r="B127" s="47"/>
      <c r="C127" s="48"/>
      <c r="D127" s="48"/>
      <c r="E127" s="48"/>
      <c r="F127" s="33"/>
      <c r="G127" s="10"/>
      <c r="H127" s="98"/>
    </row>
    <row r="128" spans="1:8" s="3" customFormat="1" ht="18.600000000000001" customHeight="1" x14ac:dyDescent="0.45">
      <c r="A128" s="9" t="s">
        <v>22</v>
      </c>
      <c r="B128" s="38"/>
      <c r="C128" s="45"/>
      <c r="D128" s="45"/>
      <c r="E128" s="45"/>
      <c r="F128" s="24"/>
      <c r="G128" s="10"/>
      <c r="H128" s="98"/>
    </row>
    <row r="129" spans="1:8" s="3" customFormat="1" ht="18.600000000000001" customHeight="1" x14ac:dyDescent="0.45">
      <c r="A129" s="9" t="s">
        <v>16</v>
      </c>
      <c r="B129" s="114"/>
      <c r="C129" s="41"/>
      <c r="D129" s="41"/>
      <c r="E129" s="41"/>
      <c r="F129" s="32"/>
      <c r="G129" s="10"/>
      <c r="H129" s="98"/>
    </row>
    <row r="130" spans="1:8" s="3" customFormat="1" ht="18.600000000000001" customHeight="1" x14ac:dyDescent="0.45">
      <c r="A130" s="9" t="s">
        <v>36</v>
      </c>
      <c r="B130" s="114"/>
      <c r="C130" s="41"/>
      <c r="D130" s="41"/>
      <c r="E130" s="41"/>
      <c r="F130" s="32"/>
      <c r="G130" s="10"/>
      <c r="H130" s="98"/>
    </row>
    <row r="131" spans="1:8" s="3" customFormat="1" ht="18.600000000000001" customHeight="1" x14ac:dyDescent="0.45">
      <c r="A131" s="9" t="s">
        <v>33</v>
      </c>
      <c r="B131" s="114"/>
      <c r="C131" s="41"/>
      <c r="D131" s="41"/>
      <c r="E131" s="41"/>
      <c r="F131" s="32"/>
      <c r="G131" s="10"/>
      <c r="H131" s="98"/>
    </row>
    <row r="132" spans="1:8" s="3" customFormat="1" ht="18.600000000000001" customHeight="1" x14ac:dyDescent="0.45">
      <c r="A132" s="9" t="s">
        <v>124</v>
      </c>
      <c r="B132" s="114"/>
      <c r="C132" s="41">
        <v>2</v>
      </c>
      <c r="D132" s="41">
        <v>43</v>
      </c>
      <c r="E132" s="41">
        <v>43</v>
      </c>
      <c r="F132" s="32"/>
      <c r="G132" s="10"/>
      <c r="H132" s="98"/>
    </row>
    <row r="133" spans="1:8" x14ac:dyDescent="0.45">
      <c r="A133" s="9" t="s">
        <v>142</v>
      </c>
      <c r="B133" s="114"/>
      <c r="C133" s="41">
        <v>2</v>
      </c>
      <c r="D133" s="41">
        <v>28</v>
      </c>
      <c r="E133" s="41">
        <v>28</v>
      </c>
      <c r="F133" s="32"/>
      <c r="G133" s="10"/>
      <c r="H133" s="87"/>
    </row>
    <row r="134" spans="1:8" x14ac:dyDescent="0.45">
      <c r="H134" s="87"/>
    </row>
    <row r="135" spans="1:8" x14ac:dyDescent="0.45">
      <c r="H135" s="87"/>
    </row>
    <row r="136" spans="1:8" x14ac:dyDescent="0.45">
      <c r="H136" s="87"/>
    </row>
    <row r="137" spans="1:8" x14ac:dyDescent="0.45">
      <c r="H137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140"/>
  <sheetViews>
    <sheetView topLeftCell="A95" zoomScale="120" zoomScaleNormal="120" workbookViewId="0">
      <selection activeCell="A104" sqref="A104"/>
    </sheetView>
  </sheetViews>
  <sheetFormatPr defaultColWidth="9.140625" defaultRowHeight="18.75" x14ac:dyDescent="0.45"/>
  <cols>
    <col min="1" max="1" width="76.42578125" style="1" customWidth="1"/>
    <col min="2" max="2" width="8.7109375" style="49" customWidth="1"/>
    <col min="3" max="3" width="8.140625" style="49" bestFit="1" customWidth="1"/>
    <col min="4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8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8" ht="18.600000000000001" customHeight="1" x14ac:dyDescent="0.45">
      <c r="A2" s="350" t="s">
        <v>222</v>
      </c>
      <c r="B2" s="350"/>
      <c r="C2" s="350"/>
      <c r="D2" s="350"/>
      <c r="E2" s="350"/>
      <c r="F2" s="350"/>
      <c r="G2" s="350"/>
    </row>
    <row r="3" spans="1:8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8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8" t="s">
        <v>6</v>
      </c>
      <c r="G4" s="357" t="s">
        <v>8</v>
      </c>
      <c r="H4" s="87"/>
    </row>
    <row r="5" spans="1:8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9"/>
      <c r="G5" s="357"/>
      <c r="H5" s="87"/>
    </row>
    <row r="6" spans="1:8" s="3" customFormat="1" ht="18.600000000000001" customHeight="1" thickTop="1" thickBot="1" x14ac:dyDescent="0.5">
      <c r="A6" s="2" t="s">
        <v>34</v>
      </c>
      <c r="B6" s="19">
        <f>B7+B8</f>
        <v>3050</v>
      </c>
      <c r="C6" s="19">
        <f>C7+C8</f>
        <v>87</v>
      </c>
      <c r="D6" s="19">
        <f>D7+D8</f>
        <v>1562</v>
      </c>
      <c r="E6" s="19">
        <f>E7+E8</f>
        <v>1455</v>
      </c>
      <c r="F6" s="20">
        <f>D6*100/B6</f>
        <v>51.213114754098363</v>
      </c>
      <c r="G6" s="100"/>
      <c r="H6" s="98"/>
    </row>
    <row r="7" spans="1:8" s="3" customFormat="1" ht="18.600000000000001" customHeight="1" thickTop="1" thickBot="1" x14ac:dyDescent="0.5">
      <c r="A7" s="18" t="s">
        <v>32</v>
      </c>
      <c r="B7" s="35">
        <f>B9+B50+B53+B57+B59+B71+B76+B103+B107+B98+B77</f>
        <v>1550</v>
      </c>
      <c r="C7" s="35">
        <f>C9+C53+C59+C71+C76+C103+C107</f>
        <v>56</v>
      </c>
      <c r="D7" s="35">
        <f>D9+D53+D59+D71+D76+D103+D107+D50+D57+D98</f>
        <v>1112</v>
      </c>
      <c r="E7" s="35">
        <f>E9+E53+E59+E71+E76+E103+E107</f>
        <v>1005</v>
      </c>
      <c r="F7" s="21">
        <f>D7*100/B7</f>
        <v>71.741935483870961</v>
      </c>
      <c r="G7" s="101"/>
      <c r="H7" s="98"/>
    </row>
    <row r="8" spans="1:8" s="3" customFormat="1" ht="18.600000000000001" customHeight="1" thickTop="1" thickBot="1" x14ac:dyDescent="0.5">
      <c r="A8" s="4" t="s">
        <v>31</v>
      </c>
      <c r="B8" s="36">
        <f>B113</f>
        <v>1500</v>
      </c>
      <c r="C8" s="36">
        <f>C113</f>
        <v>31</v>
      </c>
      <c r="D8" s="36">
        <f>D113</f>
        <v>450</v>
      </c>
      <c r="E8" s="36">
        <f>E113</f>
        <v>450</v>
      </c>
      <c r="F8" s="22">
        <f>D8*100/B8</f>
        <v>30</v>
      </c>
      <c r="G8" s="102"/>
      <c r="H8" s="98"/>
    </row>
    <row r="9" spans="1:8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29</v>
      </c>
      <c r="D9" s="39">
        <f>D10</f>
        <v>605</v>
      </c>
      <c r="E9" s="39">
        <f>E10</f>
        <v>573</v>
      </c>
      <c r="F9" s="25">
        <f>D9*100/B9</f>
        <v>84.027777777777771</v>
      </c>
      <c r="G9" s="103"/>
      <c r="H9" s="236"/>
    </row>
    <row r="10" spans="1:8" ht="18.600000000000001" customHeight="1" thickTop="1" x14ac:dyDescent="0.45">
      <c r="A10" s="58" t="s">
        <v>48</v>
      </c>
      <c r="B10" s="59">
        <v>720</v>
      </c>
      <c r="C10" s="59">
        <f>SUM(C12:C49)</f>
        <v>29</v>
      </c>
      <c r="D10" s="59">
        <f>SUM(D12:D49)</f>
        <v>605</v>
      </c>
      <c r="E10" s="59">
        <f>SUM(E12:E49)</f>
        <v>573</v>
      </c>
      <c r="F10" s="60">
        <f>D10*100/B10</f>
        <v>84.027777777777771</v>
      </c>
      <c r="G10" s="17"/>
      <c r="H10" s="98"/>
    </row>
    <row r="11" spans="1:8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8" s="81" customFormat="1" ht="18.600000000000001" customHeight="1" x14ac:dyDescent="0.45">
      <c r="A12" s="88" t="s">
        <v>201</v>
      </c>
      <c r="B12" s="40"/>
      <c r="C12" s="40">
        <v>1</v>
      </c>
      <c r="D12" s="40">
        <v>20</v>
      </c>
      <c r="E12" s="40">
        <v>20</v>
      </c>
      <c r="F12" s="27"/>
      <c r="G12" s="248" t="s">
        <v>24</v>
      </c>
      <c r="H12" s="89"/>
    </row>
    <row r="13" spans="1:8" s="81" customFormat="1" ht="18.600000000000001" customHeight="1" x14ac:dyDescent="0.45">
      <c r="A13" s="88" t="s">
        <v>220</v>
      </c>
      <c r="B13" s="40"/>
      <c r="C13" s="40">
        <v>1</v>
      </c>
      <c r="D13" s="40">
        <v>20</v>
      </c>
      <c r="E13" s="40">
        <v>20</v>
      </c>
      <c r="F13" s="27"/>
      <c r="G13" s="252" t="s">
        <v>80</v>
      </c>
      <c r="H13" s="89"/>
    </row>
    <row r="14" spans="1:8" s="81" customFormat="1" x14ac:dyDescent="0.45">
      <c r="A14" s="88"/>
      <c r="B14" s="94"/>
      <c r="C14" s="94"/>
      <c r="D14" s="94"/>
      <c r="E14" s="94"/>
      <c r="F14" s="94"/>
      <c r="G14" s="13"/>
      <c r="H14" s="89"/>
    </row>
    <row r="15" spans="1:8" ht="18.600000000000001" customHeight="1" x14ac:dyDescent="0.45">
      <c r="A15" s="66" t="s">
        <v>43</v>
      </c>
      <c r="B15" s="85"/>
      <c r="C15" s="85"/>
      <c r="D15" s="85"/>
      <c r="E15" s="85"/>
      <c r="F15" s="86"/>
      <c r="G15" s="71"/>
      <c r="H15" s="87"/>
    </row>
    <row r="16" spans="1:8" s="81" customFormat="1" ht="18.600000000000001" customHeight="1" x14ac:dyDescent="0.45">
      <c r="A16" s="88" t="s">
        <v>197</v>
      </c>
      <c r="B16" s="40"/>
      <c r="C16" s="40">
        <v>1</v>
      </c>
      <c r="D16" s="40">
        <v>22</v>
      </c>
      <c r="E16" s="40">
        <v>20</v>
      </c>
      <c r="F16" s="26"/>
      <c r="G16" s="248" t="s">
        <v>146</v>
      </c>
      <c r="H16" s="89"/>
    </row>
    <row r="17" spans="1:9" ht="18.600000000000001" customHeight="1" x14ac:dyDescent="0.45">
      <c r="A17" s="9"/>
      <c r="B17" s="114"/>
      <c r="C17" s="41"/>
      <c r="D17" s="41"/>
      <c r="E17" s="41"/>
      <c r="F17" s="24"/>
      <c r="G17" s="10"/>
      <c r="H17" s="87"/>
    </row>
    <row r="18" spans="1:9" ht="18.600000000000001" customHeight="1" x14ac:dyDescent="0.45">
      <c r="A18" s="66" t="s">
        <v>44</v>
      </c>
      <c r="B18" s="67"/>
      <c r="C18" s="67"/>
      <c r="D18" s="67"/>
      <c r="E18" s="67"/>
      <c r="F18" s="68"/>
      <c r="G18" s="69"/>
      <c r="H18" s="87"/>
      <c r="I18" s="232"/>
    </row>
    <row r="19" spans="1:9" s="81" customFormat="1" ht="18.600000000000001" customHeight="1" x14ac:dyDescent="0.45">
      <c r="A19" s="88" t="s">
        <v>125</v>
      </c>
      <c r="B19" s="40"/>
      <c r="C19" s="40">
        <v>1</v>
      </c>
      <c r="D19" s="40">
        <v>20</v>
      </c>
      <c r="E19" s="40">
        <v>20</v>
      </c>
      <c r="F19" s="26"/>
      <c r="G19" s="228" t="s">
        <v>80</v>
      </c>
      <c r="H19" s="89"/>
    </row>
    <row r="20" spans="1:9" s="81" customFormat="1" ht="18.600000000000001" customHeight="1" x14ac:dyDescent="0.45">
      <c r="A20" s="88" t="s">
        <v>126</v>
      </c>
      <c r="B20" s="40"/>
      <c r="C20" s="40">
        <v>1</v>
      </c>
      <c r="D20" s="40">
        <v>20</v>
      </c>
      <c r="E20" s="40">
        <v>20</v>
      </c>
      <c r="F20" s="26"/>
      <c r="G20" s="228" t="s">
        <v>80</v>
      </c>
      <c r="H20" s="89"/>
    </row>
    <row r="21" spans="1:9" s="81" customFormat="1" ht="18.600000000000001" customHeight="1" x14ac:dyDescent="0.45">
      <c r="A21" s="88" t="s">
        <v>169</v>
      </c>
      <c r="B21" s="40"/>
      <c r="C21" s="40">
        <v>1</v>
      </c>
      <c r="D21" s="40">
        <v>20</v>
      </c>
      <c r="E21" s="40">
        <v>20</v>
      </c>
      <c r="F21" s="26"/>
      <c r="G21" s="101" t="s">
        <v>24</v>
      </c>
      <c r="H21" s="251"/>
      <c r="I21" s="247"/>
    </row>
    <row r="22" spans="1:9" s="81" customFormat="1" ht="18.600000000000001" customHeight="1" x14ac:dyDescent="0.45">
      <c r="A22" s="88" t="s">
        <v>127</v>
      </c>
      <c r="B22" s="40"/>
      <c r="C22" s="40">
        <v>1</v>
      </c>
      <c r="D22" s="40">
        <v>20</v>
      </c>
      <c r="E22" s="40">
        <v>18</v>
      </c>
      <c r="F22" s="26"/>
      <c r="G22" s="228" t="s">
        <v>128</v>
      </c>
      <c r="H22" s="89"/>
    </row>
    <row r="23" spans="1:9" s="81" customFormat="1" ht="18.600000000000001" customHeight="1" x14ac:dyDescent="0.45">
      <c r="A23" s="88" t="s">
        <v>129</v>
      </c>
      <c r="B23" s="40"/>
      <c r="C23" s="40">
        <v>1</v>
      </c>
      <c r="D23" s="40">
        <v>20</v>
      </c>
      <c r="E23" s="40">
        <v>19</v>
      </c>
      <c r="F23" s="26"/>
      <c r="G23" s="228" t="s">
        <v>128</v>
      </c>
      <c r="H23" s="89"/>
    </row>
    <row r="24" spans="1:9" s="81" customFormat="1" ht="18.600000000000001" customHeight="1" x14ac:dyDescent="0.45">
      <c r="A24" s="88" t="s">
        <v>151</v>
      </c>
      <c r="B24" s="40"/>
      <c r="C24" s="40">
        <v>1</v>
      </c>
      <c r="D24" s="40">
        <v>25</v>
      </c>
      <c r="E24" s="40">
        <v>23</v>
      </c>
      <c r="F24" s="26"/>
      <c r="G24" s="228" t="s">
        <v>128</v>
      </c>
      <c r="H24" s="89"/>
    </row>
    <row r="25" spans="1:9" s="81" customFormat="1" ht="18.600000000000001" customHeight="1" x14ac:dyDescent="0.45">
      <c r="A25" s="88" t="s">
        <v>166</v>
      </c>
      <c r="B25" s="40"/>
      <c r="C25" s="40">
        <v>1</v>
      </c>
      <c r="D25" s="40">
        <v>21</v>
      </c>
      <c r="E25" s="40">
        <v>20</v>
      </c>
      <c r="F25" s="26"/>
      <c r="G25" s="231" t="s">
        <v>128</v>
      </c>
      <c r="H25" s="251"/>
    </row>
    <row r="26" spans="1:9" s="81" customFormat="1" ht="18.600000000000001" customHeight="1" x14ac:dyDescent="0.45">
      <c r="A26" s="88" t="s">
        <v>194</v>
      </c>
      <c r="B26" s="40"/>
      <c r="C26" s="40">
        <v>1</v>
      </c>
      <c r="D26" s="40">
        <v>26</v>
      </c>
      <c r="E26" s="40">
        <v>15</v>
      </c>
      <c r="F26" s="26"/>
      <c r="G26" s="101" t="s">
        <v>128</v>
      </c>
      <c r="H26" s="89"/>
    </row>
    <row r="27" spans="1:9" s="81" customFormat="1" ht="18.600000000000001" customHeight="1" x14ac:dyDescent="0.45">
      <c r="A27" s="88" t="s">
        <v>198</v>
      </c>
      <c r="B27" s="40"/>
      <c r="C27" s="40">
        <v>1</v>
      </c>
      <c r="D27" s="40">
        <v>22</v>
      </c>
      <c r="E27" s="40">
        <v>21</v>
      </c>
      <c r="F27" s="26"/>
      <c r="G27" s="248" t="s">
        <v>128</v>
      </c>
      <c r="H27" s="89"/>
    </row>
    <row r="28" spans="1:9" s="81" customFormat="1" ht="18.600000000000001" customHeight="1" x14ac:dyDescent="0.45">
      <c r="A28" s="88" t="s">
        <v>148</v>
      </c>
      <c r="B28" s="40"/>
      <c r="C28" s="40">
        <v>1</v>
      </c>
      <c r="D28" s="40">
        <v>21</v>
      </c>
      <c r="E28" s="40">
        <v>19</v>
      </c>
      <c r="F28" s="26"/>
      <c r="G28" s="231" t="s">
        <v>128</v>
      </c>
      <c r="H28" s="89"/>
    </row>
    <row r="29" spans="1:9" s="81" customFormat="1" ht="18.600000000000001" customHeight="1" x14ac:dyDescent="0.45">
      <c r="A29" s="88" t="s">
        <v>141</v>
      </c>
      <c r="B29" s="40"/>
      <c r="C29" s="40">
        <v>1</v>
      </c>
      <c r="D29" s="40">
        <v>22</v>
      </c>
      <c r="E29" s="40">
        <v>22</v>
      </c>
      <c r="F29" s="26"/>
      <c r="G29" s="231" t="s">
        <v>80</v>
      </c>
      <c r="H29" s="89"/>
    </row>
    <row r="30" spans="1:9" s="81" customFormat="1" ht="18.600000000000001" customHeight="1" x14ac:dyDescent="0.45">
      <c r="A30" s="88" t="s">
        <v>145</v>
      </c>
      <c r="B30" s="40"/>
      <c r="C30" s="40">
        <v>1</v>
      </c>
      <c r="D30" s="40">
        <v>19</v>
      </c>
      <c r="E30" s="40">
        <v>18</v>
      </c>
      <c r="F30" s="26"/>
      <c r="G30" s="231" t="s">
        <v>146</v>
      </c>
      <c r="H30" s="89"/>
    </row>
    <row r="31" spans="1:9" s="81" customFormat="1" ht="18.600000000000001" customHeight="1" x14ac:dyDescent="0.45">
      <c r="A31" s="88" t="s">
        <v>192</v>
      </c>
      <c r="B31" s="40"/>
      <c r="C31" s="40">
        <v>1</v>
      </c>
      <c r="D31" s="40">
        <v>20</v>
      </c>
      <c r="E31" s="40">
        <v>20</v>
      </c>
      <c r="F31" s="26"/>
      <c r="G31" s="248" t="s">
        <v>80</v>
      </c>
      <c r="H31" s="89"/>
    </row>
    <row r="32" spans="1:9" s="81" customFormat="1" ht="18.600000000000001" customHeight="1" x14ac:dyDescent="0.45">
      <c r="A32" s="88" t="s">
        <v>147</v>
      </c>
      <c r="B32" s="40"/>
      <c r="C32" s="40">
        <v>1</v>
      </c>
      <c r="D32" s="40">
        <v>19</v>
      </c>
      <c r="E32" s="40">
        <v>19</v>
      </c>
      <c r="F32" s="26"/>
      <c r="G32" s="231" t="s">
        <v>146</v>
      </c>
      <c r="H32" s="89"/>
    </row>
    <row r="33" spans="1:8" s="81" customFormat="1" ht="18.600000000000001" customHeight="1" x14ac:dyDescent="0.45">
      <c r="A33" s="88" t="s">
        <v>163</v>
      </c>
      <c r="B33" s="40"/>
      <c r="C33" s="40">
        <v>1</v>
      </c>
      <c r="D33" s="40">
        <v>25</v>
      </c>
      <c r="E33" s="40">
        <v>25</v>
      </c>
      <c r="F33" s="26"/>
      <c r="G33" s="231" t="s">
        <v>80</v>
      </c>
      <c r="H33" s="89"/>
    </row>
    <row r="34" spans="1:8" s="81" customFormat="1" ht="18.600000000000001" customHeight="1" x14ac:dyDescent="0.45">
      <c r="A34" s="88" t="s">
        <v>193</v>
      </c>
      <c r="B34" s="40"/>
      <c r="C34" s="40">
        <v>1</v>
      </c>
      <c r="D34" s="40">
        <v>20</v>
      </c>
      <c r="E34" s="40">
        <v>14</v>
      </c>
      <c r="F34" s="26"/>
      <c r="G34" s="101" t="s">
        <v>128</v>
      </c>
      <c r="H34" s="89"/>
    </row>
    <row r="35" spans="1:8" s="81" customFormat="1" ht="18.600000000000001" customHeight="1" x14ac:dyDescent="0.45">
      <c r="A35" s="88" t="s">
        <v>195</v>
      </c>
      <c r="B35" s="40"/>
      <c r="C35" s="40">
        <v>1</v>
      </c>
      <c r="D35" s="40">
        <v>22</v>
      </c>
      <c r="E35" s="40">
        <v>22</v>
      </c>
      <c r="F35" s="26"/>
      <c r="G35" s="248" t="s">
        <v>128</v>
      </c>
      <c r="H35" s="89"/>
    </row>
    <row r="36" spans="1:8" x14ac:dyDescent="0.45">
      <c r="A36" s="88" t="s">
        <v>199</v>
      </c>
      <c r="B36" s="40"/>
      <c r="C36" s="40">
        <v>1</v>
      </c>
      <c r="D36" s="40">
        <v>20</v>
      </c>
      <c r="E36" s="40">
        <v>20</v>
      </c>
      <c r="F36" s="26"/>
      <c r="G36" s="248" t="s">
        <v>24</v>
      </c>
    </row>
    <row r="37" spans="1:8" x14ac:dyDescent="0.45">
      <c r="A37" s="88" t="s">
        <v>200</v>
      </c>
      <c r="B37" s="40"/>
      <c r="C37" s="40">
        <v>1</v>
      </c>
      <c r="D37" s="40">
        <v>20</v>
      </c>
      <c r="E37" s="40">
        <v>17</v>
      </c>
      <c r="F37" s="26"/>
      <c r="G37" s="248" t="s">
        <v>128</v>
      </c>
    </row>
    <row r="38" spans="1:8" x14ac:dyDescent="0.45">
      <c r="A38" s="53"/>
      <c r="B38" s="61"/>
      <c r="C38" s="61"/>
      <c r="D38" s="61"/>
      <c r="E38" s="61"/>
      <c r="F38" s="62"/>
      <c r="G38" s="53"/>
      <c r="H38" s="87"/>
    </row>
    <row r="39" spans="1:8" ht="18.600000000000001" customHeight="1" x14ac:dyDescent="0.45">
      <c r="A39" s="70" t="s">
        <v>45</v>
      </c>
      <c r="B39" s="67"/>
      <c r="C39" s="67"/>
      <c r="D39" s="67"/>
      <c r="E39" s="67"/>
      <c r="F39" s="68"/>
      <c r="G39" s="69"/>
      <c r="H39" s="87"/>
    </row>
    <row r="40" spans="1:8" s="81" customFormat="1" ht="18.600000000000001" customHeight="1" x14ac:dyDescent="0.45">
      <c r="A40" s="12" t="s">
        <v>137</v>
      </c>
      <c r="B40" s="90"/>
      <c r="C40" s="65">
        <v>1</v>
      </c>
      <c r="D40" s="65">
        <v>21</v>
      </c>
      <c r="E40" s="42">
        <v>21</v>
      </c>
      <c r="F40" s="23"/>
      <c r="G40" s="228" t="s">
        <v>80</v>
      </c>
      <c r="H40" s="89"/>
    </row>
    <row r="41" spans="1:8" s="81" customFormat="1" ht="18.600000000000001" customHeight="1" x14ac:dyDescent="0.45">
      <c r="A41" s="12" t="s">
        <v>167</v>
      </c>
      <c r="B41" s="90"/>
      <c r="C41" s="65">
        <v>1</v>
      </c>
      <c r="D41" s="65">
        <v>20</v>
      </c>
      <c r="E41" s="42">
        <v>20</v>
      </c>
      <c r="F41" s="23"/>
      <c r="G41" s="101" t="s">
        <v>80</v>
      </c>
      <c r="H41" s="89"/>
    </row>
    <row r="42" spans="1:8" s="81" customFormat="1" ht="18.600000000000001" customHeight="1" x14ac:dyDescent="0.45">
      <c r="A42" s="230" t="s">
        <v>138</v>
      </c>
      <c r="B42" s="88"/>
      <c r="C42" s="88">
        <v>1</v>
      </c>
      <c r="D42" s="88">
        <v>20</v>
      </c>
      <c r="E42" s="42">
        <v>20</v>
      </c>
      <c r="F42" s="23"/>
      <c r="G42" s="228" t="s">
        <v>80</v>
      </c>
      <c r="H42" s="89"/>
    </row>
    <row r="43" spans="1:8" s="81" customFormat="1" ht="18.600000000000001" customHeight="1" x14ac:dyDescent="0.45">
      <c r="A43" s="230" t="s">
        <v>164</v>
      </c>
      <c r="B43" s="88"/>
      <c r="C43" s="88">
        <v>1</v>
      </c>
      <c r="D43" s="88">
        <v>20</v>
      </c>
      <c r="E43" s="42">
        <v>20</v>
      </c>
      <c r="F43" s="23"/>
      <c r="G43" s="248" t="s">
        <v>80</v>
      </c>
      <c r="H43" s="89"/>
    </row>
    <row r="44" spans="1:8" s="81" customFormat="1" ht="18.600000000000001" customHeight="1" x14ac:dyDescent="0.45">
      <c r="A44" s="230" t="s">
        <v>165</v>
      </c>
      <c r="B44" s="88"/>
      <c r="C44" s="88">
        <v>1</v>
      </c>
      <c r="D44" s="88">
        <v>20</v>
      </c>
      <c r="E44" s="42">
        <v>20</v>
      </c>
      <c r="F44" s="23"/>
      <c r="G44" s="101" t="s">
        <v>24</v>
      </c>
      <c r="H44" s="89"/>
    </row>
    <row r="45" spans="1:8" ht="18.600000000000001" customHeight="1" x14ac:dyDescent="0.45">
      <c r="A45" s="53"/>
      <c r="B45" s="53"/>
      <c r="C45" s="53"/>
      <c r="D45" s="53"/>
      <c r="E45" s="53"/>
      <c r="F45" s="53"/>
      <c r="G45" s="53"/>
      <c r="H45" s="87"/>
    </row>
    <row r="46" spans="1:8" ht="18.600000000000001" customHeight="1" x14ac:dyDescent="0.45">
      <c r="A46" s="77" t="s">
        <v>49</v>
      </c>
      <c r="B46" s="78"/>
      <c r="C46" s="78"/>
      <c r="D46" s="78"/>
      <c r="E46" s="78"/>
      <c r="F46" s="79"/>
      <c r="G46" s="80"/>
      <c r="H46" s="87"/>
    </row>
    <row r="47" spans="1:8" s="81" customFormat="1" ht="18.600000000000001" customHeight="1" x14ac:dyDescent="0.45">
      <c r="A47" s="88" t="s">
        <v>131</v>
      </c>
      <c r="B47" s="40"/>
      <c r="C47" s="40">
        <v>1</v>
      </c>
      <c r="D47" s="40">
        <v>20</v>
      </c>
      <c r="E47" s="40">
        <v>20</v>
      </c>
      <c r="F47" s="26"/>
      <c r="G47" s="228" t="s">
        <v>80</v>
      </c>
      <c r="H47" s="89"/>
    </row>
    <row r="48" spans="1:8" s="81" customFormat="1" ht="18.600000000000001" customHeight="1" x14ac:dyDescent="0.45">
      <c r="A48" s="88" t="s">
        <v>140</v>
      </c>
      <c r="B48" s="40"/>
      <c r="C48" s="40">
        <v>1</v>
      </c>
      <c r="D48" s="40">
        <v>20</v>
      </c>
      <c r="E48" s="40">
        <v>20</v>
      </c>
      <c r="F48" s="26"/>
      <c r="G48" s="231" t="s">
        <v>80</v>
      </c>
      <c r="H48" s="89"/>
    </row>
    <row r="49" spans="1:8" s="81" customFormat="1" ht="18.600000000000001" customHeight="1" x14ac:dyDescent="0.45">
      <c r="A49" s="88"/>
      <c r="B49" s="40"/>
      <c r="C49" s="40"/>
      <c r="D49" s="40"/>
      <c r="E49" s="40"/>
      <c r="F49" s="26"/>
      <c r="G49" s="14"/>
      <c r="H49" s="89"/>
    </row>
    <row r="50" spans="1:8" s="81" customFormat="1" ht="18.600000000000001" customHeight="1" x14ac:dyDescent="0.5">
      <c r="A50" s="115" t="s">
        <v>121</v>
      </c>
      <c r="B50" s="63">
        <v>20</v>
      </c>
      <c r="C50" s="225"/>
      <c r="D50" s="225"/>
      <c r="E50" s="225"/>
      <c r="F50" s="111"/>
      <c r="G50" s="104"/>
      <c r="H50" s="89"/>
    </row>
    <row r="51" spans="1:8" s="81" customFormat="1" ht="18.600000000000001" customHeight="1" x14ac:dyDescent="0.45">
      <c r="A51" s="88" t="s">
        <v>120</v>
      </c>
      <c r="B51" s="40"/>
      <c r="C51" s="40"/>
      <c r="D51" s="40"/>
      <c r="E51" s="40"/>
      <c r="F51" s="26"/>
      <c r="G51" s="14"/>
      <c r="H51" s="89"/>
    </row>
    <row r="52" spans="1:8" s="81" customFormat="1" ht="18.600000000000001" customHeight="1" x14ac:dyDescent="0.45">
      <c r="A52" s="88"/>
      <c r="B52" s="40"/>
      <c r="C52" s="40"/>
      <c r="D52" s="40"/>
      <c r="E52" s="40"/>
      <c r="F52" s="26"/>
      <c r="G52" s="14"/>
      <c r="H52" s="89"/>
    </row>
    <row r="53" spans="1:8" ht="18.600000000000001" customHeight="1" x14ac:dyDescent="0.5">
      <c r="A53" s="115" t="s">
        <v>52</v>
      </c>
      <c r="B53" s="63">
        <v>70</v>
      </c>
      <c r="C53" s="63">
        <f>SUM(C54:C58)</f>
        <v>2</v>
      </c>
      <c r="D53" s="63">
        <f>SUM(D54:D58)</f>
        <v>57</v>
      </c>
      <c r="E53" s="63">
        <f>SUM(E54:E58)</f>
        <v>37</v>
      </c>
      <c r="F53" s="233">
        <f>D53*100/B53</f>
        <v>81.428571428571431</v>
      </c>
      <c r="G53" s="64"/>
      <c r="H53" s="87"/>
    </row>
    <row r="54" spans="1:8" ht="18.600000000000001" customHeight="1" x14ac:dyDescent="0.5">
      <c r="A54" s="116" t="s">
        <v>144</v>
      </c>
      <c r="B54" s="40"/>
      <c r="C54" s="40">
        <v>1</v>
      </c>
      <c r="D54" s="40">
        <v>37</v>
      </c>
      <c r="E54" s="40">
        <v>37</v>
      </c>
      <c r="F54" s="26"/>
      <c r="G54" s="234" t="s">
        <v>80</v>
      </c>
      <c r="H54" s="87"/>
    </row>
    <row r="55" spans="1:8" ht="18.600000000000001" customHeight="1" x14ac:dyDescent="0.5">
      <c r="A55" s="116" t="s">
        <v>219</v>
      </c>
      <c r="B55" s="40"/>
      <c r="C55" s="40">
        <v>1</v>
      </c>
      <c r="D55" s="40">
        <v>20</v>
      </c>
      <c r="E55" s="40"/>
      <c r="F55" s="26"/>
      <c r="G55" s="248" t="s">
        <v>80</v>
      </c>
      <c r="H55" s="87"/>
    </row>
    <row r="56" spans="1:8" ht="18.600000000000001" customHeight="1" x14ac:dyDescent="0.5">
      <c r="A56" s="116"/>
      <c r="B56" s="40"/>
      <c r="C56" s="40"/>
      <c r="D56" s="40"/>
      <c r="E56" s="40"/>
      <c r="F56" s="26"/>
      <c r="G56" s="14"/>
      <c r="H56" s="87"/>
    </row>
    <row r="57" spans="1:8" ht="18.600000000000001" customHeight="1" x14ac:dyDescent="0.5">
      <c r="A57" s="115" t="s">
        <v>122</v>
      </c>
      <c r="B57" s="63">
        <v>20</v>
      </c>
      <c r="C57" s="225"/>
      <c r="D57" s="225"/>
      <c r="E57" s="225"/>
      <c r="F57" s="111"/>
      <c r="G57" s="104"/>
      <c r="H57" s="87"/>
    </row>
    <row r="58" spans="1:8" ht="18.600000000000001" customHeight="1" x14ac:dyDescent="0.45">
      <c r="A58" s="53"/>
      <c r="B58" s="40"/>
      <c r="C58" s="40"/>
      <c r="D58" s="40"/>
      <c r="E58" s="40"/>
      <c r="F58" s="26"/>
      <c r="G58" s="14"/>
      <c r="H58" s="87"/>
    </row>
    <row r="59" spans="1:8" ht="18.600000000000001" customHeight="1" thickBot="1" x14ac:dyDescent="0.5">
      <c r="A59" s="6" t="s">
        <v>40</v>
      </c>
      <c r="B59" s="39">
        <v>100</v>
      </c>
      <c r="C59" s="39">
        <f>C60+C64</f>
        <v>1</v>
      </c>
      <c r="D59" s="39">
        <f>D60+D64</f>
        <v>20</v>
      </c>
      <c r="E59" s="39">
        <f>E60+E64</f>
        <v>20</v>
      </c>
      <c r="F59" s="28">
        <f>D59*100/B59</f>
        <v>20</v>
      </c>
      <c r="G59" s="103"/>
      <c r="H59" s="98"/>
    </row>
    <row r="60" spans="1:8" ht="18.600000000000001" customHeight="1" thickTop="1" thickBot="1" x14ac:dyDescent="0.5">
      <c r="A60" s="5" t="s">
        <v>30</v>
      </c>
      <c r="B60" s="43">
        <v>60</v>
      </c>
      <c r="C60" s="43">
        <f>SUM(C61:C63)</f>
        <v>1</v>
      </c>
      <c r="D60" s="43">
        <f>SUM(D61:D63)</f>
        <v>20</v>
      </c>
      <c r="E60" s="43">
        <f>SUM(E61:E63)</f>
        <v>20</v>
      </c>
      <c r="F60" s="31">
        <f>D60*100/B60</f>
        <v>33.333333333333336</v>
      </c>
      <c r="G60" s="17"/>
      <c r="H60" s="98"/>
    </row>
    <row r="61" spans="1:8" s="81" customFormat="1" ht="18.600000000000001" customHeight="1" thickTop="1" x14ac:dyDescent="0.45">
      <c r="A61" s="15" t="s">
        <v>214</v>
      </c>
      <c r="B61" s="40"/>
      <c r="C61" s="40">
        <v>1</v>
      </c>
      <c r="D61" s="40">
        <v>20</v>
      </c>
      <c r="E61" s="42">
        <v>20</v>
      </c>
      <c r="F61" s="30"/>
      <c r="G61" s="252" t="s">
        <v>80</v>
      </c>
      <c r="H61" s="99"/>
    </row>
    <row r="62" spans="1:8" s="81" customFormat="1" ht="18.600000000000001" customHeight="1" x14ac:dyDescent="0.45">
      <c r="A62" s="12"/>
      <c r="B62" s="40"/>
      <c r="C62" s="40"/>
      <c r="D62" s="40"/>
      <c r="E62" s="40"/>
      <c r="F62" s="27"/>
      <c r="G62" s="13"/>
      <c r="H62" s="99"/>
    </row>
    <row r="63" spans="1:8" ht="18.600000000000001" customHeight="1" x14ac:dyDescent="0.45">
      <c r="A63" s="12"/>
      <c r="B63" s="42"/>
      <c r="C63" s="42"/>
      <c r="D63" s="42"/>
      <c r="E63" s="42"/>
      <c r="F63" s="30"/>
      <c r="G63" s="13"/>
      <c r="H63" s="98"/>
    </row>
    <row r="64" spans="1:8" ht="18.600000000000001" customHeight="1" thickBot="1" x14ac:dyDescent="0.5">
      <c r="A64" s="5" t="s">
        <v>118</v>
      </c>
      <c r="B64" s="43">
        <v>20</v>
      </c>
      <c r="C64" s="43">
        <f>SUM(C65:C67)</f>
        <v>0</v>
      </c>
      <c r="D64" s="43">
        <f t="shared" ref="D64:E64" si="0">SUM(D65:D67)</f>
        <v>0</v>
      </c>
      <c r="E64" s="43">
        <f t="shared" si="0"/>
        <v>0</v>
      </c>
      <c r="F64" s="31">
        <f>D64*100/B64</f>
        <v>0</v>
      </c>
      <c r="G64" s="17"/>
      <c r="H64" s="98"/>
    </row>
    <row r="65" spans="1:8" ht="18.600000000000001" customHeight="1" thickTop="1" x14ac:dyDescent="0.45">
      <c r="A65" s="12"/>
      <c r="B65" s="42"/>
      <c r="C65" s="42"/>
      <c r="D65" s="42"/>
      <c r="E65" s="42"/>
      <c r="F65" s="30"/>
      <c r="G65" s="13"/>
      <c r="H65" s="98"/>
    </row>
    <row r="66" spans="1:8" ht="18.600000000000001" customHeight="1" x14ac:dyDescent="0.45">
      <c r="A66" s="12"/>
      <c r="B66" s="42"/>
      <c r="C66" s="42"/>
      <c r="D66" s="42"/>
      <c r="E66" s="42"/>
      <c r="F66" s="30"/>
      <c r="G66" s="13"/>
      <c r="H66" s="98"/>
    </row>
    <row r="67" spans="1:8" ht="18.600000000000001" customHeight="1" x14ac:dyDescent="0.45">
      <c r="A67" s="12"/>
      <c r="B67" s="42"/>
      <c r="C67" s="42"/>
      <c r="D67" s="42"/>
      <c r="E67" s="42"/>
      <c r="F67" s="30"/>
      <c r="G67" s="13"/>
      <c r="H67" s="98"/>
    </row>
    <row r="68" spans="1:8" ht="18.600000000000001" customHeight="1" thickBot="1" x14ac:dyDescent="0.5">
      <c r="A68" s="5" t="s">
        <v>119</v>
      </c>
      <c r="B68" s="43">
        <v>20</v>
      </c>
      <c r="C68" s="43"/>
      <c r="D68" s="43"/>
      <c r="E68" s="43"/>
      <c r="F68" s="31">
        <f>D68*100/B68</f>
        <v>0</v>
      </c>
      <c r="G68" s="17"/>
      <c r="H68" s="98"/>
    </row>
    <row r="69" spans="1:8" ht="18.600000000000001" customHeight="1" thickTop="1" x14ac:dyDescent="0.45">
      <c r="A69" s="12"/>
      <c r="B69" s="42"/>
      <c r="C69" s="42"/>
      <c r="D69" s="42"/>
      <c r="E69" s="42"/>
      <c r="F69" s="30"/>
      <c r="G69" s="13"/>
      <c r="H69" s="98"/>
    </row>
    <row r="70" spans="1:8" ht="18.600000000000001" customHeight="1" x14ac:dyDescent="0.45">
      <c r="A70" s="9"/>
      <c r="B70" s="114"/>
      <c r="C70" s="41"/>
      <c r="D70" s="41"/>
      <c r="E70" s="41"/>
      <c r="F70" s="24"/>
      <c r="G70" s="10"/>
      <c r="H70" s="87"/>
    </row>
    <row r="71" spans="1:8" ht="18.600000000000001" customHeight="1" x14ac:dyDescent="0.45">
      <c r="A71" s="72" t="s">
        <v>41</v>
      </c>
      <c r="B71" s="73">
        <v>100</v>
      </c>
      <c r="C71" s="74">
        <f>SUM(C72:C75)</f>
        <v>3</v>
      </c>
      <c r="D71" s="74">
        <f>SUM(D72:D75)</f>
        <v>60</v>
      </c>
      <c r="E71" s="74">
        <f>SUM(E72:E75)</f>
        <v>60</v>
      </c>
      <c r="F71" s="93">
        <f>D71*100/B71</f>
        <v>60</v>
      </c>
      <c r="G71" s="104"/>
      <c r="H71" s="98"/>
    </row>
    <row r="72" spans="1:8" s="81" customFormat="1" ht="18.600000000000001" customHeight="1" x14ac:dyDescent="0.45">
      <c r="A72" s="12" t="s">
        <v>153</v>
      </c>
      <c r="B72" s="40"/>
      <c r="C72" s="40">
        <v>1</v>
      </c>
      <c r="D72" s="40">
        <v>20</v>
      </c>
      <c r="E72" s="40">
        <v>20</v>
      </c>
      <c r="F72" s="27"/>
      <c r="G72" s="234" t="s">
        <v>24</v>
      </c>
      <c r="H72" s="99"/>
    </row>
    <row r="73" spans="1:8" s="81" customFormat="1" ht="18.600000000000001" customHeight="1" x14ac:dyDescent="0.45">
      <c r="A73" s="12" t="s">
        <v>213</v>
      </c>
      <c r="B73" s="40"/>
      <c r="C73" s="40">
        <v>1</v>
      </c>
      <c r="D73" s="40">
        <v>20</v>
      </c>
      <c r="E73" s="40">
        <v>20</v>
      </c>
      <c r="F73" s="27"/>
      <c r="G73" s="237" t="s">
        <v>24</v>
      </c>
      <c r="H73" s="99"/>
    </row>
    <row r="74" spans="1:8" s="81" customFormat="1" ht="18.600000000000001" customHeight="1" x14ac:dyDescent="0.45">
      <c r="A74" s="12" t="s">
        <v>212</v>
      </c>
      <c r="B74" s="40"/>
      <c r="C74" s="40">
        <v>1</v>
      </c>
      <c r="D74" s="40">
        <v>20</v>
      </c>
      <c r="E74" s="40">
        <v>20</v>
      </c>
      <c r="F74" s="27"/>
      <c r="G74" s="253" t="s">
        <v>24</v>
      </c>
      <c r="H74" s="99"/>
    </row>
    <row r="75" spans="1:8" s="81" customFormat="1" ht="18.600000000000001" customHeight="1" x14ac:dyDescent="0.45">
      <c r="A75" s="12"/>
      <c r="B75" s="40"/>
      <c r="C75" s="40"/>
      <c r="D75" s="40"/>
      <c r="E75" s="40"/>
      <c r="F75" s="27"/>
      <c r="G75" s="14"/>
      <c r="H75" s="99"/>
    </row>
    <row r="76" spans="1:8" ht="18.600000000000001" customHeight="1" x14ac:dyDescent="0.45">
      <c r="A76" s="96" t="s">
        <v>50</v>
      </c>
      <c r="B76" s="97">
        <f>B80+B95</f>
        <v>300</v>
      </c>
      <c r="C76" s="97">
        <f t="shared" ref="C76:E76" si="1">C80+C77</f>
        <v>15</v>
      </c>
      <c r="D76" s="97">
        <f t="shared" si="1"/>
        <v>262</v>
      </c>
      <c r="E76" s="97">
        <f t="shared" si="1"/>
        <v>213</v>
      </c>
      <c r="F76" s="111">
        <f>D76*100/B76</f>
        <v>87.333333333333329</v>
      </c>
      <c r="G76" s="103"/>
      <c r="H76" s="87"/>
    </row>
    <row r="77" spans="1:8" ht="18.600000000000001" customHeight="1" x14ac:dyDescent="0.45">
      <c r="A77" s="112" t="s">
        <v>39</v>
      </c>
      <c r="B77" s="113">
        <v>20</v>
      </c>
      <c r="C77" s="113">
        <v>1</v>
      </c>
      <c r="D77" s="113">
        <v>20</v>
      </c>
      <c r="E77" s="113">
        <v>20</v>
      </c>
      <c r="F77" s="110">
        <f>D77*100/B77</f>
        <v>100</v>
      </c>
      <c r="G77" s="108"/>
      <c r="H77" s="98"/>
    </row>
    <row r="78" spans="1:8" ht="18.600000000000001" customHeight="1" x14ac:dyDescent="0.45">
      <c r="A78" s="121" t="s">
        <v>215</v>
      </c>
      <c r="B78" s="122"/>
      <c r="C78" s="122">
        <v>1</v>
      </c>
      <c r="D78" s="122">
        <v>20</v>
      </c>
      <c r="E78" s="122">
        <v>20</v>
      </c>
      <c r="F78" s="123"/>
      <c r="G78" s="255" t="s">
        <v>128</v>
      </c>
      <c r="H78" s="98"/>
    </row>
    <row r="79" spans="1:8" ht="18.600000000000001" customHeight="1" thickBot="1" x14ac:dyDescent="0.5">
      <c r="A79" s="12"/>
      <c r="B79" s="42"/>
      <c r="C79" s="42"/>
      <c r="D79" s="42"/>
      <c r="E79" s="42"/>
      <c r="F79" s="30"/>
      <c r="G79" s="13"/>
      <c r="H79" s="87"/>
    </row>
    <row r="80" spans="1:8" ht="18.600000000000001" customHeight="1" thickTop="1" x14ac:dyDescent="0.45">
      <c r="A80" s="5" t="s">
        <v>38</v>
      </c>
      <c r="B80" s="43">
        <v>280</v>
      </c>
      <c r="C80" s="43">
        <f>SUM(C81:C95)</f>
        <v>14</v>
      </c>
      <c r="D80" s="43">
        <f>SUM(D81:D95)</f>
        <v>242</v>
      </c>
      <c r="E80" s="43">
        <f>SUM(E81:E95)</f>
        <v>193</v>
      </c>
      <c r="F80" s="29">
        <f t="shared" ref="F80" si="2">D80*100/B80</f>
        <v>86.428571428571431</v>
      </c>
      <c r="G80" s="17"/>
      <c r="H80" s="236"/>
    </row>
    <row r="81" spans="1:9" s="81" customFormat="1" ht="18.600000000000001" customHeight="1" x14ac:dyDescent="0.45">
      <c r="A81" s="12" t="s">
        <v>185</v>
      </c>
      <c r="B81" s="44"/>
      <c r="C81" s="83">
        <v>1</v>
      </c>
      <c r="D81" s="40">
        <v>19</v>
      </c>
      <c r="E81" s="40">
        <v>16</v>
      </c>
      <c r="F81" s="26"/>
      <c r="G81" s="229" t="s">
        <v>128</v>
      </c>
      <c r="H81" s="250"/>
    </row>
    <row r="82" spans="1:9" s="81" customFormat="1" ht="18.600000000000001" customHeight="1" x14ac:dyDescent="0.45">
      <c r="A82" s="12" t="s">
        <v>184</v>
      </c>
      <c r="B82" s="44"/>
      <c r="C82" s="83">
        <v>1</v>
      </c>
      <c r="D82" s="40">
        <v>21</v>
      </c>
      <c r="E82" s="40">
        <v>17</v>
      </c>
      <c r="F82" s="26"/>
      <c r="G82" s="231" t="s">
        <v>128</v>
      </c>
      <c r="H82" s="250"/>
    </row>
    <row r="83" spans="1:9" s="81" customFormat="1" ht="18.600000000000001" customHeight="1" x14ac:dyDescent="0.45">
      <c r="A83" s="12" t="s">
        <v>209</v>
      </c>
      <c r="B83" s="44"/>
      <c r="C83" s="83">
        <v>1</v>
      </c>
      <c r="D83" s="40">
        <v>18</v>
      </c>
      <c r="E83" s="40">
        <v>8</v>
      </c>
      <c r="F83" s="26"/>
      <c r="G83" s="101" t="s">
        <v>128</v>
      </c>
      <c r="H83" s="250"/>
      <c r="I83" s="247">
        <f>D84+D90+D93</f>
        <v>55</v>
      </c>
    </row>
    <row r="84" spans="1:9" s="81" customFormat="1" ht="18.600000000000001" customHeight="1" x14ac:dyDescent="0.45">
      <c r="A84" s="12" t="s">
        <v>210</v>
      </c>
      <c r="B84" s="44"/>
      <c r="C84" s="83">
        <v>1</v>
      </c>
      <c r="D84" s="40">
        <v>14</v>
      </c>
      <c r="E84" s="40">
        <v>8</v>
      </c>
      <c r="F84" s="26"/>
      <c r="G84" s="248" t="s">
        <v>128</v>
      </c>
      <c r="H84" s="250"/>
      <c r="I84" s="247">
        <f>D85+D96</f>
        <v>42</v>
      </c>
    </row>
    <row r="85" spans="1:9" s="81" customFormat="1" ht="18.600000000000001" customHeight="1" x14ac:dyDescent="0.45">
      <c r="A85" s="12" t="s">
        <v>211</v>
      </c>
      <c r="B85" s="44"/>
      <c r="C85" s="83">
        <v>1</v>
      </c>
      <c r="D85" s="40">
        <v>22</v>
      </c>
      <c r="E85" s="40">
        <v>16</v>
      </c>
      <c r="F85" s="26"/>
      <c r="G85" s="252" t="s">
        <v>128</v>
      </c>
      <c r="H85" s="250"/>
    </row>
    <row r="86" spans="1:9" s="81" customFormat="1" ht="18.600000000000001" customHeight="1" x14ac:dyDescent="0.45">
      <c r="A86" s="12" t="s">
        <v>186</v>
      </c>
      <c r="B86" s="44"/>
      <c r="C86" s="83">
        <v>1</v>
      </c>
      <c r="D86" s="40">
        <v>20</v>
      </c>
      <c r="E86" s="40">
        <v>14</v>
      </c>
      <c r="F86" s="26"/>
      <c r="G86" s="229" t="s">
        <v>128</v>
      </c>
      <c r="H86" s="99"/>
    </row>
    <row r="87" spans="1:9" s="81" customFormat="1" ht="18.600000000000001" customHeight="1" x14ac:dyDescent="0.45">
      <c r="A87" s="12" t="s">
        <v>187</v>
      </c>
      <c r="B87" s="44"/>
      <c r="C87" s="83">
        <v>1</v>
      </c>
      <c r="D87" s="40">
        <v>19</v>
      </c>
      <c r="E87" s="40">
        <v>17</v>
      </c>
      <c r="F87" s="26"/>
      <c r="G87" s="231" t="s">
        <v>128</v>
      </c>
      <c r="H87" s="99"/>
    </row>
    <row r="88" spans="1:9" s="81" customFormat="1" ht="18.600000000000001" customHeight="1" x14ac:dyDescent="0.45">
      <c r="A88" s="12" t="s">
        <v>190</v>
      </c>
      <c r="B88" s="44"/>
      <c r="C88" s="83">
        <v>1</v>
      </c>
      <c r="D88" s="40">
        <v>13</v>
      </c>
      <c r="E88" s="40">
        <v>13</v>
      </c>
      <c r="F88" s="26"/>
      <c r="G88" s="101" t="s">
        <v>128</v>
      </c>
      <c r="H88" s="99"/>
    </row>
    <row r="89" spans="1:9" s="81" customFormat="1" ht="18.600000000000001" customHeight="1" x14ac:dyDescent="0.45">
      <c r="A89" s="12" t="s">
        <v>327</v>
      </c>
      <c r="B89" s="44"/>
      <c r="C89" s="83">
        <v>1</v>
      </c>
      <c r="D89" s="40">
        <v>1</v>
      </c>
      <c r="E89" s="40">
        <v>1</v>
      </c>
      <c r="F89" s="26"/>
      <c r="G89" s="248" t="s">
        <v>128</v>
      </c>
      <c r="H89" s="99"/>
    </row>
    <row r="90" spans="1:9" s="81" customFormat="1" ht="18.600000000000001" customHeight="1" x14ac:dyDescent="0.45">
      <c r="A90" s="12" t="s">
        <v>204</v>
      </c>
      <c r="B90" s="44"/>
      <c r="C90" s="83">
        <v>1</v>
      </c>
      <c r="D90" s="40">
        <v>22</v>
      </c>
      <c r="E90" s="40">
        <v>21</v>
      </c>
      <c r="F90" s="26"/>
      <c r="G90" s="248" t="s">
        <v>128</v>
      </c>
      <c r="H90" s="99"/>
    </row>
    <row r="91" spans="1:9" s="81" customFormat="1" ht="18.600000000000001" customHeight="1" x14ac:dyDescent="0.45">
      <c r="A91" s="12" t="s">
        <v>188</v>
      </c>
      <c r="B91" s="44"/>
      <c r="C91" s="83">
        <v>1</v>
      </c>
      <c r="D91" s="40">
        <v>13</v>
      </c>
      <c r="E91" s="40">
        <v>12</v>
      </c>
      <c r="F91" s="26"/>
      <c r="G91" s="231" t="s">
        <v>128</v>
      </c>
      <c r="H91" s="99"/>
    </row>
    <row r="92" spans="1:9" s="81" customFormat="1" ht="18.600000000000001" customHeight="1" x14ac:dyDescent="0.45">
      <c r="A92" s="12" t="s">
        <v>191</v>
      </c>
      <c r="B92" s="44"/>
      <c r="C92" s="83">
        <v>1</v>
      </c>
      <c r="D92" s="40">
        <v>21</v>
      </c>
      <c r="E92" s="40">
        <v>17</v>
      </c>
      <c r="F92" s="26"/>
      <c r="G92" s="101" t="s">
        <v>128</v>
      </c>
      <c r="H92" s="99"/>
    </row>
    <row r="93" spans="1:9" s="81" customFormat="1" ht="18.600000000000001" customHeight="1" x14ac:dyDescent="0.45">
      <c r="A93" s="12" t="s">
        <v>206</v>
      </c>
      <c r="B93" s="44"/>
      <c r="C93" s="83">
        <v>1</v>
      </c>
      <c r="D93" s="40">
        <v>19</v>
      </c>
      <c r="E93" s="40">
        <v>13</v>
      </c>
      <c r="F93" s="26"/>
      <c r="G93" s="248" t="s">
        <v>128</v>
      </c>
      <c r="H93" s="99"/>
    </row>
    <row r="94" spans="1:9" ht="18.600000000000001" customHeight="1" x14ac:dyDescent="0.45">
      <c r="A94" s="53" t="s">
        <v>7</v>
      </c>
      <c r="B94" s="53"/>
      <c r="C94" s="82"/>
      <c r="D94" s="53"/>
      <c r="E94" s="40"/>
      <c r="F94" s="26"/>
      <c r="G94" s="14"/>
      <c r="H94" s="98"/>
    </row>
    <row r="95" spans="1:9" ht="18.600000000000001" customHeight="1" x14ac:dyDescent="0.45">
      <c r="A95" s="16" t="s">
        <v>35</v>
      </c>
      <c r="B95" s="50">
        <v>20</v>
      </c>
      <c r="C95" s="50">
        <v>1</v>
      </c>
      <c r="D95" s="50">
        <v>20</v>
      </c>
      <c r="E95" s="50">
        <v>20</v>
      </c>
      <c r="F95" s="51"/>
      <c r="G95" s="52"/>
      <c r="H95" s="98"/>
    </row>
    <row r="96" spans="1:9" ht="18.600000000000001" customHeight="1" x14ac:dyDescent="0.45">
      <c r="A96" s="121" t="s">
        <v>221</v>
      </c>
      <c r="B96" s="65"/>
      <c r="C96" s="65">
        <v>1</v>
      </c>
      <c r="D96" s="65">
        <v>20</v>
      </c>
      <c r="E96" s="65">
        <v>20</v>
      </c>
      <c r="F96" s="274"/>
      <c r="G96" s="252" t="s">
        <v>128</v>
      </c>
      <c r="H96" s="98"/>
    </row>
    <row r="97" spans="1:9" ht="18.600000000000001" customHeight="1" x14ac:dyDescent="0.45">
      <c r="A97" s="88"/>
      <c r="B97" s="88"/>
      <c r="C97" s="92"/>
      <c r="D97" s="88"/>
      <c r="E97" s="40"/>
      <c r="F97" s="26"/>
      <c r="G97" s="14"/>
      <c r="H97" s="98"/>
    </row>
    <row r="98" spans="1:9" ht="18.600000000000001" customHeight="1" x14ac:dyDescent="0.45">
      <c r="A98" s="226" t="s">
        <v>123</v>
      </c>
      <c r="B98" s="226">
        <v>20</v>
      </c>
      <c r="C98" s="235">
        <f>SUM(C99:C102)</f>
        <v>3</v>
      </c>
      <c r="D98" s="235">
        <f>SUM(D99:D102)</f>
        <v>6</v>
      </c>
      <c r="E98" s="235">
        <f t="shared" ref="E98" si="3">SUM(E99:E102)</f>
        <v>4</v>
      </c>
      <c r="F98" s="111">
        <f>D98*100/B98</f>
        <v>30</v>
      </c>
      <c r="G98" s="104"/>
      <c r="H98" s="98"/>
    </row>
    <row r="99" spans="1:9" ht="18.600000000000001" customHeight="1" x14ac:dyDescent="0.45">
      <c r="A99" s="15" t="s">
        <v>154</v>
      </c>
      <c r="B99" s="44"/>
      <c r="C99" s="40">
        <v>1</v>
      </c>
      <c r="D99" s="40">
        <v>2</v>
      </c>
      <c r="E99" s="40">
        <v>2</v>
      </c>
      <c r="F99" s="26"/>
      <c r="G99" s="234" t="s">
        <v>80</v>
      </c>
      <c r="H99" s="98"/>
    </row>
    <row r="100" spans="1:9" ht="18.600000000000001" customHeight="1" x14ac:dyDescent="0.45">
      <c r="A100" s="15" t="s">
        <v>155</v>
      </c>
      <c r="B100" s="44"/>
      <c r="C100" s="40">
        <v>1</v>
      </c>
      <c r="D100" s="40">
        <v>2</v>
      </c>
      <c r="E100" s="40">
        <v>2</v>
      </c>
      <c r="F100" s="26"/>
      <c r="G100" s="234" t="s">
        <v>80</v>
      </c>
      <c r="H100" s="98"/>
    </row>
    <row r="101" spans="1:9" ht="18.600000000000001" customHeight="1" x14ac:dyDescent="0.45">
      <c r="A101" s="15" t="s">
        <v>168</v>
      </c>
      <c r="B101" s="44"/>
      <c r="C101" s="40">
        <v>1</v>
      </c>
      <c r="D101" s="40">
        <v>2</v>
      </c>
      <c r="E101" s="40"/>
      <c r="F101" s="26"/>
      <c r="G101" s="237" t="s">
        <v>80</v>
      </c>
      <c r="H101" s="98"/>
    </row>
    <row r="102" spans="1:9" ht="18.600000000000001" customHeight="1" x14ac:dyDescent="0.45">
      <c r="A102" s="15"/>
      <c r="B102" s="44"/>
      <c r="C102" s="40"/>
      <c r="D102" s="40"/>
      <c r="E102" s="40"/>
      <c r="F102" s="26"/>
      <c r="G102" s="14"/>
      <c r="H102" s="98"/>
    </row>
    <row r="103" spans="1:9" s="81" customFormat="1" ht="18.600000000000001" customHeight="1" x14ac:dyDescent="0.5">
      <c r="A103" s="115" t="s">
        <v>340</v>
      </c>
      <c r="B103" s="63">
        <v>60</v>
      </c>
      <c r="C103" s="63">
        <f>SUM(C104:C104)</f>
        <v>1</v>
      </c>
      <c r="D103" s="63">
        <f>SUM(D104:D104)</f>
        <v>25</v>
      </c>
      <c r="E103" s="63">
        <f>SUM(E104:E104)</f>
        <v>25</v>
      </c>
      <c r="F103" s="249">
        <f>D103*100/B103</f>
        <v>41.666666666666664</v>
      </c>
      <c r="G103" s="64"/>
      <c r="H103" s="99"/>
    </row>
    <row r="104" spans="1:9" ht="18.600000000000001" customHeight="1" x14ac:dyDescent="0.5">
      <c r="A104" s="117" t="s">
        <v>51</v>
      </c>
      <c r="B104" s="118">
        <v>60</v>
      </c>
      <c r="C104" s="118">
        <f>SUM(C105:C106)</f>
        <v>1</v>
      </c>
      <c r="D104" s="118">
        <f t="shared" ref="D104:E104" si="4">SUM(D105:D106)</f>
        <v>25</v>
      </c>
      <c r="E104" s="118">
        <f t="shared" si="4"/>
        <v>25</v>
      </c>
      <c r="F104" s="119"/>
      <c r="G104" s="120"/>
      <c r="H104" s="98"/>
    </row>
    <row r="105" spans="1:9" ht="18.600000000000001" customHeight="1" x14ac:dyDescent="0.5">
      <c r="A105" s="116" t="s">
        <v>130</v>
      </c>
      <c r="B105" s="40"/>
      <c r="C105" s="40">
        <v>1</v>
      </c>
      <c r="D105" s="40">
        <v>25</v>
      </c>
      <c r="E105" s="40">
        <v>25</v>
      </c>
      <c r="F105" s="26"/>
      <c r="G105" s="228" t="s">
        <v>146</v>
      </c>
      <c r="H105" s="98"/>
    </row>
    <row r="106" spans="1:9" ht="18.600000000000001" customHeight="1" x14ac:dyDescent="0.5">
      <c r="A106" s="116"/>
      <c r="B106" s="40"/>
      <c r="C106" s="40"/>
      <c r="D106" s="40"/>
      <c r="E106" s="40"/>
      <c r="F106" s="26"/>
      <c r="G106" s="14"/>
      <c r="H106" s="98"/>
    </row>
    <row r="107" spans="1:9" ht="18.600000000000001" customHeight="1" x14ac:dyDescent="0.45">
      <c r="A107" s="54" t="s">
        <v>46</v>
      </c>
      <c r="B107" s="55">
        <v>120</v>
      </c>
      <c r="C107" s="55">
        <f>SUM(C108:C112)</f>
        <v>5</v>
      </c>
      <c r="D107" s="55">
        <f>SUM(D108:D112)</f>
        <v>77</v>
      </c>
      <c r="E107" s="55">
        <f>SUM(E108:E112)</f>
        <v>77</v>
      </c>
      <c r="F107" s="56">
        <f>D107*100/B107</f>
        <v>64.166666666666671</v>
      </c>
      <c r="G107" s="57"/>
      <c r="H107" s="87"/>
    </row>
    <row r="108" spans="1:9" s="3" customFormat="1" ht="18.600000000000001" customHeight="1" x14ac:dyDescent="0.45">
      <c r="A108" s="9" t="s">
        <v>158</v>
      </c>
      <c r="B108" s="114"/>
      <c r="C108" s="41">
        <v>1</v>
      </c>
      <c r="D108" s="41">
        <v>15</v>
      </c>
      <c r="E108" s="41">
        <v>15</v>
      </c>
      <c r="F108" s="24"/>
      <c r="G108" s="228" t="s">
        <v>24</v>
      </c>
      <c r="H108" s="98"/>
      <c r="I108" s="254"/>
    </row>
    <row r="109" spans="1:9" s="3" customFormat="1" ht="18.600000000000001" customHeight="1" x14ac:dyDescent="0.45">
      <c r="A109" s="9" t="s">
        <v>159</v>
      </c>
      <c r="B109" s="114"/>
      <c r="C109" s="41">
        <v>1</v>
      </c>
      <c r="D109" s="41">
        <v>16</v>
      </c>
      <c r="E109" s="41">
        <v>16</v>
      </c>
      <c r="F109" s="24"/>
      <c r="G109" s="231" t="s">
        <v>24</v>
      </c>
      <c r="H109" s="98"/>
    </row>
    <row r="110" spans="1:9" s="3" customFormat="1" ht="18.600000000000001" customHeight="1" x14ac:dyDescent="0.45">
      <c r="A110" s="9" t="s">
        <v>202</v>
      </c>
      <c r="B110" s="114"/>
      <c r="C110" s="41">
        <v>1</v>
      </c>
      <c r="D110" s="41">
        <v>26</v>
      </c>
      <c r="E110" s="41">
        <v>26</v>
      </c>
      <c r="F110" s="24"/>
      <c r="G110" s="101" t="s">
        <v>24</v>
      </c>
      <c r="H110" s="98"/>
    </row>
    <row r="111" spans="1:9" s="3" customFormat="1" ht="18.600000000000001" customHeight="1" x14ac:dyDescent="0.45">
      <c r="A111" s="9" t="s">
        <v>223</v>
      </c>
      <c r="B111" s="114"/>
      <c r="C111" s="41">
        <v>1</v>
      </c>
      <c r="D111" s="41">
        <v>8</v>
      </c>
      <c r="E111" s="41">
        <v>8</v>
      </c>
      <c r="F111" s="24"/>
      <c r="G111" s="252" t="s">
        <v>24</v>
      </c>
      <c r="H111" s="98"/>
    </row>
    <row r="112" spans="1:9" s="3" customFormat="1" ht="18.600000000000001" customHeight="1" x14ac:dyDescent="0.45">
      <c r="A112" s="9" t="s">
        <v>203</v>
      </c>
      <c r="B112" s="114"/>
      <c r="C112" s="41">
        <v>1</v>
      </c>
      <c r="D112" s="41">
        <v>12</v>
      </c>
      <c r="E112" s="41">
        <v>12</v>
      </c>
      <c r="F112" s="24"/>
      <c r="G112" s="248" t="s">
        <v>24</v>
      </c>
      <c r="H112" s="98"/>
    </row>
    <row r="113" spans="1:8" s="3" customFormat="1" ht="18.600000000000001" customHeight="1" thickBot="1" x14ac:dyDescent="0.5">
      <c r="A113" s="6" t="s">
        <v>27</v>
      </c>
      <c r="B113" s="97">
        <v>1500</v>
      </c>
      <c r="C113" s="97">
        <f t="shared" ref="C113:E114" si="5">C114</f>
        <v>31</v>
      </c>
      <c r="D113" s="97">
        <f t="shared" si="5"/>
        <v>450</v>
      </c>
      <c r="E113" s="97">
        <f t="shared" si="5"/>
        <v>450</v>
      </c>
      <c r="F113" s="109">
        <f>D113*100/B113</f>
        <v>30</v>
      </c>
      <c r="G113" s="103"/>
      <c r="H113" s="98"/>
    </row>
    <row r="114" spans="1:8" s="3" customFormat="1" ht="18.600000000000001" customHeight="1" thickTop="1" thickBot="1" x14ac:dyDescent="0.5">
      <c r="A114" s="7" t="s">
        <v>28</v>
      </c>
      <c r="B114" s="106">
        <v>1500</v>
      </c>
      <c r="C114" s="106">
        <f t="shared" si="5"/>
        <v>31</v>
      </c>
      <c r="D114" s="106">
        <f t="shared" si="5"/>
        <v>450</v>
      </c>
      <c r="E114" s="106">
        <f t="shared" si="5"/>
        <v>450</v>
      </c>
      <c r="F114" s="107">
        <f>D114*100/B114</f>
        <v>30</v>
      </c>
      <c r="G114" s="108"/>
      <c r="H114" s="98"/>
    </row>
    <row r="115" spans="1:8" s="3" customFormat="1" ht="18.600000000000001" customHeight="1" thickTop="1" thickBot="1" x14ac:dyDescent="0.5">
      <c r="A115" s="8" t="s">
        <v>29</v>
      </c>
      <c r="B115" s="46">
        <v>1500</v>
      </c>
      <c r="C115" s="46">
        <f>C116+C117+C118+C119+C120+C121+C122+C123+C124+C125+C126+C127+C128+C129+C130+C131+C132+C134+C133+C135+C136</f>
        <v>31</v>
      </c>
      <c r="D115" s="46">
        <f>D116+D117+D118+D119+D120+D121+D122+D123+D124+D125+D126+D127+D128+D129+D130+D131+D132+D134+D133+D135+D136</f>
        <v>450</v>
      </c>
      <c r="E115" s="46">
        <f>E116+E117+E118+E119+E120+E121+E122+E123+E124+E125+E126+E127+E128+E129+E130+E131+E132+E134+E133+E135+E136</f>
        <v>450</v>
      </c>
      <c r="F115" s="75">
        <f>D115*100/B115</f>
        <v>30</v>
      </c>
      <c r="G115" s="105"/>
      <c r="H115" s="98"/>
    </row>
    <row r="116" spans="1:8" s="3" customFormat="1" ht="18.600000000000001" customHeight="1" thickTop="1" x14ac:dyDescent="0.45">
      <c r="A116" s="9" t="s">
        <v>20</v>
      </c>
      <c r="B116" s="114"/>
      <c r="C116" s="41">
        <v>1</v>
      </c>
      <c r="D116" s="41">
        <v>20</v>
      </c>
      <c r="E116" s="41">
        <v>20</v>
      </c>
      <c r="F116" s="32"/>
      <c r="G116" s="10"/>
      <c r="H116" s="98"/>
    </row>
    <row r="117" spans="1:8" s="3" customFormat="1" ht="18.600000000000001" customHeight="1" x14ac:dyDescent="0.45">
      <c r="A117" s="9" t="s">
        <v>25</v>
      </c>
      <c r="B117" s="114"/>
      <c r="C117" s="41">
        <v>1</v>
      </c>
      <c r="D117" s="41">
        <v>4</v>
      </c>
      <c r="E117" s="41">
        <v>4</v>
      </c>
      <c r="F117" s="24"/>
      <c r="G117" s="10"/>
      <c r="H117" s="98"/>
    </row>
    <row r="118" spans="1:8" s="3" customFormat="1" ht="18.600000000000001" customHeight="1" x14ac:dyDescent="0.45">
      <c r="A118" s="9" t="s">
        <v>12</v>
      </c>
      <c r="B118" s="114"/>
      <c r="C118" s="41">
        <v>16</v>
      </c>
      <c r="D118" s="41">
        <v>58</v>
      </c>
      <c r="E118" s="41">
        <v>58</v>
      </c>
      <c r="F118" s="32"/>
      <c r="G118" s="10"/>
      <c r="H118" s="98"/>
    </row>
    <row r="119" spans="1:8" s="3" customFormat="1" ht="18.600000000000001" customHeight="1" x14ac:dyDescent="0.45">
      <c r="A119" s="9" t="s">
        <v>17</v>
      </c>
      <c r="B119" s="38"/>
      <c r="C119" s="45"/>
      <c r="D119" s="45"/>
      <c r="E119" s="45"/>
      <c r="F119" s="24"/>
      <c r="G119" s="10"/>
      <c r="H119" s="98"/>
    </row>
    <row r="120" spans="1:8" s="3" customFormat="1" ht="18.600000000000001" customHeight="1" x14ac:dyDescent="0.45">
      <c r="A120" s="9" t="s">
        <v>19</v>
      </c>
      <c r="B120" s="114"/>
      <c r="C120" s="41"/>
      <c r="D120" s="41"/>
      <c r="E120" s="41"/>
      <c r="F120" s="32"/>
      <c r="G120" s="10"/>
      <c r="H120" s="98"/>
    </row>
    <row r="121" spans="1:8" s="3" customFormat="1" ht="18.600000000000001" customHeight="1" x14ac:dyDescent="0.45">
      <c r="A121" s="9" t="s">
        <v>23</v>
      </c>
      <c r="B121" s="114"/>
      <c r="C121" s="41"/>
      <c r="D121" s="41"/>
      <c r="E121" s="41"/>
      <c r="F121" s="32"/>
      <c r="G121" s="10"/>
      <c r="H121" s="98"/>
    </row>
    <row r="122" spans="1:8" s="3" customFormat="1" ht="18.600000000000001" customHeight="1" x14ac:dyDescent="0.45">
      <c r="A122" s="9" t="s">
        <v>47</v>
      </c>
      <c r="B122" s="114"/>
      <c r="C122" s="41">
        <v>1</v>
      </c>
      <c r="D122" s="41">
        <v>50</v>
      </c>
      <c r="E122" s="41">
        <v>50</v>
      </c>
      <c r="F122" s="24"/>
      <c r="G122" s="10"/>
      <c r="H122" s="98"/>
    </row>
    <row r="123" spans="1:8" s="3" customFormat="1" ht="18.600000000000001" customHeight="1" x14ac:dyDescent="0.45">
      <c r="A123" s="9" t="s">
        <v>11</v>
      </c>
      <c r="B123" s="114"/>
      <c r="C123" s="41">
        <v>1</v>
      </c>
      <c r="D123" s="41">
        <v>24</v>
      </c>
      <c r="E123" s="41">
        <v>24</v>
      </c>
      <c r="F123" s="24"/>
      <c r="G123" s="10"/>
      <c r="H123" s="98"/>
    </row>
    <row r="124" spans="1:8" s="3" customFormat="1" ht="18.600000000000001" customHeight="1" x14ac:dyDescent="0.45">
      <c r="A124" s="9" t="s">
        <v>18</v>
      </c>
      <c r="B124" s="114"/>
      <c r="C124" s="41"/>
      <c r="D124" s="41"/>
      <c r="E124" s="41"/>
      <c r="F124" s="24"/>
      <c r="G124" s="10"/>
      <c r="H124" s="98"/>
    </row>
    <row r="125" spans="1:8" s="3" customFormat="1" ht="18.600000000000001" customHeight="1" x14ac:dyDescent="0.45">
      <c r="A125" s="9" t="s">
        <v>9</v>
      </c>
      <c r="B125" s="114"/>
      <c r="C125" s="41">
        <v>2</v>
      </c>
      <c r="D125" s="41">
        <v>42</v>
      </c>
      <c r="E125" s="41">
        <v>42</v>
      </c>
      <c r="F125" s="24"/>
      <c r="G125" s="10"/>
      <c r="H125" s="98"/>
    </row>
    <row r="126" spans="1:8" s="3" customFormat="1" ht="18.600000000000001" customHeight="1" x14ac:dyDescent="0.45">
      <c r="A126" s="9" t="s">
        <v>21</v>
      </c>
      <c r="B126" s="114"/>
      <c r="C126" s="41">
        <v>1</v>
      </c>
      <c r="D126" s="41">
        <v>50</v>
      </c>
      <c r="E126" s="41">
        <v>50</v>
      </c>
      <c r="F126" s="24"/>
      <c r="G126" s="10"/>
      <c r="H126" s="98"/>
    </row>
    <row r="127" spans="1:8" s="3" customFormat="1" ht="18.600000000000001" customHeight="1" x14ac:dyDescent="0.45">
      <c r="A127" s="9" t="s">
        <v>10</v>
      </c>
      <c r="B127" s="114"/>
      <c r="C127" s="41"/>
      <c r="D127" s="41"/>
      <c r="E127" s="41"/>
      <c r="F127" s="24"/>
      <c r="G127" s="10"/>
      <c r="H127" s="98"/>
    </row>
    <row r="128" spans="1:8" s="3" customFormat="1" ht="18.600000000000001" customHeight="1" x14ac:dyDescent="0.45">
      <c r="A128" s="9" t="s">
        <v>15</v>
      </c>
      <c r="B128" s="114"/>
      <c r="C128" s="41">
        <v>3</v>
      </c>
      <c r="D128" s="41">
        <v>90</v>
      </c>
      <c r="E128" s="41">
        <v>90</v>
      </c>
      <c r="F128" s="24"/>
      <c r="G128" s="10"/>
      <c r="H128" s="98"/>
    </row>
    <row r="129" spans="1:8" s="3" customFormat="1" ht="18.600000000000001" customHeight="1" x14ac:dyDescent="0.45">
      <c r="A129" s="9" t="s">
        <v>13</v>
      </c>
      <c r="B129" s="114"/>
      <c r="C129" s="41">
        <v>1</v>
      </c>
      <c r="D129" s="41">
        <v>41</v>
      </c>
      <c r="E129" s="41">
        <v>41</v>
      </c>
      <c r="F129" s="24"/>
      <c r="G129" s="10"/>
      <c r="H129" s="98"/>
    </row>
    <row r="130" spans="1:8" s="3" customFormat="1" ht="18.600000000000001" customHeight="1" x14ac:dyDescent="0.45">
      <c r="A130" s="11" t="s">
        <v>14</v>
      </c>
      <c r="B130" s="47"/>
      <c r="C130" s="48"/>
      <c r="D130" s="48"/>
      <c r="E130" s="48"/>
      <c r="F130" s="33"/>
      <c r="G130" s="10"/>
      <c r="H130" s="98"/>
    </row>
    <row r="131" spans="1:8" s="3" customFormat="1" ht="18.600000000000001" customHeight="1" x14ac:dyDescent="0.45">
      <c r="A131" s="9" t="s">
        <v>22</v>
      </c>
      <c r="B131" s="38"/>
      <c r="C131" s="45"/>
      <c r="D131" s="45"/>
      <c r="E131" s="45"/>
      <c r="F131" s="24"/>
      <c r="G131" s="10"/>
      <c r="H131" s="98"/>
    </row>
    <row r="132" spans="1:8" s="3" customFormat="1" ht="18.600000000000001" customHeight="1" x14ac:dyDescent="0.45">
      <c r="A132" s="9" t="s">
        <v>16</v>
      </c>
      <c r="B132" s="114"/>
      <c r="C132" s="41"/>
      <c r="D132" s="41"/>
      <c r="E132" s="41"/>
      <c r="F132" s="32"/>
      <c r="G132" s="10"/>
      <c r="H132" s="98"/>
    </row>
    <row r="133" spans="1:8" s="3" customFormat="1" ht="18.600000000000001" customHeight="1" x14ac:dyDescent="0.45">
      <c r="A133" s="9" t="s">
        <v>36</v>
      </c>
      <c r="B133" s="114"/>
      <c r="C133" s="41"/>
      <c r="D133" s="41"/>
      <c r="E133" s="41"/>
      <c r="F133" s="32"/>
      <c r="G133" s="10"/>
      <c r="H133" s="98"/>
    </row>
    <row r="134" spans="1:8" s="3" customFormat="1" ht="18.600000000000001" customHeight="1" x14ac:dyDescent="0.45">
      <c r="A134" s="9" t="s">
        <v>33</v>
      </c>
      <c r="B134" s="114"/>
      <c r="C134" s="41"/>
      <c r="D134" s="41"/>
      <c r="E134" s="41"/>
      <c r="F134" s="32"/>
      <c r="G134" s="10"/>
      <c r="H134" s="98"/>
    </row>
    <row r="135" spans="1:8" s="3" customFormat="1" ht="18.600000000000001" customHeight="1" x14ac:dyDescent="0.45">
      <c r="A135" s="9" t="s">
        <v>124</v>
      </c>
      <c r="B135" s="114"/>
      <c r="C135" s="41">
        <v>2</v>
      </c>
      <c r="D135" s="41">
        <v>43</v>
      </c>
      <c r="E135" s="41">
        <v>43</v>
      </c>
      <c r="F135" s="32"/>
      <c r="G135" s="10"/>
      <c r="H135" s="98"/>
    </row>
    <row r="136" spans="1:8" x14ac:dyDescent="0.45">
      <c r="A136" s="9" t="s">
        <v>142</v>
      </c>
      <c r="B136" s="114"/>
      <c r="C136" s="41">
        <v>2</v>
      </c>
      <c r="D136" s="41">
        <v>28</v>
      </c>
      <c r="E136" s="41">
        <v>28</v>
      </c>
      <c r="F136" s="32"/>
      <c r="G136" s="10"/>
      <c r="H136" s="87"/>
    </row>
    <row r="137" spans="1:8" x14ac:dyDescent="0.45">
      <c r="H137" s="87"/>
    </row>
    <row r="138" spans="1:8" x14ac:dyDescent="0.45">
      <c r="H138" s="87"/>
    </row>
    <row r="139" spans="1:8" x14ac:dyDescent="0.45">
      <c r="H139" s="87"/>
    </row>
    <row r="140" spans="1:8" x14ac:dyDescent="0.45">
      <c r="H140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44"/>
  <sheetViews>
    <sheetView zoomScale="120" zoomScaleNormal="120" workbookViewId="0">
      <selection activeCell="A107" sqref="A107"/>
    </sheetView>
  </sheetViews>
  <sheetFormatPr defaultColWidth="9.140625" defaultRowHeight="18.75" x14ac:dyDescent="0.45"/>
  <cols>
    <col min="1" max="1" width="76.42578125" style="1" customWidth="1"/>
    <col min="2" max="2" width="8.7109375" style="49" customWidth="1"/>
    <col min="3" max="3" width="8.140625" style="49" bestFit="1" customWidth="1"/>
    <col min="4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8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8" ht="18.600000000000001" customHeight="1" x14ac:dyDescent="0.45">
      <c r="A2" s="350" t="s">
        <v>231</v>
      </c>
      <c r="B2" s="350"/>
      <c r="C2" s="350"/>
      <c r="D2" s="350"/>
      <c r="E2" s="350"/>
      <c r="F2" s="350"/>
      <c r="G2" s="350"/>
    </row>
    <row r="3" spans="1:8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8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8" t="s">
        <v>6</v>
      </c>
      <c r="G4" s="360" t="s">
        <v>226</v>
      </c>
      <c r="H4" s="87"/>
    </row>
    <row r="5" spans="1:8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9"/>
      <c r="G5" s="361"/>
      <c r="H5" s="87"/>
    </row>
    <row r="6" spans="1:8" s="3" customFormat="1" ht="18.600000000000001" customHeight="1" thickTop="1" thickBot="1" x14ac:dyDescent="0.5">
      <c r="A6" s="2" t="s">
        <v>34</v>
      </c>
      <c r="B6" s="19">
        <f>B7+B8</f>
        <v>3050</v>
      </c>
      <c r="C6" s="19">
        <f>C7+C8</f>
        <v>116</v>
      </c>
      <c r="D6" s="19">
        <f>D7+D8</f>
        <v>1876</v>
      </c>
      <c r="E6" s="19">
        <f>E7+E8</f>
        <v>1763</v>
      </c>
      <c r="F6" s="20">
        <f>D6*100/B6</f>
        <v>61.508196721311478</v>
      </c>
      <c r="G6" s="100"/>
      <c r="H6" s="98"/>
    </row>
    <row r="7" spans="1:8" s="3" customFormat="1" ht="18.600000000000001" customHeight="1" thickTop="1" thickBot="1" x14ac:dyDescent="0.5">
      <c r="A7" s="18" t="s">
        <v>32</v>
      </c>
      <c r="B7" s="35">
        <f>B9+B51+B54+B58+B60+B74+B79+B106+B110+B101+B80</f>
        <v>1550</v>
      </c>
      <c r="C7" s="35">
        <f>C9+C54+C60+C74+C79+C106+C110</f>
        <v>59</v>
      </c>
      <c r="D7" s="35">
        <f>D9+D54+D60+D74+D79+D106+D110+D51+D58+D101</f>
        <v>1151</v>
      </c>
      <c r="E7" s="35">
        <f>E9+E54+E60+E74+E79+E106+E110</f>
        <v>1038</v>
      </c>
      <c r="F7" s="21">
        <f>D7*100/B7</f>
        <v>74.258064516129039</v>
      </c>
      <c r="G7" s="101"/>
      <c r="H7" s="98"/>
    </row>
    <row r="8" spans="1:8" s="3" customFormat="1" ht="18.600000000000001" customHeight="1" thickTop="1" thickBot="1" x14ac:dyDescent="0.5">
      <c r="A8" s="4" t="s">
        <v>31</v>
      </c>
      <c r="B8" s="36">
        <f>B117</f>
        <v>1500</v>
      </c>
      <c r="C8" s="36">
        <f>C117</f>
        <v>57</v>
      </c>
      <c r="D8" s="36">
        <f>D117</f>
        <v>725</v>
      </c>
      <c r="E8" s="36">
        <f>E117</f>
        <v>725</v>
      </c>
      <c r="F8" s="22">
        <f>D8*100/B8</f>
        <v>48.333333333333336</v>
      </c>
      <c r="G8" s="102"/>
      <c r="H8" s="98"/>
    </row>
    <row r="9" spans="1:8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30</v>
      </c>
      <c r="D9" s="39">
        <f>D10</f>
        <v>629</v>
      </c>
      <c r="E9" s="39">
        <f>E10</f>
        <v>595</v>
      </c>
      <c r="F9" s="25">
        <f>D9*100/B9</f>
        <v>87.361111111111114</v>
      </c>
      <c r="G9" s="103"/>
      <c r="H9" s="236"/>
    </row>
    <row r="10" spans="1:8" ht="18.600000000000001" customHeight="1" thickTop="1" x14ac:dyDescent="0.45">
      <c r="A10" s="58" t="s">
        <v>48</v>
      </c>
      <c r="B10" s="59">
        <v>720</v>
      </c>
      <c r="C10" s="59">
        <f>SUM(C12:C50)</f>
        <v>30</v>
      </c>
      <c r="D10" s="59">
        <f>SUM(D12:D50)</f>
        <v>629</v>
      </c>
      <c r="E10" s="59">
        <f>SUM(E12:E50)</f>
        <v>595</v>
      </c>
      <c r="F10" s="60">
        <f>D10*100/B10</f>
        <v>87.361111111111114</v>
      </c>
      <c r="G10" s="17"/>
      <c r="H10" s="98"/>
    </row>
    <row r="11" spans="1:8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8" s="81" customFormat="1" ht="18.600000000000001" customHeight="1" x14ac:dyDescent="0.45">
      <c r="A12" s="88" t="s">
        <v>201</v>
      </c>
      <c r="B12" s="40"/>
      <c r="C12" s="40">
        <v>1</v>
      </c>
      <c r="D12" s="40">
        <v>20</v>
      </c>
      <c r="E12" s="40">
        <v>20</v>
      </c>
      <c r="F12" s="27"/>
      <c r="G12" s="248" t="s">
        <v>24</v>
      </c>
      <c r="H12" s="89"/>
    </row>
    <row r="13" spans="1:8" s="81" customFormat="1" ht="18.600000000000001" customHeight="1" x14ac:dyDescent="0.45">
      <c r="A13" s="88" t="s">
        <v>220</v>
      </c>
      <c r="B13" s="40"/>
      <c r="C13" s="40">
        <v>1</v>
      </c>
      <c r="D13" s="40">
        <v>20</v>
      </c>
      <c r="E13" s="40">
        <v>20</v>
      </c>
      <c r="F13" s="27"/>
      <c r="G13" s="252" t="s">
        <v>80</v>
      </c>
      <c r="H13" s="89"/>
    </row>
    <row r="14" spans="1:8" s="81" customFormat="1" x14ac:dyDescent="0.45">
      <c r="A14" s="88"/>
      <c r="B14" s="94"/>
      <c r="C14" s="94"/>
      <c r="D14" s="94"/>
      <c r="E14" s="94"/>
      <c r="F14" s="94"/>
      <c r="G14" s="13"/>
      <c r="H14" s="89"/>
    </row>
    <row r="15" spans="1:8" ht="18.600000000000001" customHeight="1" x14ac:dyDescent="0.45">
      <c r="A15" s="66" t="s">
        <v>43</v>
      </c>
      <c r="B15" s="85"/>
      <c r="C15" s="85"/>
      <c r="D15" s="85"/>
      <c r="E15" s="85"/>
      <c r="F15" s="86"/>
      <c r="G15" s="71"/>
      <c r="H15" s="87"/>
    </row>
    <row r="16" spans="1:8" s="81" customFormat="1" ht="18.600000000000001" customHeight="1" x14ac:dyDescent="0.45">
      <c r="A16" s="88" t="s">
        <v>197</v>
      </c>
      <c r="B16" s="40"/>
      <c r="C16" s="40">
        <v>1</v>
      </c>
      <c r="D16" s="40">
        <v>22</v>
      </c>
      <c r="E16" s="40">
        <v>20</v>
      </c>
      <c r="F16" s="26"/>
      <c r="G16" s="248" t="s">
        <v>146</v>
      </c>
      <c r="H16" s="89"/>
    </row>
    <row r="17" spans="1:9" ht="18.600000000000001" customHeight="1" x14ac:dyDescent="0.45">
      <c r="A17" s="9"/>
      <c r="B17" s="114"/>
      <c r="C17" s="41"/>
      <c r="D17" s="41"/>
      <c r="E17" s="41"/>
      <c r="F17" s="24"/>
      <c r="G17" s="10"/>
      <c r="H17" s="87"/>
    </row>
    <row r="18" spans="1:9" ht="18.600000000000001" customHeight="1" x14ac:dyDescent="0.45">
      <c r="A18" s="66" t="s">
        <v>44</v>
      </c>
      <c r="B18" s="67"/>
      <c r="C18" s="67"/>
      <c r="D18" s="67"/>
      <c r="E18" s="67"/>
      <c r="F18" s="68"/>
      <c r="G18" s="69"/>
      <c r="H18" s="87"/>
      <c r="I18" s="232"/>
    </row>
    <row r="19" spans="1:9" s="81" customFormat="1" ht="18.600000000000001" customHeight="1" x14ac:dyDescent="0.45">
      <c r="A19" s="88" t="s">
        <v>125</v>
      </c>
      <c r="B19" s="40"/>
      <c r="C19" s="40">
        <v>1</v>
      </c>
      <c r="D19" s="40">
        <v>20</v>
      </c>
      <c r="E19" s="40">
        <v>20</v>
      </c>
      <c r="F19" s="26"/>
      <c r="G19" s="228" t="s">
        <v>80</v>
      </c>
      <c r="H19" s="89"/>
    </row>
    <row r="20" spans="1:9" s="81" customFormat="1" ht="18.600000000000001" customHeight="1" x14ac:dyDescent="0.45">
      <c r="A20" s="88" t="s">
        <v>126</v>
      </c>
      <c r="B20" s="40"/>
      <c r="C20" s="40">
        <v>1</v>
      </c>
      <c r="D20" s="40">
        <v>20</v>
      </c>
      <c r="E20" s="40">
        <v>20</v>
      </c>
      <c r="F20" s="26"/>
      <c r="G20" s="228" t="s">
        <v>80</v>
      </c>
      <c r="H20" s="89"/>
    </row>
    <row r="21" spans="1:9" s="81" customFormat="1" ht="18.600000000000001" customHeight="1" x14ac:dyDescent="0.45">
      <c r="A21" s="88" t="s">
        <v>169</v>
      </c>
      <c r="B21" s="40"/>
      <c r="C21" s="40">
        <v>1</v>
      </c>
      <c r="D21" s="40">
        <v>20</v>
      </c>
      <c r="E21" s="40">
        <v>20</v>
      </c>
      <c r="F21" s="26"/>
      <c r="G21" s="101" t="s">
        <v>24</v>
      </c>
      <c r="H21" s="251"/>
      <c r="I21" s="247"/>
    </row>
    <row r="22" spans="1:9" s="81" customFormat="1" ht="18.600000000000001" customHeight="1" x14ac:dyDescent="0.45">
      <c r="A22" s="88" t="s">
        <v>127</v>
      </c>
      <c r="B22" s="40"/>
      <c r="C22" s="40">
        <v>1</v>
      </c>
      <c r="D22" s="40">
        <v>20</v>
      </c>
      <c r="E22" s="40">
        <v>18</v>
      </c>
      <c r="F22" s="26"/>
      <c r="G22" s="228" t="s">
        <v>128</v>
      </c>
      <c r="H22" s="89"/>
    </row>
    <row r="23" spans="1:9" s="81" customFormat="1" ht="18.600000000000001" customHeight="1" x14ac:dyDescent="0.45">
      <c r="A23" s="88" t="s">
        <v>129</v>
      </c>
      <c r="B23" s="40"/>
      <c r="C23" s="40">
        <v>1</v>
      </c>
      <c r="D23" s="40">
        <v>20</v>
      </c>
      <c r="E23" s="40">
        <v>19</v>
      </c>
      <c r="F23" s="26"/>
      <c r="G23" s="228" t="s">
        <v>128</v>
      </c>
      <c r="H23" s="89"/>
    </row>
    <row r="24" spans="1:9" s="81" customFormat="1" ht="18.600000000000001" customHeight="1" x14ac:dyDescent="0.45">
      <c r="A24" s="88" t="s">
        <v>151</v>
      </c>
      <c r="B24" s="40"/>
      <c r="C24" s="40">
        <v>1</v>
      </c>
      <c r="D24" s="40">
        <v>25</v>
      </c>
      <c r="E24" s="40">
        <v>23</v>
      </c>
      <c r="F24" s="26"/>
      <c r="G24" s="228" t="s">
        <v>128</v>
      </c>
      <c r="H24" s="89"/>
    </row>
    <row r="25" spans="1:9" s="81" customFormat="1" ht="18.600000000000001" customHeight="1" x14ac:dyDescent="0.45">
      <c r="A25" s="88" t="s">
        <v>166</v>
      </c>
      <c r="B25" s="40"/>
      <c r="C25" s="40">
        <v>1</v>
      </c>
      <c r="D25" s="40">
        <v>21</v>
      </c>
      <c r="E25" s="40">
        <v>20</v>
      </c>
      <c r="F25" s="26"/>
      <c r="G25" s="231" t="s">
        <v>128</v>
      </c>
      <c r="H25" s="251"/>
    </row>
    <row r="26" spans="1:9" s="81" customFormat="1" ht="18.600000000000001" customHeight="1" x14ac:dyDescent="0.45">
      <c r="A26" s="88" t="s">
        <v>194</v>
      </c>
      <c r="B26" s="40"/>
      <c r="C26" s="40">
        <v>1</v>
      </c>
      <c r="D26" s="40">
        <v>26</v>
      </c>
      <c r="E26" s="40">
        <v>15</v>
      </c>
      <c r="F26" s="26"/>
      <c r="G26" s="101" t="s">
        <v>128</v>
      </c>
      <c r="H26" s="89"/>
    </row>
    <row r="27" spans="1:9" s="81" customFormat="1" ht="18.600000000000001" customHeight="1" x14ac:dyDescent="0.45">
      <c r="A27" s="88" t="s">
        <v>198</v>
      </c>
      <c r="B27" s="40"/>
      <c r="C27" s="40">
        <v>1</v>
      </c>
      <c r="D27" s="40">
        <v>22</v>
      </c>
      <c r="E27" s="40">
        <v>21</v>
      </c>
      <c r="F27" s="26"/>
      <c r="G27" s="248" t="s">
        <v>128</v>
      </c>
      <c r="H27" s="89"/>
    </row>
    <row r="28" spans="1:9" s="81" customFormat="1" ht="18.600000000000001" customHeight="1" x14ac:dyDescent="0.45">
      <c r="A28" s="88" t="s">
        <v>148</v>
      </c>
      <c r="B28" s="40"/>
      <c r="C28" s="40">
        <v>1</v>
      </c>
      <c r="D28" s="40">
        <v>21</v>
      </c>
      <c r="E28" s="40">
        <v>19</v>
      </c>
      <c r="F28" s="26"/>
      <c r="G28" s="231" t="s">
        <v>128</v>
      </c>
      <c r="H28" s="89"/>
    </row>
    <row r="29" spans="1:9" s="81" customFormat="1" ht="18.600000000000001" customHeight="1" x14ac:dyDescent="0.45">
      <c r="A29" s="88" t="s">
        <v>141</v>
      </c>
      <c r="B29" s="40"/>
      <c r="C29" s="40">
        <v>1</v>
      </c>
      <c r="D29" s="40">
        <v>22</v>
      </c>
      <c r="E29" s="40">
        <v>22</v>
      </c>
      <c r="F29" s="26"/>
      <c r="G29" s="231" t="s">
        <v>80</v>
      </c>
      <c r="H29" s="89"/>
    </row>
    <row r="30" spans="1:9" s="81" customFormat="1" ht="18.600000000000001" customHeight="1" x14ac:dyDescent="0.45">
      <c r="A30" s="88" t="s">
        <v>145</v>
      </c>
      <c r="B30" s="40"/>
      <c r="C30" s="40">
        <v>1</v>
      </c>
      <c r="D30" s="40">
        <v>19</v>
      </c>
      <c r="E30" s="40">
        <v>18</v>
      </c>
      <c r="F30" s="26"/>
      <c r="G30" s="231" t="s">
        <v>146</v>
      </c>
      <c r="H30" s="89"/>
    </row>
    <row r="31" spans="1:9" s="81" customFormat="1" ht="18.600000000000001" customHeight="1" x14ac:dyDescent="0.45">
      <c r="A31" s="88" t="s">
        <v>192</v>
      </c>
      <c r="B31" s="40"/>
      <c r="C31" s="40">
        <v>1</v>
      </c>
      <c r="D31" s="40">
        <v>20</v>
      </c>
      <c r="E31" s="40">
        <v>20</v>
      </c>
      <c r="F31" s="26"/>
      <c r="G31" s="248" t="s">
        <v>80</v>
      </c>
      <c r="H31" s="89"/>
    </row>
    <row r="32" spans="1:9" s="81" customFormat="1" ht="18.600000000000001" customHeight="1" x14ac:dyDescent="0.45">
      <c r="A32" s="88" t="s">
        <v>147</v>
      </c>
      <c r="B32" s="40"/>
      <c r="C32" s="40">
        <v>1</v>
      </c>
      <c r="D32" s="40">
        <v>19</v>
      </c>
      <c r="E32" s="40">
        <v>19</v>
      </c>
      <c r="F32" s="26"/>
      <c r="G32" s="231" t="s">
        <v>146</v>
      </c>
      <c r="H32" s="89"/>
    </row>
    <row r="33" spans="1:8" s="81" customFormat="1" ht="18.600000000000001" customHeight="1" x14ac:dyDescent="0.45">
      <c r="A33" s="88" t="s">
        <v>163</v>
      </c>
      <c r="B33" s="40"/>
      <c r="C33" s="40">
        <v>1</v>
      </c>
      <c r="D33" s="40">
        <v>25</v>
      </c>
      <c r="E33" s="40">
        <v>25</v>
      </c>
      <c r="F33" s="26"/>
      <c r="G33" s="231" t="s">
        <v>80</v>
      </c>
      <c r="H33" s="89"/>
    </row>
    <row r="34" spans="1:8" s="81" customFormat="1" ht="18.600000000000001" customHeight="1" x14ac:dyDescent="0.45">
      <c r="A34" s="88" t="s">
        <v>193</v>
      </c>
      <c r="B34" s="40"/>
      <c r="C34" s="40">
        <v>1</v>
      </c>
      <c r="D34" s="40">
        <v>20</v>
      </c>
      <c r="E34" s="40">
        <v>14</v>
      </c>
      <c r="F34" s="26"/>
      <c r="G34" s="101" t="s">
        <v>128</v>
      </c>
      <c r="H34" s="89"/>
    </row>
    <row r="35" spans="1:8" s="81" customFormat="1" ht="18.600000000000001" customHeight="1" x14ac:dyDescent="0.45">
      <c r="A35" s="88" t="s">
        <v>195</v>
      </c>
      <c r="B35" s="40"/>
      <c r="C35" s="40">
        <v>1</v>
      </c>
      <c r="D35" s="40">
        <v>22</v>
      </c>
      <c r="E35" s="40">
        <v>22</v>
      </c>
      <c r="F35" s="26"/>
      <c r="G35" s="248" t="s">
        <v>128</v>
      </c>
      <c r="H35" s="89"/>
    </row>
    <row r="36" spans="1:8" x14ac:dyDescent="0.45">
      <c r="A36" s="88" t="s">
        <v>199</v>
      </c>
      <c r="B36" s="40"/>
      <c r="C36" s="40">
        <v>1</v>
      </c>
      <c r="D36" s="40">
        <v>20</v>
      </c>
      <c r="E36" s="40">
        <v>20</v>
      </c>
      <c r="F36" s="26"/>
      <c r="G36" s="248" t="s">
        <v>24</v>
      </c>
    </row>
    <row r="37" spans="1:8" x14ac:dyDescent="0.45">
      <c r="A37" s="88" t="s">
        <v>224</v>
      </c>
      <c r="B37" s="40"/>
      <c r="C37" s="40">
        <v>1</v>
      </c>
      <c r="D37" s="40">
        <v>24</v>
      </c>
      <c r="E37" s="40">
        <v>22</v>
      </c>
      <c r="F37" s="26"/>
      <c r="G37" s="275" t="s">
        <v>225</v>
      </c>
    </row>
    <row r="38" spans="1:8" x14ac:dyDescent="0.45">
      <c r="A38" s="88" t="s">
        <v>200</v>
      </c>
      <c r="B38" s="40"/>
      <c r="C38" s="40">
        <v>1</v>
      </c>
      <c r="D38" s="40">
        <v>20</v>
      </c>
      <c r="E38" s="40">
        <v>17</v>
      </c>
      <c r="F38" s="26"/>
      <c r="G38" s="248" t="s">
        <v>128</v>
      </c>
    </row>
    <row r="39" spans="1:8" x14ac:dyDescent="0.45">
      <c r="A39" s="53"/>
      <c r="B39" s="61"/>
      <c r="C39" s="61"/>
      <c r="D39" s="61"/>
      <c r="E39" s="61"/>
      <c r="F39" s="62"/>
      <c r="G39" s="53"/>
      <c r="H39" s="87"/>
    </row>
    <row r="40" spans="1:8" ht="18.600000000000001" customHeight="1" x14ac:dyDescent="0.45">
      <c r="A40" s="70" t="s">
        <v>45</v>
      </c>
      <c r="B40" s="67"/>
      <c r="C40" s="67"/>
      <c r="D40" s="67"/>
      <c r="E40" s="67"/>
      <c r="F40" s="68"/>
      <c r="G40" s="69"/>
      <c r="H40" s="87"/>
    </row>
    <row r="41" spans="1:8" s="81" customFormat="1" ht="18.600000000000001" customHeight="1" x14ac:dyDescent="0.45">
      <c r="A41" s="12" t="s">
        <v>137</v>
      </c>
      <c r="B41" s="90"/>
      <c r="C41" s="65">
        <v>1</v>
      </c>
      <c r="D41" s="65">
        <v>21</v>
      </c>
      <c r="E41" s="42">
        <v>21</v>
      </c>
      <c r="F41" s="23"/>
      <c r="G41" s="228" t="s">
        <v>80</v>
      </c>
      <c r="H41" s="89"/>
    </row>
    <row r="42" spans="1:8" s="81" customFormat="1" ht="18.600000000000001" customHeight="1" x14ac:dyDescent="0.45">
      <c r="A42" s="12" t="s">
        <v>167</v>
      </c>
      <c r="B42" s="90"/>
      <c r="C42" s="65">
        <v>1</v>
      </c>
      <c r="D42" s="65">
        <v>20</v>
      </c>
      <c r="E42" s="42">
        <v>20</v>
      </c>
      <c r="F42" s="23"/>
      <c r="G42" s="101" t="s">
        <v>80</v>
      </c>
      <c r="H42" s="89"/>
    </row>
    <row r="43" spans="1:8" s="81" customFormat="1" ht="18.600000000000001" customHeight="1" x14ac:dyDescent="0.45">
      <c r="A43" s="230" t="s">
        <v>138</v>
      </c>
      <c r="B43" s="88"/>
      <c r="C43" s="88">
        <v>1</v>
      </c>
      <c r="D43" s="88">
        <v>20</v>
      </c>
      <c r="E43" s="42">
        <v>20</v>
      </c>
      <c r="F43" s="23"/>
      <c r="G43" s="228" t="s">
        <v>80</v>
      </c>
      <c r="H43" s="89"/>
    </row>
    <row r="44" spans="1:8" s="81" customFormat="1" ht="18.600000000000001" customHeight="1" x14ac:dyDescent="0.45">
      <c r="A44" s="230" t="s">
        <v>164</v>
      </c>
      <c r="B44" s="88"/>
      <c r="C44" s="88">
        <v>1</v>
      </c>
      <c r="D44" s="88">
        <v>20</v>
      </c>
      <c r="E44" s="42">
        <v>20</v>
      </c>
      <c r="F44" s="23"/>
      <c r="G44" s="248" t="s">
        <v>80</v>
      </c>
      <c r="H44" s="89"/>
    </row>
    <row r="45" spans="1:8" s="81" customFormat="1" ht="18.600000000000001" customHeight="1" x14ac:dyDescent="0.45">
      <c r="A45" s="230" t="s">
        <v>165</v>
      </c>
      <c r="B45" s="88"/>
      <c r="C45" s="88">
        <v>1</v>
      </c>
      <c r="D45" s="88">
        <v>20</v>
      </c>
      <c r="E45" s="42">
        <v>20</v>
      </c>
      <c r="F45" s="23"/>
      <c r="G45" s="101" t="s">
        <v>24</v>
      </c>
      <c r="H45" s="89"/>
    </row>
    <row r="46" spans="1:8" ht="18.600000000000001" customHeight="1" x14ac:dyDescent="0.45">
      <c r="A46" s="53"/>
      <c r="B46" s="53"/>
      <c r="C46" s="53"/>
      <c r="D46" s="53"/>
      <c r="E46" s="53"/>
      <c r="F46" s="53"/>
      <c r="G46" s="53"/>
      <c r="H46" s="87"/>
    </row>
    <row r="47" spans="1:8" ht="18.600000000000001" customHeight="1" x14ac:dyDescent="0.45">
      <c r="A47" s="77" t="s">
        <v>49</v>
      </c>
      <c r="B47" s="78"/>
      <c r="C47" s="78"/>
      <c r="D47" s="78"/>
      <c r="E47" s="78"/>
      <c r="F47" s="79"/>
      <c r="G47" s="80"/>
      <c r="H47" s="87"/>
    </row>
    <row r="48" spans="1:8" s="81" customFormat="1" ht="18.600000000000001" customHeight="1" x14ac:dyDescent="0.45">
      <c r="A48" s="88" t="s">
        <v>131</v>
      </c>
      <c r="B48" s="40"/>
      <c r="C48" s="40">
        <v>1</v>
      </c>
      <c r="D48" s="40">
        <v>20</v>
      </c>
      <c r="E48" s="40">
        <v>20</v>
      </c>
      <c r="F48" s="26"/>
      <c r="G48" s="228" t="s">
        <v>80</v>
      </c>
      <c r="H48" s="89"/>
    </row>
    <row r="49" spans="1:8" s="81" customFormat="1" ht="18.600000000000001" customHeight="1" x14ac:dyDescent="0.45">
      <c r="A49" s="88" t="s">
        <v>140</v>
      </c>
      <c r="B49" s="40"/>
      <c r="C49" s="40">
        <v>1</v>
      </c>
      <c r="D49" s="40">
        <v>20</v>
      </c>
      <c r="E49" s="40">
        <v>20</v>
      </c>
      <c r="F49" s="26"/>
      <c r="G49" s="231" t="s">
        <v>80</v>
      </c>
      <c r="H49" s="89"/>
    </row>
    <row r="50" spans="1:8" s="81" customFormat="1" ht="18.600000000000001" customHeight="1" x14ac:dyDescent="0.45">
      <c r="A50" s="88"/>
      <c r="B50" s="40"/>
      <c r="C50" s="40"/>
      <c r="D50" s="40"/>
      <c r="E50" s="40"/>
      <c r="F50" s="26"/>
      <c r="G50" s="14"/>
      <c r="H50" s="89"/>
    </row>
    <row r="51" spans="1:8" s="81" customFormat="1" ht="18.600000000000001" customHeight="1" x14ac:dyDescent="0.5">
      <c r="A51" s="115" t="s">
        <v>121</v>
      </c>
      <c r="B51" s="63">
        <v>20</v>
      </c>
      <c r="C51" s="225"/>
      <c r="D51" s="225"/>
      <c r="E51" s="225"/>
      <c r="F51" s="111"/>
      <c r="G51" s="104"/>
      <c r="H51" s="89"/>
    </row>
    <row r="52" spans="1:8" s="81" customFormat="1" ht="18.600000000000001" customHeight="1" x14ac:dyDescent="0.45">
      <c r="A52" s="88" t="s">
        <v>120</v>
      </c>
      <c r="B52" s="40"/>
      <c r="C52" s="40"/>
      <c r="D52" s="40"/>
      <c r="E52" s="40"/>
      <c r="F52" s="26"/>
      <c r="G52" s="14"/>
      <c r="H52" s="89"/>
    </row>
    <row r="53" spans="1:8" s="81" customFormat="1" ht="18.600000000000001" customHeight="1" x14ac:dyDescent="0.45">
      <c r="A53" s="88"/>
      <c r="B53" s="40"/>
      <c r="C53" s="40"/>
      <c r="D53" s="40"/>
      <c r="E53" s="40"/>
      <c r="F53" s="26"/>
      <c r="G53" s="14"/>
      <c r="H53" s="89"/>
    </row>
    <row r="54" spans="1:8" ht="18.600000000000001" customHeight="1" x14ac:dyDescent="0.5">
      <c r="A54" s="115" t="s">
        <v>52</v>
      </c>
      <c r="B54" s="63">
        <v>70</v>
      </c>
      <c r="C54" s="63">
        <f>SUM(C55:C59)</f>
        <v>2</v>
      </c>
      <c r="D54" s="63">
        <f>SUM(D55:D59)</f>
        <v>57</v>
      </c>
      <c r="E54" s="63">
        <f>SUM(E55:E59)</f>
        <v>37</v>
      </c>
      <c r="F54" s="233">
        <f>D54*100/B54</f>
        <v>81.428571428571431</v>
      </c>
      <c r="G54" s="64"/>
      <c r="H54" s="87"/>
    </row>
    <row r="55" spans="1:8" ht="18.600000000000001" customHeight="1" x14ac:dyDescent="0.5">
      <c r="A55" s="116" t="s">
        <v>144</v>
      </c>
      <c r="B55" s="40"/>
      <c r="C55" s="40">
        <v>1</v>
      </c>
      <c r="D55" s="40">
        <v>37</v>
      </c>
      <c r="E55" s="40">
        <v>37</v>
      </c>
      <c r="F55" s="26"/>
      <c r="G55" s="234" t="s">
        <v>80</v>
      </c>
      <c r="H55" s="87"/>
    </row>
    <row r="56" spans="1:8" ht="18.600000000000001" customHeight="1" x14ac:dyDescent="0.5">
      <c r="A56" s="116" t="s">
        <v>219</v>
      </c>
      <c r="B56" s="40"/>
      <c r="C56" s="40">
        <v>1</v>
      </c>
      <c r="D56" s="40">
        <v>20</v>
      </c>
      <c r="E56" s="40"/>
      <c r="F56" s="26"/>
      <c r="G56" s="248" t="s">
        <v>80</v>
      </c>
      <c r="H56" s="87"/>
    </row>
    <row r="57" spans="1:8" ht="18.600000000000001" customHeight="1" x14ac:dyDescent="0.5">
      <c r="A57" s="116"/>
      <c r="B57" s="40"/>
      <c r="C57" s="40"/>
      <c r="D57" s="40"/>
      <c r="E57" s="40"/>
      <c r="F57" s="26"/>
      <c r="G57" s="14"/>
      <c r="H57" s="87"/>
    </row>
    <row r="58" spans="1:8" ht="18.600000000000001" customHeight="1" x14ac:dyDescent="0.5">
      <c r="A58" s="115" t="s">
        <v>122</v>
      </c>
      <c r="B58" s="63">
        <v>20</v>
      </c>
      <c r="C58" s="225"/>
      <c r="D58" s="225"/>
      <c r="E58" s="225"/>
      <c r="F58" s="111"/>
      <c r="G58" s="104"/>
      <c r="H58" s="87"/>
    </row>
    <row r="59" spans="1:8" ht="18.600000000000001" customHeight="1" x14ac:dyDescent="0.45">
      <c r="A59" s="53"/>
      <c r="B59" s="40"/>
      <c r="C59" s="40"/>
      <c r="D59" s="40"/>
      <c r="E59" s="40"/>
      <c r="F59" s="26"/>
      <c r="G59" s="14"/>
      <c r="H59" s="87"/>
    </row>
    <row r="60" spans="1:8" ht="18.600000000000001" customHeight="1" thickBot="1" x14ac:dyDescent="0.5">
      <c r="A60" s="6" t="s">
        <v>40</v>
      </c>
      <c r="B60" s="39">
        <v>100</v>
      </c>
      <c r="C60" s="39">
        <f>C61+C67</f>
        <v>2</v>
      </c>
      <c r="D60" s="39">
        <f>D61+D67</f>
        <v>24</v>
      </c>
      <c r="E60" s="39">
        <f>E61+E67</f>
        <v>20</v>
      </c>
      <c r="F60" s="28">
        <f>D60*100/B60</f>
        <v>24</v>
      </c>
      <c r="G60" s="103"/>
      <c r="H60" s="98"/>
    </row>
    <row r="61" spans="1:8" ht="18.600000000000001" customHeight="1" thickTop="1" thickBot="1" x14ac:dyDescent="0.5">
      <c r="A61" s="5" t="s">
        <v>30</v>
      </c>
      <c r="B61" s="43">
        <v>20</v>
      </c>
      <c r="C61" s="43">
        <f>SUM(C62:C66)</f>
        <v>1</v>
      </c>
      <c r="D61" s="43">
        <f>SUM(D62:D66)</f>
        <v>20</v>
      </c>
      <c r="E61" s="43">
        <f>SUM(E62:E66)</f>
        <v>20</v>
      </c>
      <c r="F61" s="31">
        <f>D61*100/B61</f>
        <v>100</v>
      </c>
      <c r="G61" s="17"/>
      <c r="H61" s="98"/>
    </row>
    <row r="62" spans="1:8" s="81" customFormat="1" ht="18.600000000000001" customHeight="1" thickTop="1" x14ac:dyDescent="0.45">
      <c r="A62" s="15" t="s">
        <v>214</v>
      </c>
      <c r="B62" s="40"/>
      <c r="C62" s="40">
        <v>1</v>
      </c>
      <c r="D62" s="40">
        <v>20</v>
      </c>
      <c r="E62" s="42">
        <v>20</v>
      </c>
      <c r="F62" s="30"/>
      <c r="G62" s="252" t="s">
        <v>80</v>
      </c>
      <c r="H62" s="99"/>
    </row>
    <row r="63" spans="1:8" s="81" customFormat="1" ht="18.600000000000001" customHeight="1" x14ac:dyDescent="0.45">
      <c r="A63" s="12"/>
      <c r="B63" s="40"/>
      <c r="C63" s="40"/>
      <c r="D63" s="40"/>
      <c r="E63" s="40"/>
      <c r="F63" s="27"/>
      <c r="G63" s="13"/>
      <c r="H63" s="99"/>
    </row>
    <row r="64" spans="1:8" ht="18.600000000000001" customHeight="1" thickBot="1" x14ac:dyDescent="0.5">
      <c r="A64" s="5" t="s">
        <v>230</v>
      </c>
      <c r="B64" s="43">
        <v>40</v>
      </c>
      <c r="C64" s="43"/>
      <c r="D64" s="43"/>
      <c r="E64" s="43">
        <f t="shared" ref="E64" si="0">SUM(E65:E67)</f>
        <v>0</v>
      </c>
      <c r="F64" s="31">
        <f>D64*100/B64</f>
        <v>0</v>
      </c>
      <c r="G64" s="17"/>
      <c r="H64" s="98"/>
    </row>
    <row r="65" spans="1:8" ht="18.600000000000001" customHeight="1" thickTop="1" x14ac:dyDescent="0.45">
      <c r="A65" s="15"/>
      <c r="B65" s="42"/>
      <c r="C65" s="42"/>
      <c r="D65" s="42"/>
      <c r="E65" s="42"/>
      <c r="F65" s="30"/>
      <c r="G65" s="276"/>
      <c r="H65" s="98"/>
    </row>
    <row r="66" spans="1:8" ht="18.600000000000001" customHeight="1" x14ac:dyDescent="0.45">
      <c r="A66" s="12"/>
      <c r="B66" s="42"/>
      <c r="C66" s="42"/>
      <c r="D66" s="42"/>
      <c r="E66" s="42"/>
      <c r="F66" s="30"/>
      <c r="G66" s="13"/>
      <c r="H66" s="98"/>
    </row>
    <row r="67" spans="1:8" ht="18.600000000000001" customHeight="1" thickBot="1" x14ac:dyDescent="0.5">
      <c r="A67" s="5" t="s">
        <v>118</v>
      </c>
      <c r="B67" s="43">
        <v>20</v>
      </c>
      <c r="C67" s="43">
        <f>SUM(C68:C70)</f>
        <v>1</v>
      </c>
      <c r="D67" s="43">
        <f t="shared" ref="D67:E67" si="1">SUM(D68:D70)</f>
        <v>4</v>
      </c>
      <c r="E67" s="43">
        <f t="shared" si="1"/>
        <v>0</v>
      </c>
      <c r="F67" s="31">
        <f>D67*100/B67</f>
        <v>20</v>
      </c>
      <c r="G67" s="17"/>
      <c r="H67" s="98"/>
    </row>
    <row r="68" spans="1:8" ht="18.600000000000001" customHeight="1" thickTop="1" x14ac:dyDescent="0.45">
      <c r="A68" s="15" t="s">
        <v>228</v>
      </c>
      <c r="B68" s="42"/>
      <c r="C68" s="42">
        <v>1</v>
      </c>
      <c r="D68" s="42">
        <v>4</v>
      </c>
      <c r="E68" s="42"/>
      <c r="F68" s="30"/>
      <c r="G68" s="275" t="s">
        <v>229</v>
      </c>
      <c r="H68" s="98"/>
    </row>
    <row r="69" spans="1:8" ht="18.600000000000001" customHeight="1" x14ac:dyDescent="0.45">
      <c r="A69" s="12"/>
      <c r="B69" s="42"/>
      <c r="C69" s="42"/>
      <c r="D69" s="42"/>
      <c r="E69" s="42"/>
      <c r="F69" s="30"/>
      <c r="G69" s="13"/>
      <c r="H69" s="98"/>
    </row>
    <row r="70" spans="1:8" ht="18.600000000000001" customHeight="1" x14ac:dyDescent="0.45">
      <c r="A70" s="12"/>
      <c r="B70" s="42"/>
      <c r="C70" s="42"/>
      <c r="D70" s="42"/>
      <c r="E70" s="42"/>
      <c r="F70" s="30"/>
      <c r="G70" s="13"/>
      <c r="H70" s="98"/>
    </row>
    <row r="71" spans="1:8" ht="18.600000000000001" customHeight="1" thickBot="1" x14ac:dyDescent="0.5">
      <c r="A71" s="5" t="s">
        <v>119</v>
      </c>
      <c r="B71" s="43">
        <v>20</v>
      </c>
      <c r="C71" s="43"/>
      <c r="D71" s="43"/>
      <c r="E71" s="43"/>
      <c r="F71" s="31">
        <f>D71*100/B71</f>
        <v>0</v>
      </c>
      <c r="G71" s="17"/>
      <c r="H71" s="98"/>
    </row>
    <row r="72" spans="1:8" ht="18.600000000000001" customHeight="1" thickTop="1" x14ac:dyDescent="0.45">
      <c r="A72" s="12"/>
      <c r="B72" s="42"/>
      <c r="C72" s="42"/>
      <c r="D72" s="42"/>
      <c r="E72" s="42"/>
      <c r="F72" s="30"/>
      <c r="G72" s="13"/>
      <c r="H72" s="98"/>
    </row>
    <row r="73" spans="1:8" ht="18.600000000000001" customHeight="1" x14ac:dyDescent="0.45">
      <c r="A73" s="9"/>
      <c r="B73" s="114"/>
      <c r="C73" s="41"/>
      <c r="D73" s="41"/>
      <c r="E73" s="41"/>
      <c r="F73" s="24"/>
      <c r="G73" s="10"/>
      <c r="H73" s="87"/>
    </row>
    <row r="74" spans="1:8" ht="18.600000000000001" customHeight="1" x14ac:dyDescent="0.45">
      <c r="A74" s="72" t="s">
        <v>41</v>
      </c>
      <c r="B74" s="73">
        <v>100</v>
      </c>
      <c r="C74" s="74">
        <f>SUM(C75:C78)</f>
        <v>3</v>
      </c>
      <c r="D74" s="74">
        <f>SUM(D75:D78)</f>
        <v>60</v>
      </c>
      <c r="E74" s="74">
        <f>SUM(E75:E78)</f>
        <v>60</v>
      </c>
      <c r="F74" s="93">
        <f>D74*100/B74</f>
        <v>60</v>
      </c>
      <c r="G74" s="104"/>
      <c r="H74" s="98"/>
    </row>
    <row r="75" spans="1:8" s="81" customFormat="1" ht="18.600000000000001" customHeight="1" x14ac:dyDescent="0.45">
      <c r="A75" s="12" t="s">
        <v>153</v>
      </c>
      <c r="B75" s="40"/>
      <c r="C75" s="40">
        <v>1</v>
      </c>
      <c r="D75" s="40">
        <v>20</v>
      </c>
      <c r="E75" s="40">
        <v>20</v>
      </c>
      <c r="F75" s="27"/>
      <c r="G75" s="234" t="s">
        <v>24</v>
      </c>
      <c r="H75" s="99"/>
    </row>
    <row r="76" spans="1:8" s="81" customFormat="1" ht="18.600000000000001" customHeight="1" x14ac:dyDescent="0.45">
      <c r="A76" s="12" t="s">
        <v>213</v>
      </c>
      <c r="B76" s="40"/>
      <c r="C76" s="40">
        <v>1</v>
      </c>
      <c r="D76" s="40">
        <v>20</v>
      </c>
      <c r="E76" s="40">
        <v>20</v>
      </c>
      <c r="F76" s="27"/>
      <c r="G76" s="237" t="s">
        <v>24</v>
      </c>
      <c r="H76" s="99"/>
    </row>
    <row r="77" spans="1:8" s="81" customFormat="1" ht="18.600000000000001" customHeight="1" x14ac:dyDescent="0.45">
      <c r="A77" s="12" t="s">
        <v>212</v>
      </c>
      <c r="B77" s="40"/>
      <c r="C77" s="40">
        <v>1</v>
      </c>
      <c r="D77" s="40">
        <v>20</v>
      </c>
      <c r="E77" s="40">
        <v>20</v>
      </c>
      <c r="F77" s="27"/>
      <c r="G77" s="253" t="s">
        <v>24</v>
      </c>
      <c r="H77" s="99"/>
    </row>
    <row r="78" spans="1:8" s="81" customFormat="1" ht="18.600000000000001" customHeight="1" x14ac:dyDescent="0.45">
      <c r="A78" s="12"/>
      <c r="B78" s="40"/>
      <c r="C78" s="40"/>
      <c r="D78" s="40"/>
      <c r="E78" s="40"/>
      <c r="F78" s="27"/>
      <c r="G78" s="14"/>
      <c r="H78" s="99"/>
    </row>
    <row r="79" spans="1:8" ht="18.600000000000001" customHeight="1" x14ac:dyDescent="0.45">
      <c r="A79" s="96" t="s">
        <v>50</v>
      </c>
      <c r="B79" s="97">
        <f>B83+B98</f>
        <v>300</v>
      </c>
      <c r="C79" s="97">
        <f t="shared" ref="C79:E79" si="2">C83+C80</f>
        <v>15</v>
      </c>
      <c r="D79" s="97">
        <f t="shared" si="2"/>
        <v>262</v>
      </c>
      <c r="E79" s="97">
        <f t="shared" si="2"/>
        <v>213</v>
      </c>
      <c r="F79" s="111">
        <f>D79*100/B79</f>
        <v>87.333333333333329</v>
      </c>
      <c r="G79" s="103"/>
      <c r="H79" s="87"/>
    </row>
    <row r="80" spans="1:8" ht="18.600000000000001" customHeight="1" x14ac:dyDescent="0.45">
      <c r="A80" s="112" t="s">
        <v>39</v>
      </c>
      <c r="B80" s="113">
        <v>20</v>
      </c>
      <c r="C80" s="113">
        <v>1</v>
      </c>
      <c r="D80" s="113">
        <v>20</v>
      </c>
      <c r="E80" s="113">
        <v>20</v>
      </c>
      <c r="F80" s="110">
        <f>D80*100/B80</f>
        <v>100</v>
      </c>
      <c r="G80" s="108"/>
      <c r="H80" s="98"/>
    </row>
    <row r="81" spans="1:9" ht="18.600000000000001" customHeight="1" x14ac:dyDescent="0.45">
      <c r="A81" s="121" t="s">
        <v>215</v>
      </c>
      <c r="B81" s="122"/>
      <c r="C81" s="122">
        <v>1</v>
      </c>
      <c r="D81" s="122">
        <v>20</v>
      </c>
      <c r="E81" s="122">
        <v>20</v>
      </c>
      <c r="F81" s="123"/>
      <c r="G81" s="255" t="s">
        <v>128</v>
      </c>
      <c r="H81" s="98"/>
    </row>
    <row r="82" spans="1:9" ht="18.600000000000001" customHeight="1" thickBot="1" x14ac:dyDescent="0.5">
      <c r="A82" s="12"/>
      <c r="B82" s="42"/>
      <c r="C82" s="42"/>
      <c r="D82" s="42"/>
      <c r="E82" s="42"/>
      <c r="F82" s="30"/>
      <c r="G82" s="13"/>
      <c r="H82" s="87"/>
    </row>
    <row r="83" spans="1:9" ht="18.600000000000001" customHeight="1" thickTop="1" x14ac:dyDescent="0.45">
      <c r="A83" s="5" t="s">
        <v>38</v>
      </c>
      <c r="B83" s="43">
        <v>280</v>
      </c>
      <c r="C83" s="43">
        <f>SUM(C84:C98)</f>
        <v>14</v>
      </c>
      <c r="D83" s="43">
        <f>SUM(D84:D98)</f>
        <v>242</v>
      </c>
      <c r="E83" s="43">
        <f>SUM(E84:E98)</f>
        <v>193</v>
      </c>
      <c r="F83" s="29">
        <f t="shared" ref="F83" si="3">D83*100/B83</f>
        <v>86.428571428571431</v>
      </c>
      <c r="G83" s="17"/>
      <c r="H83" s="236"/>
    </row>
    <row r="84" spans="1:9" s="81" customFormat="1" ht="18.600000000000001" customHeight="1" x14ac:dyDescent="0.45">
      <c r="A84" s="12" t="s">
        <v>185</v>
      </c>
      <c r="B84" s="44"/>
      <c r="C84" s="83">
        <v>1</v>
      </c>
      <c r="D84" s="40">
        <v>19</v>
      </c>
      <c r="E84" s="40">
        <v>16</v>
      </c>
      <c r="F84" s="26"/>
      <c r="G84" s="229" t="s">
        <v>128</v>
      </c>
      <c r="H84" s="250"/>
    </row>
    <row r="85" spans="1:9" s="81" customFormat="1" ht="18.600000000000001" customHeight="1" x14ac:dyDescent="0.45">
      <c r="A85" s="12" t="s">
        <v>184</v>
      </c>
      <c r="B85" s="44"/>
      <c r="C85" s="83">
        <v>1</v>
      </c>
      <c r="D85" s="40">
        <v>21</v>
      </c>
      <c r="E85" s="40">
        <v>17</v>
      </c>
      <c r="F85" s="26"/>
      <c r="G85" s="231" t="s">
        <v>128</v>
      </c>
      <c r="H85" s="250"/>
    </row>
    <row r="86" spans="1:9" s="81" customFormat="1" ht="18.600000000000001" customHeight="1" x14ac:dyDescent="0.45">
      <c r="A86" s="12" t="s">
        <v>209</v>
      </c>
      <c r="B86" s="44"/>
      <c r="C86" s="83">
        <v>1</v>
      </c>
      <c r="D86" s="40">
        <v>18</v>
      </c>
      <c r="E86" s="40">
        <v>8</v>
      </c>
      <c r="F86" s="26"/>
      <c r="G86" s="101" t="s">
        <v>128</v>
      </c>
      <c r="H86" s="250"/>
      <c r="I86" s="247">
        <f>D87+D93+D96</f>
        <v>55</v>
      </c>
    </row>
    <row r="87" spans="1:9" s="81" customFormat="1" ht="18.600000000000001" customHeight="1" x14ac:dyDescent="0.45">
      <c r="A87" s="12" t="s">
        <v>210</v>
      </c>
      <c r="B87" s="44"/>
      <c r="C87" s="83">
        <v>1</v>
      </c>
      <c r="D87" s="40">
        <v>14</v>
      </c>
      <c r="E87" s="40">
        <v>8</v>
      </c>
      <c r="F87" s="26"/>
      <c r="G87" s="248" t="s">
        <v>128</v>
      </c>
      <c r="H87" s="250"/>
      <c r="I87" s="247">
        <f>D88+D99</f>
        <v>42</v>
      </c>
    </row>
    <row r="88" spans="1:9" s="81" customFormat="1" ht="18.600000000000001" customHeight="1" x14ac:dyDescent="0.45">
      <c r="A88" s="12" t="s">
        <v>211</v>
      </c>
      <c r="B88" s="44"/>
      <c r="C88" s="83">
        <v>1</v>
      </c>
      <c r="D88" s="40">
        <v>22</v>
      </c>
      <c r="E88" s="40">
        <v>16</v>
      </c>
      <c r="F88" s="26"/>
      <c r="G88" s="252" t="s">
        <v>128</v>
      </c>
      <c r="H88" s="250"/>
    </row>
    <row r="89" spans="1:9" s="81" customFormat="1" ht="18.600000000000001" customHeight="1" x14ac:dyDescent="0.45">
      <c r="A89" s="12" t="s">
        <v>186</v>
      </c>
      <c r="B89" s="44"/>
      <c r="C89" s="83">
        <v>1</v>
      </c>
      <c r="D89" s="40">
        <v>20</v>
      </c>
      <c r="E89" s="40">
        <v>14</v>
      </c>
      <c r="F89" s="26"/>
      <c r="G89" s="229" t="s">
        <v>128</v>
      </c>
      <c r="H89" s="99"/>
    </row>
    <row r="90" spans="1:9" s="81" customFormat="1" ht="18.600000000000001" customHeight="1" x14ac:dyDescent="0.45">
      <c r="A90" s="12" t="s">
        <v>187</v>
      </c>
      <c r="B90" s="44"/>
      <c r="C90" s="83">
        <v>1</v>
      </c>
      <c r="D90" s="40">
        <v>19</v>
      </c>
      <c r="E90" s="40">
        <v>17</v>
      </c>
      <c r="F90" s="26"/>
      <c r="G90" s="231" t="s">
        <v>128</v>
      </c>
      <c r="H90" s="99"/>
    </row>
    <row r="91" spans="1:9" s="81" customFormat="1" ht="18.600000000000001" customHeight="1" x14ac:dyDescent="0.45">
      <c r="A91" s="12" t="s">
        <v>190</v>
      </c>
      <c r="B91" s="44"/>
      <c r="C91" s="83">
        <v>1</v>
      </c>
      <c r="D91" s="40">
        <v>13</v>
      </c>
      <c r="E91" s="40">
        <v>13</v>
      </c>
      <c r="F91" s="26"/>
      <c r="G91" s="101" t="s">
        <v>128</v>
      </c>
      <c r="H91" s="99"/>
    </row>
    <row r="92" spans="1:9" s="81" customFormat="1" ht="18.600000000000001" customHeight="1" x14ac:dyDescent="0.45">
      <c r="A92" s="12" t="s">
        <v>327</v>
      </c>
      <c r="B92" s="44"/>
      <c r="C92" s="83">
        <v>1</v>
      </c>
      <c r="D92" s="40">
        <v>1</v>
      </c>
      <c r="E92" s="40">
        <v>1</v>
      </c>
      <c r="F92" s="26"/>
      <c r="G92" s="248" t="s">
        <v>128</v>
      </c>
      <c r="H92" s="99"/>
    </row>
    <row r="93" spans="1:9" s="81" customFormat="1" ht="18.600000000000001" customHeight="1" x14ac:dyDescent="0.45">
      <c r="A93" s="12" t="s">
        <v>204</v>
      </c>
      <c r="B93" s="44"/>
      <c r="C93" s="83">
        <v>1</v>
      </c>
      <c r="D93" s="40">
        <v>22</v>
      </c>
      <c r="E93" s="40">
        <v>21</v>
      </c>
      <c r="F93" s="26"/>
      <c r="G93" s="248" t="s">
        <v>128</v>
      </c>
      <c r="H93" s="99"/>
    </row>
    <row r="94" spans="1:9" s="81" customFormat="1" ht="18.600000000000001" customHeight="1" x14ac:dyDescent="0.45">
      <c r="A94" s="12" t="s">
        <v>188</v>
      </c>
      <c r="B94" s="44"/>
      <c r="C94" s="83">
        <v>1</v>
      </c>
      <c r="D94" s="40">
        <v>13</v>
      </c>
      <c r="E94" s="40">
        <v>12</v>
      </c>
      <c r="F94" s="26"/>
      <c r="G94" s="231" t="s">
        <v>128</v>
      </c>
      <c r="H94" s="99"/>
    </row>
    <row r="95" spans="1:9" s="81" customFormat="1" ht="18.600000000000001" customHeight="1" x14ac:dyDescent="0.45">
      <c r="A95" s="12" t="s">
        <v>191</v>
      </c>
      <c r="B95" s="44"/>
      <c r="C95" s="83">
        <v>1</v>
      </c>
      <c r="D95" s="40">
        <v>21</v>
      </c>
      <c r="E95" s="40">
        <v>17</v>
      </c>
      <c r="F95" s="26"/>
      <c r="G95" s="101" t="s">
        <v>128</v>
      </c>
      <c r="H95" s="99"/>
    </row>
    <row r="96" spans="1:9" s="81" customFormat="1" ht="18.600000000000001" customHeight="1" x14ac:dyDescent="0.45">
      <c r="A96" s="12" t="s">
        <v>206</v>
      </c>
      <c r="B96" s="44"/>
      <c r="C96" s="83">
        <v>1</v>
      </c>
      <c r="D96" s="40">
        <v>19</v>
      </c>
      <c r="E96" s="40">
        <v>13</v>
      </c>
      <c r="F96" s="26"/>
      <c r="G96" s="248" t="s">
        <v>128</v>
      </c>
      <c r="H96" s="99"/>
    </row>
    <row r="97" spans="1:9" ht="18.600000000000001" customHeight="1" x14ac:dyDescent="0.45">
      <c r="A97" s="53" t="s">
        <v>7</v>
      </c>
      <c r="B97" s="53"/>
      <c r="C97" s="82"/>
      <c r="D97" s="53"/>
      <c r="E97" s="40"/>
      <c r="F97" s="26"/>
      <c r="G97" s="14"/>
      <c r="H97" s="98"/>
    </row>
    <row r="98" spans="1:9" ht="18.600000000000001" customHeight="1" x14ac:dyDescent="0.45">
      <c r="A98" s="16" t="s">
        <v>35</v>
      </c>
      <c r="B98" s="50">
        <v>20</v>
      </c>
      <c r="C98" s="50">
        <v>1</v>
      </c>
      <c r="D98" s="50">
        <v>20</v>
      </c>
      <c r="E98" s="50">
        <v>20</v>
      </c>
      <c r="F98" s="51"/>
      <c r="G98" s="52"/>
      <c r="H98" s="98"/>
    </row>
    <row r="99" spans="1:9" ht="18.600000000000001" customHeight="1" x14ac:dyDescent="0.45">
      <c r="A99" s="121" t="s">
        <v>221</v>
      </c>
      <c r="B99" s="65"/>
      <c r="C99" s="65">
        <v>1</v>
      </c>
      <c r="D99" s="65">
        <v>20</v>
      </c>
      <c r="E99" s="65">
        <v>20</v>
      </c>
      <c r="F99" s="274"/>
      <c r="G99" s="252" t="s">
        <v>128</v>
      </c>
      <c r="H99" s="98"/>
    </row>
    <row r="100" spans="1:9" ht="18.600000000000001" customHeight="1" x14ac:dyDescent="0.45">
      <c r="A100" s="88"/>
      <c r="B100" s="88"/>
      <c r="C100" s="92"/>
      <c r="D100" s="88"/>
      <c r="E100" s="40"/>
      <c r="F100" s="26"/>
      <c r="G100" s="14"/>
      <c r="H100" s="98"/>
    </row>
    <row r="101" spans="1:9" ht="18.600000000000001" customHeight="1" x14ac:dyDescent="0.45">
      <c r="A101" s="226" t="s">
        <v>123</v>
      </c>
      <c r="B101" s="226">
        <v>20</v>
      </c>
      <c r="C101" s="235">
        <f>SUM(C102:C105)</f>
        <v>3</v>
      </c>
      <c r="D101" s="235">
        <f>SUM(D102:D105)</f>
        <v>6</v>
      </c>
      <c r="E101" s="235">
        <f t="shared" ref="E101" si="4">SUM(E102:E105)</f>
        <v>5</v>
      </c>
      <c r="F101" s="111">
        <f>D101*100/B101</f>
        <v>30</v>
      </c>
      <c r="G101" s="104"/>
      <c r="H101" s="98"/>
    </row>
    <row r="102" spans="1:9" ht="18.600000000000001" customHeight="1" x14ac:dyDescent="0.45">
      <c r="A102" s="15" t="s">
        <v>154</v>
      </c>
      <c r="B102" s="44"/>
      <c r="C102" s="40">
        <v>1</v>
      </c>
      <c r="D102" s="40">
        <v>2</v>
      </c>
      <c r="E102" s="40">
        <v>2</v>
      </c>
      <c r="F102" s="26"/>
      <c r="G102" s="234" t="s">
        <v>80</v>
      </c>
      <c r="H102" s="98"/>
    </row>
    <row r="103" spans="1:9" ht="18.600000000000001" customHeight="1" x14ac:dyDescent="0.45">
      <c r="A103" s="15" t="s">
        <v>155</v>
      </c>
      <c r="B103" s="44"/>
      <c r="C103" s="40">
        <v>1</v>
      </c>
      <c r="D103" s="40">
        <v>2</v>
      </c>
      <c r="E103" s="40">
        <v>2</v>
      </c>
      <c r="F103" s="26"/>
      <c r="G103" s="234" t="s">
        <v>80</v>
      </c>
      <c r="H103" s="98"/>
    </row>
    <row r="104" spans="1:9" ht="18.600000000000001" customHeight="1" x14ac:dyDescent="0.45">
      <c r="A104" s="15" t="s">
        <v>168</v>
      </c>
      <c r="B104" s="44"/>
      <c r="C104" s="40">
        <v>1</v>
      </c>
      <c r="D104" s="40">
        <v>2</v>
      </c>
      <c r="E104" s="40">
        <v>1</v>
      </c>
      <c r="F104" s="26"/>
      <c r="G104" s="237" t="s">
        <v>80</v>
      </c>
      <c r="H104" s="98"/>
    </row>
    <row r="105" spans="1:9" ht="18.600000000000001" customHeight="1" x14ac:dyDescent="0.45">
      <c r="A105" s="15"/>
      <c r="B105" s="44"/>
      <c r="C105" s="40"/>
      <c r="D105" s="40"/>
      <c r="E105" s="40"/>
      <c r="F105" s="26"/>
      <c r="G105" s="14"/>
      <c r="H105" s="98"/>
    </row>
    <row r="106" spans="1:9" s="81" customFormat="1" ht="18.600000000000001" customHeight="1" x14ac:dyDescent="0.5">
      <c r="A106" s="115" t="s">
        <v>340</v>
      </c>
      <c r="B106" s="63">
        <v>60</v>
      </c>
      <c r="C106" s="63">
        <f>SUM(C107:C107)</f>
        <v>1</v>
      </c>
      <c r="D106" s="63">
        <f>SUM(D107:D107)</f>
        <v>25</v>
      </c>
      <c r="E106" s="63">
        <f>SUM(E107:E107)</f>
        <v>25</v>
      </c>
      <c r="F106" s="249">
        <f>D106*100/B106</f>
        <v>41.666666666666664</v>
      </c>
      <c r="G106" s="64"/>
      <c r="H106" s="99"/>
    </row>
    <row r="107" spans="1:9" ht="18.600000000000001" customHeight="1" x14ac:dyDescent="0.5">
      <c r="A107" s="117" t="s">
        <v>51</v>
      </c>
      <c r="B107" s="118">
        <v>60</v>
      </c>
      <c r="C107" s="118">
        <f>SUM(C108:C109)</f>
        <v>1</v>
      </c>
      <c r="D107" s="118">
        <f t="shared" ref="D107:E107" si="5">SUM(D108:D109)</f>
        <v>25</v>
      </c>
      <c r="E107" s="118">
        <f t="shared" si="5"/>
        <v>25</v>
      </c>
      <c r="F107" s="119"/>
      <c r="G107" s="120"/>
      <c r="H107" s="98"/>
    </row>
    <row r="108" spans="1:9" ht="18.600000000000001" customHeight="1" x14ac:dyDescent="0.5">
      <c r="A108" s="116" t="s">
        <v>130</v>
      </c>
      <c r="B108" s="40"/>
      <c r="C108" s="40">
        <v>1</v>
      </c>
      <c r="D108" s="40">
        <v>25</v>
      </c>
      <c r="E108" s="40">
        <v>25</v>
      </c>
      <c r="F108" s="26"/>
      <c r="G108" s="228" t="s">
        <v>146</v>
      </c>
      <c r="H108" s="98"/>
    </row>
    <row r="109" spans="1:9" ht="18.600000000000001" customHeight="1" x14ac:dyDescent="0.5">
      <c r="A109" s="116"/>
      <c r="B109" s="40"/>
      <c r="C109" s="40"/>
      <c r="D109" s="40"/>
      <c r="E109" s="40"/>
      <c r="F109" s="26"/>
      <c r="G109" s="14"/>
      <c r="H109" s="98"/>
    </row>
    <row r="110" spans="1:9" ht="18.600000000000001" customHeight="1" x14ac:dyDescent="0.45">
      <c r="A110" s="54" t="s">
        <v>46</v>
      </c>
      <c r="B110" s="55">
        <v>120</v>
      </c>
      <c r="C110" s="55">
        <f>SUM(C111:C116)</f>
        <v>6</v>
      </c>
      <c r="D110" s="55">
        <f>SUM(D111:D116)</f>
        <v>88</v>
      </c>
      <c r="E110" s="55">
        <f>SUM(E111:E116)</f>
        <v>88</v>
      </c>
      <c r="F110" s="56">
        <f>D110*100/B110</f>
        <v>73.333333333333329</v>
      </c>
      <c r="G110" s="57"/>
      <c r="H110" s="87"/>
    </row>
    <row r="111" spans="1:9" s="3" customFormat="1" ht="18.600000000000001" customHeight="1" x14ac:dyDescent="0.45">
      <c r="A111" s="9" t="s">
        <v>158</v>
      </c>
      <c r="B111" s="114"/>
      <c r="C111" s="41">
        <v>1</v>
      </c>
      <c r="D111" s="41">
        <v>15</v>
      </c>
      <c r="E111" s="41">
        <v>15</v>
      </c>
      <c r="F111" s="24"/>
      <c r="G111" s="228" t="s">
        <v>24</v>
      </c>
      <c r="H111" s="98"/>
      <c r="I111" s="254"/>
    </row>
    <row r="112" spans="1:9" s="3" customFormat="1" ht="18.600000000000001" customHeight="1" x14ac:dyDescent="0.45">
      <c r="A112" s="9" t="s">
        <v>159</v>
      </c>
      <c r="B112" s="114"/>
      <c r="C112" s="41">
        <v>1</v>
      </c>
      <c r="D112" s="41">
        <v>16</v>
      </c>
      <c r="E112" s="41">
        <v>16</v>
      </c>
      <c r="F112" s="24"/>
      <c r="G112" s="231" t="s">
        <v>24</v>
      </c>
      <c r="H112" s="98"/>
    </row>
    <row r="113" spans="1:8" s="3" customFormat="1" ht="18.600000000000001" customHeight="1" x14ac:dyDescent="0.45">
      <c r="A113" s="9" t="s">
        <v>202</v>
      </c>
      <c r="B113" s="114"/>
      <c r="C113" s="41">
        <v>1</v>
      </c>
      <c r="D113" s="41">
        <v>26</v>
      </c>
      <c r="E113" s="41">
        <v>26</v>
      </c>
      <c r="F113" s="24"/>
      <c r="G113" s="101" t="s">
        <v>24</v>
      </c>
      <c r="H113" s="98"/>
    </row>
    <row r="114" spans="1:8" s="3" customFormat="1" ht="18.600000000000001" customHeight="1" x14ac:dyDescent="0.45">
      <c r="A114" s="9" t="s">
        <v>223</v>
      </c>
      <c r="B114" s="114"/>
      <c r="C114" s="41">
        <v>1</v>
      </c>
      <c r="D114" s="41">
        <v>8</v>
      </c>
      <c r="E114" s="41">
        <v>8</v>
      </c>
      <c r="F114" s="24"/>
      <c r="G114" s="252" t="s">
        <v>24</v>
      </c>
      <c r="H114" s="98"/>
    </row>
    <row r="115" spans="1:8" s="3" customFormat="1" ht="18.600000000000001" customHeight="1" x14ac:dyDescent="0.45">
      <c r="A115" s="9" t="s">
        <v>227</v>
      </c>
      <c r="B115" s="114"/>
      <c r="C115" s="41">
        <v>1</v>
      </c>
      <c r="D115" s="41">
        <v>11</v>
      </c>
      <c r="E115" s="41">
        <v>11</v>
      </c>
      <c r="F115" s="24"/>
      <c r="G115" s="275" t="s">
        <v>24</v>
      </c>
      <c r="H115" s="98"/>
    </row>
    <row r="116" spans="1:8" s="3" customFormat="1" ht="18.600000000000001" customHeight="1" x14ac:dyDescent="0.45">
      <c r="A116" s="9" t="s">
        <v>203</v>
      </c>
      <c r="B116" s="114"/>
      <c r="C116" s="41">
        <v>1</v>
      </c>
      <c r="D116" s="41">
        <v>12</v>
      </c>
      <c r="E116" s="41">
        <v>12</v>
      </c>
      <c r="F116" s="24"/>
      <c r="G116" s="248" t="s">
        <v>24</v>
      </c>
      <c r="H116" s="98"/>
    </row>
    <row r="117" spans="1:8" s="3" customFormat="1" ht="18.600000000000001" customHeight="1" thickBot="1" x14ac:dyDescent="0.5">
      <c r="A117" s="6" t="s">
        <v>27</v>
      </c>
      <c r="B117" s="97">
        <v>1500</v>
      </c>
      <c r="C117" s="97">
        <f t="shared" ref="C117:E118" si="6">C118</f>
        <v>57</v>
      </c>
      <c r="D117" s="97">
        <f t="shared" si="6"/>
        <v>725</v>
      </c>
      <c r="E117" s="97">
        <f t="shared" si="6"/>
        <v>725</v>
      </c>
      <c r="F117" s="109">
        <f>D117*100/B117</f>
        <v>48.333333333333336</v>
      </c>
      <c r="G117" s="103"/>
      <c r="H117" s="98"/>
    </row>
    <row r="118" spans="1:8" s="3" customFormat="1" ht="18.600000000000001" customHeight="1" thickTop="1" thickBot="1" x14ac:dyDescent="0.5">
      <c r="A118" s="7" t="s">
        <v>28</v>
      </c>
      <c r="B118" s="106">
        <v>1500</v>
      </c>
      <c r="C118" s="106">
        <f t="shared" si="6"/>
        <v>57</v>
      </c>
      <c r="D118" s="106">
        <f t="shared" si="6"/>
        <v>725</v>
      </c>
      <c r="E118" s="106">
        <f t="shared" si="6"/>
        <v>725</v>
      </c>
      <c r="F118" s="107">
        <f>D118*100/B118</f>
        <v>48.333333333333336</v>
      </c>
      <c r="G118" s="108"/>
      <c r="H118" s="98"/>
    </row>
    <row r="119" spans="1:8" s="3" customFormat="1" ht="18.600000000000001" customHeight="1" thickTop="1" thickBot="1" x14ac:dyDescent="0.5">
      <c r="A119" s="8" t="s">
        <v>29</v>
      </c>
      <c r="B119" s="46">
        <v>1500</v>
      </c>
      <c r="C119" s="46">
        <f>C120+C121+C122+C123+C124+C125+C126+C127+C128+C129+C130+C131+C132+C133+C134+C135+C136+C138+C137+C139+C140</f>
        <v>57</v>
      </c>
      <c r="D119" s="46">
        <f>D120+D121+D122+D123+D124+D125+D126+D127+D128+D129+D130+D131+D132+D133+D134+D135+D136+D138+D137+D139+D140</f>
        <v>725</v>
      </c>
      <c r="E119" s="46">
        <f>E120+E121+E122+E123+E124+E125+E126+E127+E128+E129+E130+E131+E132+E133+E134+E135+E136+E138+E137+E139+E140</f>
        <v>725</v>
      </c>
      <c r="F119" s="75">
        <f>D119*100/B119</f>
        <v>48.333333333333336</v>
      </c>
      <c r="G119" s="105"/>
      <c r="H119" s="98"/>
    </row>
    <row r="120" spans="1:8" s="3" customFormat="1" ht="18.600000000000001" customHeight="1" thickTop="1" x14ac:dyDescent="0.45">
      <c r="A120" s="9" t="s">
        <v>20</v>
      </c>
      <c r="B120" s="114"/>
      <c r="C120" s="41">
        <v>5</v>
      </c>
      <c r="D120" s="41">
        <v>43</v>
      </c>
      <c r="E120" s="41">
        <v>43</v>
      </c>
      <c r="F120" s="32"/>
      <c r="G120" s="10"/>
      <c r="H120" s="98"/>
    </row>
    <row r="121" spans="1:8" s="3" customFormat="1" ht="18.600000000000001" customHeight="1" x14ac:dyDescent="0.45">
      <c r="A121" s="9" t="s">
        <v>25</v>
      </c>
      <c r="B121" s="114"/>
      <c r="C121" s="41">
        <v>1</v>
      </c>
      <c r="D121" s="41">
        <v>4</v>
      </c>
      <c r="E121" s="41">
        <v>4</v>
      </c>
      <c r="F121" s="24"/>
      <c r="G121" s="10"/>
      <c r="H121" s="98"/>
    </row>
    <row r="122" spans="1:8" s="3" customFormat="1" ht="18.600000000000001" customHeight="1" x14ac:dyDescent="0.45">
      <c r="A122" s="9" t="s">
        <v>12</v>
      </c>
      <c r="B122" s="114"/>
      <c r="C122" s="41">
        <v>29</v>
      </c>
      <c r="D122" s="41">
        <v>99</v>
      </c>
      <c r="E122" s="41">
        <v>99</v>
      </c>
      <c r="F122" s="32"/>
      <c r="G122" s="10"/>
      <c r="H122" s="98"/>
    </row>
    <row r="123" spans="1:8" s="3" customFormat="1" ht="18.600000000000001" customHeight="1" x14ac:dyDescent="0.45">
      <c r="A123" s="9" t="s">
        <v>17</v>
      </c>
      <c r="B123" s="38"/>
      <c r="C123" s="45"/>
      <c r="D123" s="45"/>
      <c r="E123" s="45"/>
      <c r="F123" s="24"/>
      <c r="G123" s="10"/>
      <c r="H123" s="98"/>
    </row>
    <row r="124" spans="1:8" s="3" customFormat="1" ht="18.600000000000001" customHeight="1" x14ac:dyDescent="0.45">
      <c r="A124" s="9" t="s">
        <v>19</v>
      </c>
      <c r="B124" s="114"/>
      <c r="C124" s="41"/>
      <c r="D124" s="41"/>
      <c r="E124" s="41"/>
      <c r="F124" s="32"/>
      <c r="G124" s="10"/>
      <c r="H124" s="98"/>
    </row>
    <row r="125" spans="1:8" s="3" customFormat="1" ht="18.600000000000001" customHeight="1" x14ac:dyDescent="0.45">
      <c r="A125" s="9" t="s">
        <v>23</v>
      </c>
      <c r="B125" s="114"/>
      <c r="C125" s="41"/>
      <c r="D125" s="41"/>
      <c r="E125" s="41"/>
      <c r="F125" s="32"/>
      <c r="G125" s="10"/>
      <c r="H125" s="98"/>
    </row>
    <row r="126" spans="1:8" s="3" customFormat="1" ht="18.600000000000001" customHeight="1" x14ac:dyDescent="0.45">
      <c r="A126" s="9" t="s">
        <v>47</v>
      </c>
      <c r="B126" s="114"/>
      <c r="C126" s="41">
        <v>4</v>
      </c>
      <c r="D126" s="41">
        <v>125</v>
      </c>
      <c r="E126" s="41">
        <v>125</v>
      </c>
      <c r="F126" s="24"/>
      <c r="G126" s="10"/>
      <c r="H126" s="98"/>
    </row>
    <row r="127" spans="1:8" s="3" customFormat="1" ht="18.600000000000001" customHeight="1" x14ac:dyDescent="0.45">
      <c r="A127" s="9" t="s">
        <v>11</v>
      </c>
      <c r="B127" s="114"/>
      <c r="C127" s="41">
        <v>1</v>
      </c>
      <c r="D127" s="41">
        <v>24</v>
      </c>
      <c r="E127" s="41">
        <v>24</v>
      </c>
      <c r="F127" s="24"/>
      <c r="G127" s="10"/>
      <c r="H127" s="98"/>
    </row>
    <row r="128" spans="1:8" s="3" customFormat="1" ht="18.600000000000001" customHeight="1" x14ac:dyDescent="0.45">
      <c r="A128" s="9" t="s">
        <v>18</v>
      </c>
      <c r="B128" s="114"/>
      <c r="C128" s="41"/>
      <c r="D128" s="41"/>
      <c r="E128" s="41"/>
      <c r="F128" s="24"/>
      <c r="G128" s="10"/>
      <c r="H128" s="98"/>
    </row>
    <row r="129" spans="1:8" s="3" customFormat="1" ht="18.600000000000001" customHeight="1" x14ac:dyDescent="0.45">
      <c r="A129" s="9" t="s">
        <v>9</v>
      </c>
      <c r="B129" s="114"/>
      <c r="C129" s="41">
        <v>2</v>
      </c>
      <c r="D129" s="41">
        <v>42</v>
      </c>
      <c r="E129" s="41">
        <v>42</v>
      </c>
      <c r="F129" s="24"/>
      <c r="G129" s="10"/>
      <c r="H129" s="98"/>
    </row>
    <row r="130" spans="1:8" s="3" customFormat="1" ht="18.600000000000001" customHeight="1" x14ac:dyDescent="0.45">
      <c r="A130" s="9" t="s">
        <v>21</v>
      </c>
      <c r="B130" s="114"/>
      <c r="C130" s="41">
        <v>2</v>
      </c>
      <c r="D130" s="41">
        <v>100</v>
      </c>
      <c r="E130" s="41">
        <v>100</v>
      </c>
      <c r="F130" s="24"/>
      <c r="G130" s="10"/>
      <c r="H130" s="98"/>
    </row>
    <row r="131" spans="1:8" s="3" customFormat="1" ht="18.600000000000001" customHeight="1" x14ac:dyDescent="0.45">
      <c r="A131" s="9" t="s">
        <v>10</v>
      </c>
      <c r="B131" s="114"/>
      <c r="C131" s="41"/>
      <c r="D131" s="41"/>
      <c r="E131" s="41"/>
      <c r="F131" s="24"/>
      <c r="G131" s="10"/>
      <c r="H131" s="98"/>
    </row>
    <row r="132" spans="1:8" s="3" customFormat="1" ht="18.600000000000001" customHeight="1" x14ac:dyDescent="0.45">
      <c r="A132" s="9" t="s">
        <v>15</v>
      </c>
      <c r="B132" s="114"/>
      <c r="C132" s="41">
        <v>3</v>
      </c>
      <c r="D132" s="41">
        <v>90</v>
      </c>
      <c r="E132" s="41">
        <v>90</v>
      </c>
      <c r="F132" s="24"/>
      <c r="G132" s="10"/>
      <c r="H132" s="98"/>
    </row>
    <row r="133" spans="1:8" s="3" customFormat="1" ht="18.600000000000001" customHeight="1" x14ac:dyDescent="0.45">
      <c r="A133" s="9" t="s">
        <v>13</v>
      </c>
      <c r="B133" s="114"/>
      <c r="C133" s="41">
        <v>1</v>
      </c>
      <c r="D133" s="41">
        <v>41</v>
      </c>
      <c r="E133" s="41">
        <v>41</v>
      </c>
      <c r="F133" s="24"/>
      <c r="G133" s="10"/>
      <c r="H133" s="98"/>
    </row>
    <row r="134" spans="1:8" s="3" customFormat="1" ht="18.600000000000001" customHeight="1" x14ac:dyDescent="0.45">
      <c r="A134" s="11" t="s">
        <v>14</v>
      </c>
      <c r="B134" s="47"/>
      <c r="C134" s="48"/>
      <c r="D134" s="48"/>
      <c r="E134" s="48"/>
      <c r="F134" s="33"/>
      <c r="G134" s="10"/>
      <c r="H134" s="98"/>
    </row>
    <row r="135" spans="1:8" s="3" customFormat="1" ht="18.600000000000001" customHeight="1" x14ac:dyDescent="0.45">
      <c r="A135" s="9" t="s">
        <v>22</v>
      </c>
      <c r="B135" s="38"/>
      <c r="C135" s="45"/>
      <c r="D135" s="45"/>
      <c r="E135" s="45"/>
      <c r="F135" s="24"/>
      <c r="G135" s="10"/>
      <c r="H135" s="98"/>
    </row>
    <row r="136" spans="1:8" s="3" customFormat="1" ht="18.600000000000001" customHeight="1" x14ac:dyDescent="0.45">
      <c r="A136" s="9" t="s">
        <v>16</v>
      </c>
      <c r="B136" s="114"/>
      <c r="C136" s="41"/>
      <c r="D136" s="41"/>
      <c r="E136" s="41"/>
      <c r="F136" s="32"/>
      <c r="G136" s="10"/>
      <c r="H136" s="98"/>
    </row>
    <row r="137" spans="1:8" s="3" customFormat="1" ht="18.600000000000001" customHeight="1" x14ac:dyDescent="0.45">
      <c r="A137" s="9" t="s">
        <v>36</v>
      </c>
      <c r="B137" s="114"/>
      <c r="C137" s="41"/>
      <c r="D137" s="41"/>
      <c r="E137" s="41"/>
      <c r="F137" s="32"/>
      <c r="G137" s="10"/>
      <c r="H137" s="98"/>
    </row>
    <row r="138" spans="1:8" s="3" customFormat="1" ht="18.600000000000001" customHeight="1" x14ac:dyDescent="0.45">
      <c r="A138" s="9" t="s">
        <v>33</v>
      </c>
      <c r="B138" s="114"/>
      <c r="C138" s="41">
        <v>1</v>
      </c>
      <c r="D138" s="41">
        <v>30</v>
      </c>
      <c r="E138" s="41">
        <v>30</v>
      </c>
      <c r="F138" s="32"/>
      <c r="G138" s="10"/>
      <c r="H138" s="98"/>
    </row>
    <row r="139" spans="1:8" s="3" customFormat="1" ht="18.600000000000001" customHeight="1" x14ac:dyDescent="0.45">
      <c r="A139" s="9" t="s">
        <v>124</v>
      </c>
      <c r="B139" s="114"/>
      <c r="C139" s="41">
        <v>2</v>
      </c>
      <c r="D139" s="41">
        <v>43</v>
      </c>
      <c r="E139" s="41">
        <v>43</v>
      </c>
      <c r="F139" s="32"/>
      <c r="G139" s="10"/>
      <c r="H139" s="98"/>
    </row>
    <row r="140" spans="1:8" x14ac:dyDescent="0.45">
      <c r="A140" s="9" t="s">
        <v>142</v>
      </c>
      <c r="B140" s="114"/>
      <c r="C140" s="41">
        <v>6</v>
      </c>
      <c r="D140" s="41">
        <v>84</v>
      </c>
      <c r="E140" s="41">
        <v>84</v>
      </c>
      <c r="F140" s="32"/>
      <c r="G140" s="10"/>
      <c r="H140" s="87"/>
    </row>
    <row r="141" spans="1:8" x14ac:dyDescent="0.45">
      <c r="H141" s="87"/>
    </row>
    <row r="142" spans="1:8" x14ac:dyDescent="0.45">
      <c r="H142" s="87"/>
    </row>
    <row r="143" spans="1:8" x14ac:dyDescent="0.45">
      <c r="H143" s="87"/>
    </row>
    <row r="144" spans="1:8" x14ac:dyDescent="0.45">
      <c r="H144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152"/>
  <sheetViews>
    <sheetView tabSelected="1" topLeftCell="A104" zoomScale="120" zoomScaleNormal="120" workbookViewId="0">
      <selection activeCell="A113" sqref="A113"/>
    </sheetView>
  </sheetViews>
  <sheetFormatPr defaultColWidth="9.140625" defaultRowHeight="18.75" x14ac:dyDescent="0.45"/>
  <cols>
    <col min="1" max="1" width="76.42578125" style="1" customWidth="1"/>
    <col min="2" max="2" width="8.7109375" style="49" customWidth="1"/>
    <col min="3" max="3" width="8.140625" style="49" bestFit="1" customWidth="1"/>
    <col min="4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8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8" ht="18.600000000000001" customHeight="1" x14ac:dyDescent="0.45">
      <c r="A2" s="350" t="s">
        <v>241</v>
      </c>
      <c r="B2" s="350"/>
      <c r="C2" s="350"/>
      <c r="D2" s="350"/>
      <c r="E2" s="350"/>
      <c r="F2" s="350"/>
      <c r="G2" s="350"/>
    </row>
    <row r="3" spans="1:8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8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8" t="s">
        <v>6</v>
      </c>
      <c r="G4" s="360" t="s">
        <v>226</v>
      </c>
      <c r="H4" s="87"/>
    </row>
    <row r="5" spans="1:8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9"/>
      <c r="G5" s="361"/>
      <c r="H5" s="87"/>
    </row>
    <row r="6" spans="1:8" s="3" customFormat="1" ht="18.600000000000001" customHeight="1" thickTop="1" thickBot="1" x14ac:dyDescent="0.5">
      <c r="A6" s="2" t="s">
        <v>34</v>
      </c>
      <c r="B6" s="19">
        <f>B7+B8</f>
        <v>3030</v>
      </c>
      <c r="C6" s="19">
        <f>C7+C8</f>
        <v>125</v>
      </c>
      <c r="D6" s="19">
        <f>D7+D8</f>
        <v>2066</v>
      </c>
      <c r="E6" s="19">
        <f>E7+E8</f>
        <v>1898</v>
      </c>
      <c r="F6" s="20">
        <f>D6*100/B6</f>
        <v>68.184818481848183</v>
      </c>
      <c r="G6" s="100"/>
      <c r="H6" s="98"/>
    </row>
    <row r="7" spans="1:8" s="3" customFormat="1" ht="18.600000000000001" customHeight="1" thickTop="1" thickBot="1" x14ac:dyDescent="0.5">
      <c r="A7" s="18" t="s">
        <v>32</v>
      </c>
      <c r="B7" s="35">
        <f>B9+B53+B56+B61+B63+B77+B82+B112+B116+B104</f>
        <v>1530</v>
      </c>
      <c r="C7" s="35">
        <f>C9+C56+C63+C77+C82+C112+C116</f>
        <v>64</v>
      </c>
      <c r="D7" s="35">
        <f>D9+D56+D63+D77+D82+D112+D116+D53+D61+D104</f>
        <v>1280</v>
      </c>
      <c r="E7" s="35">
        <f>E9+E56+E63+E77+E82+E112+E116</f>
        <v>1112</v>
      </c>
      <c r="F7" s="21">
        <f>D7*100/B7</f>
        <v>83.66013071895425</v>
      </c>
      <c r="G7" s="101"/>
      <c r="H7" s="98"/>
    </row>
    <row r="8" spans="1:8" s="3" customFormat="1" ht="18.600000000000001" customHeight="1" thickTop="1" thickBot="1" x14ac:dyDescent="0.5">
      <c r="A8" s="4" t="s">
        <v>31</v>
      </c>
      <c r="B8" s="36">
        <f>B125</f>
        <v>1500</v>
      </c>
      <c r="C8" s="36">
        <f>C125</f>
        <v>61</v>
      </c>
      <c r="D8" s="36">
        <f>D125</f>
        <v>786</v>
      </c>
      <c r="E8" s="36">
        <f>E125</f>
        <v>786</v>
      </c>
      <c r="F8" s="22">
        <f>D8*100/B8</f>
        <v>52.4</v>
      </c>
      <c r="G8" s="102"/>
      <c r="H8" s="98"/>
    </row>
    <row r="9" spans="1:8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32</v>
      </c>
      <c r="D9" s="39">
        <f>D10</f>
        <v>669</v>
      </c>
      <c r="E9" s="39">
        <f>E10</f>
        <v>635</v>
      </c>
      <c r="F9" s="25">
        <f>D9*100/B9</f>
        <v>92.916666666666671</v>
      </c>
      <c r="G9" s="103"/>
      <c r="H9" s="236"/>
    </row>
    <row r="10" spans="1:8" ht="18.600000000000001" customHeight="1" thickTop="1" x14ac:dyDescent="0.45">
      <c r="A10" s="58" t="s">
        <v>48</v>
      </c>
      <c r="B10" s="59">
        <v>720</v>
      </c>
      <c r="C10" s="59">
        <f>SUM(C12:C52)</f>
        <v>32</v>
      </c>
      <c r="D10" s="59">
        <f>SUM(D12:D52)</f>
        <v>669</v>
      </c>
      <c r="E10" s="59">
        <f>SUM(E12:E52)</f>
        <v>635</v>
      </c>
      <c r="F10" s="60">
        <f>D10*100/B10</f>
        <v>92.916666666666671</v>
      </c>
      <c r="G10" s="17"/>
      <c r="H10" s="98"/>
    </row>
    <row r="11" spans="1:8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8" s="81" customFormat="1" ht="18.600000000000001" customHeight="1" x14ac:dyDescent="0.45">
      <c r="A12" s="88" t="s">
        <v>201</v>
      </c>
      <c r="B12" s="40"/>
      <c r="C12" s="40">
        <v>1</v>
      </c>
      <c r="D12" s="40">
        <v>20</v>
      </c>
      <c r="E12" s="40">
        <v>20</v>
      </c>
      <c r="F12" s="27"/>
      <c r="G12" s="248" t="s">
        <v>24</v>
      </c>
      <c r="H12" s="89"/>
    </row>
    <row r="13" spans="1:8" s="81" customFormat="1" ht="18.600000000000001" customHeight="1" x14ac:dyDescent="0.45">
      <c r="A13" s="88" t="s">
        <v>220</v>
      </c>
      <c r="B13" s="40"/>
      <c r="C13" s="40">
        <v>1</v>
      </c>
      <c r="D13" s="40">
        <v>20</v>
      </c>
      <c r="E13" s="40">
        <v>20</v>
      </c>
      <c r="F13" s="27"/>
      <c r="G13" s="252" t="s">
        <v>80</v>
      </c>
      <c r="H13" s="89"/>
    </row>
    <row r="14" spans="1:8" s="81" customFormat="1" x14ac:dyDescent="0.45">
      <c r="A14" s="88"/>
      <c r="B14" s="94"/>
      <c r="C14" s="94"/>
      <c r="D14" s="94"/>
      <c r="E14" s="94"/>
      <c r="F14" s="94"/>
      <c r="G14" s="13"/>
      <c r="H14" s="89"/>
    </row>
    <row r="15" spans="1:8" ht="18.600000000000001" customHeight="1" x14ac:dyDescent="0.45">
      <c r="A15" s="66" t="s">
        <v>43</v>
      </c>
      <c r="B15" s="85"/>
      <c r="C15" s="85"/>
      <c r="D15" s="85"/>
      <c r="E15" s="85"/>
      <c r="F15" s="86"/>
      <c r="G15" s="71"/>
      <c r="H15" s="87"/>
    </row>
    <row r="16" spans="1:8" s="81" customFormat="1" ht="18.600000000000001" customHeight="1" x14ac:dyDescent="0.45">
      <c r="A16" s="88" t="s">
        <v>197</v>
      </c>
      <c r="B16" s="40"/>
      <c r="C16" s="40">
        <v>1</v>
      </c>
      <c r="D16" s="40">
        <v>22</v>
      </c>
      <c r="E16" s="40">
        <v>20</v>
      </c>
      <c r="F16" s="26"/>
      <c r="G16" s="248" t="s">
        <v>146</v>
      </c>
      <c r="H16" s="89"/>
    </row>
    <row r="17" spans="1:9" ht="18.600000000000001" customHeight="1" x14ac:dyDescent="0.45">
      <c r="A17" s="9"/>
      <c r="B17" s="114"/>
      <c r="C17" s="41"/>
      <c r="D17" s="41"/>
      <c r="E17" s="41"/>
      <c r="F17" s="24"/>
      <c r="G17" s="10"/>
      <c r="H17" s="87"/>
    </row>
    <row r="18" spans="1:9" ht="18.600000000000001" customHeight="1" x14ac:dyDescent="0.45">
      <c r="A18" s="66" t="s">
        <v>44</v>
      </c>
      <c r="B18" s="67"/>
      <c r="C18" s="67"/>
      <c r="D18" s="67"/>
      <c r="E18" s="67"/>
      <c r="F18" s="68"/>
      <c r="G18" s="69"/>
      <c r="H18" s="87"/>
      <c r="I18" s="232"/>
    </row>
    <row r="19" spans="1:9" s="81" customFormat="1" ht="18.600000000000001" customHeight="1" x14ac:dyDescent="0.45">
      <c r="A19" s="88" t="s">
        <v>125</v>
      </c>
      <c r="B19" s="40"/>
      <c r="C19" s="40">
        <v>1</v>
      </c>
      <c r="D19" s="40">
        <v>20</v>
      </c>
      <c r="E19" s="40">
        <v>20</v>
      </c>
      <c r="F19" s="26"/>
      <c r="G19" s="228" t="s">
        <v>80</v>
      </c>
      <c r="H19" s="89"/>
    </row>
    <row r="20" spans="1:9" s="81" customFormat="1" ht="18.600000000000001" customHeight="1" x14ac:dyDescent="0.45">
      <c r="A20" s="88" t="s">
        <v>126</v>
      </c>
      <c r="B20" s="40"/>
      <c r="C20" s="40">
        <v>1</v>
      </c>
      <c r="D20" s="40">
        <v>20</v>
      </c>
      <c r="E20" s="40">
        <v>20</v>
      </c>
      <c r="F20" s="26"/>
      <c r="G20" s="228" t="s">
        <v>80</v>
      </c>
      <c r="H20" s="89"/>
    </row>
    <row r="21" spans="1:9" s="81" customFormat="1" ht="18.600000000000001" customHeight="1" x14ac:dyDescent="0.45">
      <c r="A21" s="88" t="s">
        <v>169</v>
      </c>
      <c r="B21" s="40"/>
      <c r="C21" s="40">
        <v>1</v>
      </c>
      <c r="D21" s="40">
        <v>20</v>
      </c>
      <c r="E21" s="40">
        <v>20</v>
      </c>
      <c r="F21" s="26"/>
      <c r="G21" s="101" t="s">
        <v>24</v>
      </c>
      <c r="H21" s="251"/>
      <c r="I21" s="247"/>
    </row>
    <row r="22" spans="1:9" s="81" customFormat="1" ht="18.600000000000001" customHeight="1" x14ac:dyDescent="0.45">
      <c r="A22" s="88" t="s">
        <v>232</v>
      </c>
      <c r="B22" s="40"/>
      <c r="C22" s="40">
        <v>1</v>
      </c>
      <c r="D22" s="40">
        <v>20</v>
      </c>
      <c r="E22" s="40">
        <v>20</v>
      </c>
      <c r="F22" s="26"/>
      <c r="G22" s="278" t="s">
        <v>24</v>
      </c>
      <c r="H22" s="251"/>
      <c r="I22" s="247"/>
    </row>
    <row r="23" spans="1:9" s="81" customFormat="1" ht="18.600000000000001" customHeight="1" x14ac:dyDescent="0.45">
      <c r="A23" s="88" t="s">
        <v>235</v>
      </c>
      <c r="B23" s="40"/>
      <c r="C23" s="40">
        <v>1</v>
      </c>
      <c r="D23" s="40">
        <v>20</v>
      </c>
      <c r="E23" s="40">
        <v>20</v>
      </c>
      <c r="F23" s="26"/>
      <c r="G23" s="278" t="s">
        <v>128</v>
      </c>
      <c r="H23" s="251"/>
      <c r="I23" s="247"/>
    </row>
    <row r="24" spans="1:9" s="81" customFormat="1" ht="18.600000000000001" customHeight="1" x14ac:dyDescent="0.45">
      <c r="A24" s="88" t="s">
        <v>127</v>
      </c>
      <c r="B24" s="40"/>
      <c r="C24" s="40">
        <v>1</v>
      </c>
      <c r="D24" s="40">
        <v>20</v>
      </c>
      <c r="E24" s="40">
        <v>18</v>
      </c>
      <c r="F24" s="26"/>
      <c r="G24" s="228" t="s">
        <v>128</v>
      </c>
      <c r="H24" s="89"/>
    </row>
    <row r="25" spans="1:9" s="81" customFormat="1" ht="18.600000000000001" customHeight="1" x14ac:dyDescent="0.45">
      <c r="A25" s="88" t="s">
        <v>129</v>
      </c>
      <c r="B25" s="40"/>
      <c r="C25" s="40">
        <v>1</v>
      </c>
      <c r="D25" s="40">
        <v>20</v>
      </c>
      <c r="E25" s="40">
        <v>19</v>
      </c>
      <c r="F25" s="26"/>
      <c r="G25" s="228" t="s">
        <v>128</v>
      </c>
      <c r="H25" s="89"/>
    </row>
    <row r="26" spans="1:9" s="81" customFormat="1" ht="18.600000000000001" customHeight="1" x14ac:dyDescent="0.45">
      <c r="A26" s="88" t="s">
        <v>151</v>
      </c>
      <c r="B26" s="40"/>
      <c r="C26" s="40">
        <v>1</v>
      </c>
      <c r="D26" s="40">
        <v>25</v>
      </c>
      <c r="E26" s="40">
        <v>23</v>
      </c>
      <c r="F26" s="26"/>
      <c r="G26" s="228" t="s">
        <v>128</v>
      </c>
      <c r="H26" s="89"/>
    </row>
    <row r="27" spans="1:9" s="81" customFormat="1" ht="18.600000000000001" customHeight="1" x14ac:dyDescent="0.45">
      <c r="A27" s="88" t="s">
        <v>166</v>
      </c>
      <c r="B27" s="40"/>
      <c r="C27" s="40">
        <v>1</v>
      </c>
      <c r="D27" s="40">
        <v>21</v>
      </c>
      <c r="E27" s="40">
        <v>20</v>
      </c>
      <c r="F27" s="26"/>
      <c r="G27" s="231" t="s">
        <v>128</v>
      </c>
      <c r="H27" s="251"/>
    </row>
    <row r="28" spans="1:9" s="81" customFormat="1" ht="18.600000000000001" customHeight="1" x14ac:dyDescent="0.45">
      <c r="A28" s="88" t="s">
        <v>194</v>
      </c>
      <c r="B28" s="40"/>
      <c r="C28" s="40">
        <v>1</v>
      </c>
      <c r="D28" s="40">
        <v>26</v>
      </c>
      <c r="E28" s="40">
        <v>15</v>
      </c>
      <c r="F28" s="26"/>
      <c r="G28" s="101" t="s">
        <v>128</v>
      </c>
      <c r="H28" s="89"/>
    </row>
    <row r="29" spans="1:9" s="81" customFormat="1" ht="18.600000000000001" customHeight="1" x14ac:dyDescent="0.45">
      <c r="A29" s="88" t="s">
        <v>198</v>
      </c>
      <c r="B29" s="40"/>
      <c r="C29" s="40">
        <v>1</v>
      </c>
      <c r="D29" s="40">
        <v>22</v>
      </c>
      <c r="E29" s="40">
        <v>21</v>
      </c>
      <c r="F29" s="26"/>
      <c r="G29" s="248" t="s">
        <v>128</v>
      </c>
      <c r="H29" s="89"/>
    </row>
    <row r="30" spans="1:9" s="81" customFormat="1" ht="18.600000000000001" customHeight="1" x14ac:dyDescent="0.45">
      <c r="A30" s="88" t="s">
        <v>148</v>
      </c>
      <c r="B30" s="40"/>
      <c r="C30" s="40">
        <v>1</v>
      </c>
      <c r="D30" s="40">
        <v>21</v>
      </c>
      <c r="E30" s="40">
        <v>19</v>
      </c>
      <c r="F30" s="26"/>
      <c r="G30" s="231" t="s">
        <v>128</v>
      </c>
      <c r="H30" s="89"/>
    </row>
    <row r="31" spans="1:9" s="81" customFormat="1" ht="18.600000000000001" customHeight="1" x14ac:dyDescent="0.45">
      <c r="A31" s="88" t="s">
        <v>141</v>
      </c>
      <c r="B31" s="40"/>
      <c r="C31" s="40">
        <v>1</v>
      </c>
      <c r="D31" s="40">
        <v>22</v>
      </c>
      <c r="E31" s="40">
        <v>22</v>
      </c>
      <c r="F31" s="26"/>
      <c r="G31" s="231" t="s">
        <v>80</v>
      </c>
      <c r="H31" s="89"/>
    </row>
    <row r="32" spans="1:9" s="81" customFormat="1" ht="18.600000000000001" customHeight="1" x14ac:dyDescent="0.45">
      <c r="A32" s="88" t="s">
        <v>145</v>
      </c>
      <c r="B32" s="40"/>
      <c r="C32" s="40">
        <v>1</v>
      </c>
      <c r="D32" s="40">
        <v>19</v>
      </c>
      <c r="E32" s="40">
        <v>18</v>
      </c>
      <c r="F32" s="26"/>
      <c r="G32" s="231" t="s">
        <v>146</v>
      </c>
      <c r="H32" s="89"/>
    </row>
    <row r="33" spans="1:8" s="81" customFormat="1" ht="18.600000000000001" customHeight="1" x14ac:dyDescent="0.45">
      <c r="A33" s="88" t="s">
        <v>192</v>
      </c>
      <c r="B33" s="40"/>
      <c r="C33" s="40">
        <v>1</v>
      </c>
      <c r="D33" s="40">
        <v>20</v>
      </c>
      <c r="E33" s="40">
        <v>20</v>
      </c>
      <c r="F33" s="26"/>
      <c r="G33" s="248" t="s">
        <v>80</v>
      </c>
      <c r="H33" s="89"/>
    </row>
    <row r="34" spans="1:8" s="81" customFormat="1" ht="18.600000000000001" customHeight="1" x14ac:dyDescent="0.45">
      <c r="A34" s="88" t="s">
        <v>147</v>
      </c>
      <c r="B34" s="40"/>
      <c r="C34" s="40">
        <v>1</v>
      </c>
      <c r="D34" s="40">
        <v>19</v>
      </c>
      <c r="E34" s="40">
        <v>19</v>
      </c>
      <c r="F34" s="26"/>
      <c r="G34" s="231" t="s">
        <v>146</v>
      </c>
      <c r="H34" s="89"/>
    </row>
    <row r="35" spans="1:8" s="81" customFormat="1" ht="18.600000000000001" customHeight="1" x14ac:dyDescent="0.45">
      <c r="A35" s="88" t="s">
        <v>163</v>
      </c>
      <c r="B35" s="40"/>
      <c r="C35" s="40">
        <v>1</v>
      </c>
      <c r="D35" s="40">
        <v>25</v>
      </c>
      <c r="E35" s="40">
        <v>25</v>
      </c>
      <c r="F35" s="26"/>
      <c r="G35" s="231" t="s">
        <v>80</v>
      </c>
      <c r="H35" s="89"/>
    </row>
    <row r="36" spans="1:8" s="81" customFormat="1" ht="18.600000000000001" customHeight="1" x14ac:dyDescent="0.45">
      <c r="A36" s="88" t="s">
        <v>193</v>
      </c>
      <c r="B36" s="40"/>
      <c r="C36" s="40">
        <v>1</v>
      </c>
      <c r="D36" s="40">
        <v>20</v>
      </c>
      <c r="E36" s="40">
        <v>14</v>
      </c>
      <c r="F36" s="26"/>
      <c r="G36" s="101" t="s">
        <v>128</v>
      </c>
      <c r="H36" s="89"/>
    </row>
    <row r="37" spans="1:8" s="81" customFormat="1" ht="18.600000000000001" customHeight="1" x14ac:dyDescent="0.45">
      <c r="A37" s="88" t="s">
        <v>195</v>
      </c>
      <c r="B37" s="40"/>
      <c r="C37" s="40">
        <v>1</v>
      </c>
      <c r="D37" s="40">
        <v>22</v>
      </c>
      <c r="E37" s="40">
        <v>22</v>
      </c>
      <c r="F37" s="26"/>
      <c r="G37" s="248" t="s">
        <v>128</v>
      </c>
      <c r="H37" s="89"/>
    </row>
    <row r="38" spans="1:8" x14ac:dyDescent="0.45">
      <c r="A38" s="88" t="s">
        <v>199</v>
      </c>
      <c r="B38" s="40"/>
      <c r="C38" s="40">
        <v>1</v>
      </c>
      <c r="D38" s="40">
        <v>20</v>
      </c>
      <c r="E38" s="40">
        <v>20</v>
      </c>
      <c r="F38" s="26"/>
      <c r="G38" s="248" t="s">
        <v>24</v>
      </c>
    </row>
    <row r="39" spans="1:8" x14ac:dyDescent="0.45">
      <c r="A39" s="88" t="s">
        <v>224</v>
      </c>
      <c r="B39" s="40"/>
      <c r="C39" s="40">
        <v>1</v>
      </c>
      <c r="D39" s="40">
        <v>24</v>
      </c>
      <c r="E39" s="40">
        <v>22</v>
      </c>
      <c r="F39" s="26"/>
      <c r="G39" s="275" t="s">
        <v>225</v>
      </c>
    </row>
    <row r="40" spans="1:8" x14ac:dyDescent="0.45">
      <c r="A40" s="88" t="s">
        <v>200</v>
      </c>
      <c r="B40" s="40"/>
      <c r="C40" s="40">
        <v>1</v>
      </c>
      <c r="D40" s="40">
        <v>20</v>
      </c>
      <c r="E40" s="40">
        <v>17</v>
      </c>
      <c r="F40" s="26"/>
      <c r="G40" s="248" t="s">
        <v>128</v>
      </c>
    </row>
    <row r="41" spans="1:8" x14ac:dyDescent="0.45">
      <c r="A41" s="53"/>
      <c r="B41" s="61"/>
      <c r="C41" s="61"/>
      <c r="D41" s="61"/>
      <c r="E41" s="61"/>
      <c r="F41" s="62"/>
      <c r="G41" s="53"/>
      <c r="H41" s="87"/>
    </row>
    <row r="42" spans="1:8" ht="18.600000000000001" customHeight="1" x14ac:dyDescent="0.45">
      <c r="A42" s="70" t="s">
        <v>45</v>
      </c>
      <c r="B42" s="67"/>
      <c r="C42" s="67"/>
      <c r="D42" s="67"/>
      <c r="E42" s="67"/>
      <c r="F42" s="68"/>
      <c r="G42" s="69"/>
      <c r="H42" s="87"/>
    </row>
    <row r="43" spans="1:8" s="81" customFormat="1" ht="18.600000000000001" customHeight="1" x14ac:dyDescent="0.45">
      <c r="A43" s="12" t="s">
        <v>137</v>
      </c>
      <c r="B43" s="90"/>
      <c r="C43" s="65">
        <v>1</v>
      </c>
      <c r="D43" s="65">
        <v>21</v>
      </c>
      <c r="E43" s="42">
        <v>21</v>
      </c>
      <c r="F43" s="23"/>
      <c r="G43" s="228" t="s">
        <v>80</v>
      </c>
      <c r="H43" s="89"/>
    </row>
    <row r="44" spans="1:8" s="81" customFormat="1" ht="18.600000000000001" customHeight="1" x14ac:dyDescent="0.45">
      <c r="A44" s="12" t="s">
        <v>167</v>
      </c>
      <c r="B44" s="90"/>
      <c r="C44" s="65">
        <v>1</v>
      </c>
      <c r="D44" s="65">
        <v>20</v>
      </c>
      <c r="E44" s="42">
        <v>20</v>
      </c>
      <c r="F44" s="23"/>
      <c r="G44" s="101" t="s">
        <v>80</v>
      </c>
      <c r="H44" s="89"/>
    </row>
    <row r="45" spans="1:8" s="81" customFormat="1" ht="18.600000000000001" customHeight="1" x14ac:dyDescent="0.45">
      <c r="A45" s="230" t="s">
        <v>138</v>
      </c>
      <c r="B45" s="88"/>
      <c r="C45" s="88">
        <v>1</v>
      </c>
      <c r="D45" s="88">
        <v>20</v>
      </c>
      <c r="E45" s="42">
        <v>20</v>
      </c>
      <c r="F45" s="23"/>
      <c r="G45" s="228" t="s">
        <v>80</v>
      </c>
      <c r="H45" s="89"/>
    </row>
    <row r="46" spans="1:8" s="81" customFormat="1" ht="18.600000000000001" customHeight="1" x14ac:dyDescent="0.45">
      <c r="A46" s="230" t="s">
        <v>164</v>
      </c>
      <c r="B46" s="88"/>
      <c r="C46" s="88">
        <v>1</v>
      </c>
      <c r="D46" s="88">
        <v>20</v>
      </c>
      <c r="E46" s="42">
        <v>20</v>
      </c>
      <c r="F46" s="23"/>
      <c r="G46" s="248" t="s">
        <v>80</v>
      </c>
      <c r="H46" s="89"/>
    </row>
    <row r="47" spans="1:8" s="81" customFormat="1" ht="18.600000000000001" customHeight="1" x14ac:dyDescent="0.45">
      <c r="A47" s="230" t="s">
        <v>165</v>
      </c>
      <c r="B47" s="88"/>
      <c r="C47" s="88">
        <v>1</v>
      </c>
      <c r="D47" s="88">
        <v>20</v>
      </c>
      <c r="E47" s="42">
        <v>20</v>
      </c>
      <c r="F47" s="23"/>
      <c r="G47" s="101" t="s">
        <v>24</v>
      </c>
      <c r="H47" s="89"/>
    </row>
    <row r="48" spans="1:8" ht="18.600000000000001" customHeight="1" x14ac:dyDescent="0.45">
      <c r="A48" s="53"/>
      <c r="B48" s="53"/>
      <c r="C48" s="53"/>
      <c r="D48" s="53"/>
      <c r="E48" s="53"/>
      <c r="F48" s="53"/>
      <c r="G48" s="53"/>
      <c r="H48" s="87"/>
    </row>
    <row r="49" spans="1:8" ht="18.600000000000001" customHeight="1" x14ac:dyDescent="0.45">
      <c r="A49" s="77" t="s">
        <v>49</v>
      </c>
      <c r="B49" s="78"/>
      <c r="C49" s="78"/>
      <c r="D49" s="78"/>
      <c r="E49" s="78"/>
      <c r="F49" s="79"/>
      <c r="G49" s="80"/>
      <c r="H49" s="87"/>
    </row>
    <row r="50" spans="1:8" s="81" customFormat="1" ht="18.600000000000001" customHeight="1" x14ac:dyDescent="0.45">
      <c r="A50" s="88" t="s">
        <v>131</v>
      </c>
      <c r="B50" s="40"/>
      <c r="C50" s="40">
        <v>1</v>
      </c>
      <c r="D50" s="40">
        <v>20</v>
      </c>
      <c r="E50" s="40">
        <v>20</v>
      </c>
      <c r="F50" s="26"/>
      <c r="G50" s="228" t="s">
        <v>80</v>
      </c>
      <c r="H50" s="89"/>
    </row>
    <row r="51" spans="1:8" s="81" customFormat="1" ht="18.600000000000001" customHeight="1" x14ac:dyDescent="0.45">
      <c r="A51" s="88" t="s">
        <v>140</v>
      </c>
      <c r="B51" s="40"/>
      <c r="C51" s="40">
        <v>1</v>
      </c>
      <c r="D51" s="40">
        <v>20</v>
      </c>
      <c r="E51" s="40">
        <v>20</v>
      </c>
      <c r="F51" s="26"/>
      <c r="G51" s="231" t="s">
        <v>80</v>
      </c>
      <c r="H51" s="89"/>
    </row>
    <row r="52" spans="1:8" s="81" customFormat="1" ht="18.600000000000001" customHeight="1" x14ac:dyDescent="0.45">
      <c r="A52" s="88"/>
      <c r="B52" s="40"/>
      <c r="C52" s="40"/>
      <c r="D52" s="40"/>
      <c r="E52" s="40"/>
      <c r="F52" s="26"/>
      <c r="G52" s="14"/>
      <c r="H52" s="89"/>
    </row>
    <row r="53" spans="1:8" s="81" customFormat="1" ht="18.600000000000001" customHeight="1" x14ac:dyDescent="0.5">
      <c r="A53" s="115" t="s">
        <v>121</v>
      </c>
      <c r="B53" s="63">
        <v>20</v>
      </c>
      <c r="C53" s="225">
        <v>1</v>
      </c>
      <c r="D53" s="63">
        <v>20</v>
      </c>
      <c r="E53" s="225">
        <v>20</v>
      </c>
      <c r="F53" s="111">
        <f>D53*100/B53</f>
        <v>100</v>
      </c>
      <c r="G53" s="104"/>
      <c r="H53" s="89"/>
    </row>
    <row r="54" spans="1:8" s="81" customFormat="1" ht="18.600000000000001" customHeight="1" x14ac:dyDescent="0.45">
      <c r="A54" s="88" t="s">
        <v>234</v>
      </c>
      <c r="B54" s="40"/>
      <c r="C54" s="40">
        <v>1</v>
      </c>
      <c r="D54" s="40">
        <v>20</v>
      </c>
      <c r="E54" s="40">
        <v>20</v>
      </c>
      <c r="F54" s="26"/>
      <c r="G54" s="279" t="s">
        <v>80</v>
      </c>
      <c r="H54" s="89"/>
    </row>
    <row r="55" spans="1:8" s="81" customFormat="1" ht="18.600000000000001" customHeight="1" x14ac:dyDescent="0.45">
      <c r="A55" s="88"/>
      <c r="B55" s="40"/>
      <c r="C55" s="40"/>
      <c r="D55" s="40"/>
      <c r="E55" s="40"/>
      <c r="F55" s="26"/>
      <c r="G55" s="14"/>
      <c r="H55" s="89"/>
    </row>
    <row r="56" spans="1:8" ht="18.600000000000001" customHeight="1" x14ac:dyDescent="0.5">
      <c r="A56" s="115" t="s">
        <v>52</v>
      </c>
      <c r="B56" s="63">
        <v>70</v>
      </c>
      <c r="C56" s="63">
        <f>SUM(C57:C62)</f>
        <v>3</v>
      </c>
      <c r="D56" s="63">
        <f>SUM(D57:D62)</f>
        <v>77</v>
      </c>
      <c r="E56" s="63">
        <f>SUM(E57:E62)</f>
        <v>57</v>
      </c>
      <c r="F56" s="233">
        <f>D56*100/B56</f>
        <v>110</v>
      </c>
      <c r="G56" s="64"/>
      <c r="H56" s="87"/>
    </row>
    <row r="57" spans="1:8" ht="18.600000000000001" customHeight="1" x14ac:dyDescent="0.5">
      <c r="A57" s="116" t="s">
        <v>144</v>
      </c>
      <c r="B57" s="40"/>
      <c r="C57" s="40">
        <v>1</v>
      </c>
      <c r="D57" s="40">
        <v>37</v>
      </c>
      <c r="E57" s="40">
        <v>37</v>
      </c>
      <c r="F57" s="26"/>
      <c r="G57" s="234" t="s">
        <v>80</v>
      </c>
      <c r="H57" s="87"/>
    </row>
    <row r="58" spans="1:8" ht="18.600000000000001" customHeight="1" x14ac:dyDescent="0.5">
      <c r="A58" s="116" t="s">
        <v>219</v>
      </c>
      <c r="B58" s="40"/>
      <c r="C58" s="40">
        <v>1</v>
      </c>
      <c r="D58" s="40">
        <v>20</v>
      </c>
      <c r="E58" s="40"/>
      <c r="F58" s="26"/>
      <c r="G58" s="248" t="s">
        <v>80</v>
      </c>
      <c r="H58" s="87"/>
    </row>
    <row r="59" spans="1:8" ht="18.600000000000001" customHeight="1" x14ac:dyDescent="0.5">
      <c r="A59" s="116" t="s">
        <v>233</v>
      </c>
      <c r="B59" s="40"/>
      <c r="C59" s="40">
        <v>1</v>
      </c>
      <c r="D59" s="40">
        <v>20</v>
      </c>
      <c r="E59" s="40">
        <v>20</v>
      </c>
      <c r="F59" s="26"/>
      <c r="G59" s="278" t="s">
        <v>80</v>
      </c>
      <c r="H59" s="87"/>
    </row>
    <row r="60" spans="1:8" ht="18.600000000000001" customHeight="1" x14ac:dyDescent="0.5">
      <c r="A60" s="116"/>
      <c r="B60" s="40"/>
      <c r="C60" s="40"/>
      <c r="D60" s="40"/>
      <c r="E60" s="40"/>
      <c r="F60" s="26"/>
      <c r="G60" s="14"/>
      <c r="H60" s="87"/>
    </row>
    <row r="61" spans="1:8" ht="18.600000000000001" customHeight="1" x14ac:dyDescent="0.5">
      <c r="A61" s="115" t="s">
        <v>122</v>
      </c>
      <c r="B61" s="63">
        <v>20</v>
      </c>
      <c r="C61" s="225"/>
      <c r="D61" s="225"/>
      <c r="E61" s="225"/>
      <c r="F61" s="111"/>
      <c r="G61" s="104"/>
      <c r="H61" s="87"/>
    </row>
    <row r="62" spans="1:8" ht="18.600000000000001" customHeight="1" x14ac:dyDescent="0.45">
      <c r="A62" s="53"/>
      <c r="B62" s="40"/>
      <c r="C62" s="40"/>
      <c r="D62" s="40"/>
      <c r="E62" s="40"/>
      <c r="F62" s="26"/>
      <c r="G62" s="14"/>
      <c r="H62" s="87"/>
    </row>
    <row r="63" spans="1:8" ht="18.600000000000001" customHeight="1" thickBot="1" x14ac:dyDescent="0.5">
      <c r="A63" s="6" t="s">
        <v>40</v>
      </c>
      <c r="B63" s="39">
        <v>100</v>
      </c>
      <c r="C63" s="39">
        <f>C64+C70+C74</f>
        <v>3</v>
      </c>
      <c r="D63" s="39">
        <f t="shared" ref="D63:E63" si="0">D64+D70+D74</f>
        <v>44</v>
      </c>
      <c r="E63" s="39">
        <f t="shared" si="0"/>
        <v>20</v>
      </c>
      <c r="F63" s="28">
        <f>D63*100/B63</f>
        <v>44</v>
      </c>
      <c r="G63" s="103"/>
      <c r="H63" s="98"/>
    </row>
    <row r="64" spans="1:8" ht="18.600000000000001" customHeight="1" thickTop="1" thickBot="1" x14ac:dyDescent="0.5">
      <c r="A64" s="5" t="s">
        <v>30</v>
      </c>
      <c r="B64" s="43">
        <v>20</v>
      </c>
      <c r="C64" s="43">
        <f>SUM(C65:C69)</f>
        <v>1</v>
      </c>
      <c r="D64" s="43">
        <f>SUM(D65:D69)</f>
        <v>20</v>
      </c>
      <c r="E64" s="43">
        <f>SUM(E65:E69)</f>
        <v>20</v>
      </c>
      <c r="F64" s="31">
        <f>D64*100/B64</f>
        <v>100</v>
      </c>
      <c r="G64" s="17"/>
      <c r="H64" s="98"/>
    </row>
    <row r="65" spans="1:8" s="81" customFormat="1" ht="18.600000000000001" customHeight="1" thickTop="1" x14ac:dyDescent="0.45">
      <c r="A65" s="15" t="s">
        <v>214</v>
      </c>
      <c r="B65" s="40"/>
      <c r="C65" s="40">
        <v>1</v>
      </c>
      <c r="D65" s="40">
        <v>20</v>
      </c>
      <c r="E65" s="42">
        <v>20</v>
      </c>
      <c r="F65" s="30"/>
      <c r="G65" s="252" t="s">
        <v>80</v>
      </c>
      <c r="H65" s="99"/>
    </row>
    <row r="66" spans="1:8" s="81" customFormat="1" ht="18.600000000000001" customHeight="1" x14ac:dyDescent="0.45">
      <c r="A66" s="12"/>
      <c r="B66" s="40"/>
      <c r="C66" s="40"/>
      <c r="D66" s="40"/>
      <c r="E66" s="40"/>
      <c r="F66" s="27"/>
      <c r="G66" s="13"/>
      <c r="H66" s="99"/>
    </row>
    <row r="67" spans="1:8" ht="18.600000000000001" customHeight="1" thickBot="1" x14ac:dyDescent="0.5">
      <c r="A67" s="5" t="s">
        <v>230</v>
      </c>
      <c r="B67" s="43">
        <v>40</v>
      </c>
      <c r="C67" s="43"/>
      <c r="D67" s="43"/>
      <c r="E67" s="43">
        <f t="shared" ref="E67" si="1">SUM(E68:E70)</f>
        <v>0</v>
      </c>
      <c r="F67" s="31">
        <f>D67*100/B67</f>
        <v>0</v>
      </c>
      <c r="G67" s="17"/>
      <c r="H67" s="98"/>
    </row>
    <row r="68" spans="1:8" ht="18.600000000000001" customHeight="1" thickTop="1" x14ac:dyDescent="0.45">
      <c r="A68" s="15"/>
      <c r="B68" s="42"/>
      <c r="C68" s="42"/>
      <c r="D68" s="42"/>
      <c r="E68" s="42"/>
      <c r="F68" s="30"/>
      <c r="G68" s="276"/>
      <c r="H68" s="98"/>
    </row>
    <row r="69" spans="1:8" ht="18.600000000000001" customHeight="1" x14ac:dyDescent="0.45">
      <c r="A69" s="12"/>
      <c r="B69" s="42"/>
      <c r="C69" s="42"/>
      <c r="D69" s="42"/>
      <c r="E69" s="42"/>
      <c r="F69" s="30"/>
      <c r="G69" s="13"/>
      <c r="H69" s="98"/>
    </row>
    <row r="70" spans="1:8" ht="18.600000000000001" customHeight="1" thickBot="1" x14ac:dyDescent="0.5">
      <c r="A70" s="5" t="s">
        <v>118</v>
      </c>
      <c r="B70" s="43">
        <v>20</v>
      </c>
      <c r="C70" s="43">
        <f>SUM(C71:C73)</f>
        <v>1</v>
      </c>
      <c r="D70" s="43">
        <f t="shared" ref="D70:E70" si="2">SUM(D71:D73)</f>
        <v>4</v>
      </c>
      <c r="E70" s="43">
        <f t="shared" si="2"/>
        <v>0</v>
      </c>
      <c r="F70" s="31">
        <f>D70*100/B70</f>
        <v>20</v>
      </c>
      <c r="G70" s="17"/>
      <c r="H70" s="98"/>
    </row>
    <row r="71" spans="1:8" ht="18.600000000000001" customHeight="1" thickTop="1" x14ac:dyDescent="0.45">
      <c r="A71" s="15" t="s">
        <v>228</v>
      </c>
      <c r="B71" s="42"/>
      <c r="C71" s="42">
        <v>1</v>
      </c>
      <c r="D71" s="42">
        <v>4</v>
      </c>
      <c r="E71" s="42"/>
      <c r="F71" s="30"/>
      <c r="G71" s="275" t="s">
        <v>229</v>
      </c>
      <c r="H71" s="98"/>
    </row>
    <row r="72" spans="1:8" ht="18.600000000000001" customHeight="1" x14ac:dyDescent="0.45">
      <c r="A72" s="12"/>
      <c r="B72" s="42"/>
      <c r="C72" s="42"/>
      <c r="D72" s="42"/>
      <c r="E72" s="42"/>
      <c r="F72" s="30"/>
      <c r="G72" s="13"/>
      <c r="H72" s="98"/>
    </row>
    <row r="73" spans="1:8" ht="18.600000000000001" customHeight="1" x14ac:dyDescent="0.45">
      <c r="A73" s="12"/>
      <c r="B73" s="42"/>
      <c r="C73" s="42"/>
      <c r="D73" s="42"/>
      <c r="E73" s="42"/>
      <c r="F73" s="30"/>
      <c r="G73" s="13"/>
      <c r="H73" s="98"/>
    </row>
    <row r="74" spans="1:8" ht="18.600000000000001" customHeight="1" thickBot="1" x14ac:dyDescent="0.5">
      <c r="A74" s="5" t="s">
        <v>119</v>
      </c>
      <c r="B74" s="43">
        <v>20</v>
      </c>
      <c r="C74" s="43">
        <v>1</v>
      </c>
      <c r="D74" s="43">
        <v>20</v>
      </c>
      <c r="E74" s="43"/>
      <c r="F74" s="31">
        <f>D74*100/B74</f>
        <v>100</v>
      </c>
      <c r="G74" s="17"/>
      <c r="H74" s="98"/>
    </row>
    <row r="75" spans="1:8" ht="18.600000000000001" customHeight="1" thickTop="1" x14ac:dyDescent="0.45">
      <c r="A75" s="12" t="s">
        <v>239</v>
      </c>
      <c r="B75" s="42"/>
      <c r="C75" s="42">
        <v>1</v>
      </c>
      <c r="D75" s="42">
        <v>20</v>
      </c>
      <c r="E75" s="42"/>
      <c r="F75" s="30"/>
      <c r="G75" s="280" t="s">
        <v>80</v>
      </c>
      <c r="H75" s="98"/>
    </row>
    <row r="76" spans="1:8" ht="18.600000000000001" customHeight="1" x14ac:dyDescent="0.45">
      <c r="A76" s="9"/>
      <c r="B76" s="114"/>
      <c r="C76" s="41"/>
      <c r="D76" s="41"/>
      <c r="E76" s="41"/>
      <c r="F76" s="24"/>
      <c r="G76" s="10"/>
      <c r="H76" s="87"/>
    </row>
    <row r="77" spans="1:8" ht="18.600000000000001" customHeight="1" x14ac:dyDescent="0.45">
      <c r="A77" s="72" t="s">
        <v>41</v>
      </c>
      <c r="B77" s="73">
        <v>100</v>
      </c>
      <c r="C77" s="74">
        <f>SUM(C78:C81)</f>
        <v>3</v>
      </c>
      <c r="D77" s="74">
        <f>SUM(D78:D81)</f>
        <v>60</v>
      </c>
      <c r="E77" s="74">
        <f>SUM(E78:E81)</f>
        <v>60</v>
      </c>
      <c r="F77" s="93">
        <f>D77*100/B77</f>
        <v>60</v>
      </c>
      <c r="G77" s="104"/>
      <c r="H77" s="98"/>
    </row>
    <row r="78" spans="1:8" s="81" customFormat="1" ht="18.600000000000001" customHeight="1" x14ac:dyDescent="0.45">
      <c r="A78" s="12" t="s">
        <v>153</v>
      </c>
      <c r="B78" s="40"/>
      <c r="C78" s="40">
        <v>1</v>
      </c>
      <c r="D78" s="40">
        <v>20</v>
      </c>
      <c r="E78" s="40">
        <v>20</v>
      </c>
      <c r="F78" s="27"/>
      <c r="G78" s="234" t="s">
        <v>24</v>
      </c>
      <c r="H78" s="99"/>
    </row>
    <row r="79" spans="1:8" s="81" customFormat="1" ht="18.600000000000001" customHeight="1" x14ac:dyDescent="0.45">
      <c r="A79" s="12" t="s">
        <v>213</v>
      </c>
      <c r="B79" s="40"/>
      <c r="C79" s="40">
        <v>1</v>
      </c>
      <c r="D79" s="40">
        <v>20</v>
      </c>
      <c r="E79" s="40">
        <v>20</v>
      </c>
      <c r="F79" s="27"/>
      <c r="G79" s="237" t="s">
        <v>24</v>
      </c>
      <c r="H79" s="99"/>
    </row>
    <row r="80" spans="1:8" s="81" customFormat="1" ht="18.600000000000001" customHeight="1" x14ac:dyDescent="0.45">
      <c r="A80" s="12" t="s">
        <v>212</v>
      </c>
      <c r="B80" s="40"/>
      <c r="C80" s="40">
        <v>1</v>
      </c>
      <c r="D80" s="40">
        <v>20</v>
      </c>
      <c r="E80" s="40">
        <v>20</v>
      </c>
      <c r="F80" s="27"/>
      <c r="G80" s="253" t="s">
        <v>24</v>
      </c>
      <c r="H80" s="99"/>
    </row>
    <row r="81" spans="1:9" s="81" customFormat="1" ht="18.600000000000001" customHeight="1" x14ac:dyDescent="0.45">
      <c r="A81" s="12"/>
      <c r="B81" s="40"/>
      <c r="C81" s="40"/>
      <c r="D81" s="40"/>
      <c r="E81" s="40"/>
      <c r="F81" s="27"/>
      <c r="G81" s="14"/>
      <c r="H81" s="99"/>
    </row>
    <row r="82" spans="1:9" ht="18.600000000000001" customHeight="1" x14ac:dyDescent="0.45">
      <c r="A82" s="96" t="s">
        <v>50</v>
      </c>
      <c r="B82" s="97">
        <f>B83+B86</f>
        <v>300</v>
      </c>
      <c r="C82" s="97">
        <f t="shared" ref="C82:E82" si="3">C86+C83</f>
        <v>15</v>
      </c>
      <c r="D82" s="97">
        <f t="shared" si="3"/>
        <v>262</v>
      </c>
      <c r="E82" s="97">
        <f t="shared" si="3"/>
        <v>213</v>
      </c>
      <c r="F82" s="111">
        <f>D82*100/B82</f>
        <v>87.333333333333329</v>
      </c>
      <c r="G82" s="103"/>
      <c r="H82" s="87"/>
    </row>
    <row r="83" spans="1:9" ht="18.600000000000001" customHeight="1" x14ac:dyDescent="0.45">
      <c r="A83" s="112" t="s">
        <v>39</v>
      </c>
      <c r="B83" s="113">
        <v>20</v>
      </c>
      <c r="C83" s="113">
        <v>1</v>
      </c>
      <c r="D83" s="113">
        <v>20</v>
      </c>
      <c r="E83" s="113">
        <v>20</v>
      </c>
      <c r="F83" s="110">
        <f>D83*100/B83</f>
        <v>100</v>
      </c>
      <c r="G83" s="108"/>
      <c r="H83" s="98"/>
    </row>
    <row r="84" spans="1:9" ht="18.600000000000001" customHeight="1" x14ac:dyDescent="0.45">
      <c r="A84" s="121" t="s">
        <v>215</v>
      </c>
      <c r="B84" s="122"/>
      <c r="C84" s="122">
        <v>1</v>
      </c>
      <c r="D84" s="122">
        <v>20</v>
      </c>
      <c r="E84" s="122">
        <v>20</v>
      </c>
      <c r="F84" s="123"/>
      <c r="G84" s="255" t="s">
        <v>128</v>
      </c>
      <c r="H84" s="98"/>
    </row>
    <row r="85" spans="1:9" ht="18.600000000000001" customHeight="1" thickBot="1" x14ac:dyDescent="0.5">
      <c r="A85" s="12"/>
      <c r="B85" s="42"/>
      <c r="C85" s="42"/>
      <c r="D85" s="42"/>
      <c r="E85" s="42"/>
      <c r="F85" s="30"/>
      <c r="G85" s="13"/>
      <c r="H85" s="87"/>
    </row>
    <row r="86" spans="1:9" ht="18.600000000000001" customHeight="1" thickTop="1" x14ac:dyDescent="0.45">
      <c r="A86" s="5" t="s">
        <v>38</v>
      </c>
      <c r="B86" s="43">
        <v>280</v>
      </c>
      <c r="C86" s="43">
        <f>SUM(C87:C101)</f>
        <v>14</v>
      </c>
      <c r="D86" s="43">
        <f>SUM(D87:D101)</f>
        <v>242</v>
      </c>
      <c r="E86" s="43">
        <f>SUM(E87:E101)</f>
        <v>193</v>
      </c>
      <c r="F86" s="29">
        <f t="shared" ref="F86" si="4">D86*100/B86</f>
        <v>86.428571428571431</v>
      </c>
      <c r="G86" s="17"/>
      <c r="H86" s="236"/>
    </row>
    <row r="87" spans="1:9" s="81" customFormat="1" ht="18.600000000000001" customHeight="1" x14ac:dyDescent="0.45">
      <c r="A87" s="12" t="s">
        <v>185</v>
      </c>
      <c r="B87" s="44"/>
      <c r="C87" s="83">
        <v>1</v>
      </c>
      <c r="D87" s="40">
        <v>19</v>
      </c>
      <c r="E87" s="40">
        <v>16</v>
      </c>
      <c r="F87" s="26"/>
      <c r="G87" s="229" t="s">
        <v>128</v>
      </c>
      <c r="H87" s="250"/>
    </row>
    <row r="88" spans="1:9" s="81" customFormat="1" ht="18.600000000000001" customHeight="1" x14ac:dyDescent="0.45">
      <c r="A88" s="12" t="s">
        <v>184</v>
      </c>
      <c r="B88" s="44"/>
      <c r="C88" s="83">
        <v>1</v>
      </c>
      <c r="D88" s="40">
        <v>21</v>
      </c>
      <c r="E88" s="40">
        <v>17</v>
      </c>
      <c r="F88" s="26"/>
      <c r="G88" s="231" t="s">
        <v>128</v>
      </c>
      <c r="H88" s="250"/>
    </row>
    <row r="89" spans="1:9" s="81" customFormat="1" ht="18.600000000000001" customHeight="1" x14ac:dyDescent="0.45">
      <c r="A89" s="12" t="s">
        <v>209</v>
      </c>
      <c r="B89" s="44"/>
      <c r="C89" s="83">
        <v>1</v>
      </c>
      <c r="D89" s="40">
        <v>18</v>
      </c>
      <c r="E89" s="40">
        <v>8</v>
      </c>
      <c r="F89" s="26"/>
      <c r="G89" s="101" t="s">
        <v>128</v>
      </c>
      <c r="H89" s="250"/>
      <c r="I89" s="247">
        <f>D90+D96+D99</f>
        <v>55</v>
      </c>
    </row>
    <row r="90" spans="1:9" s="81" customFormat="1" ht="18.600000000000001" customHeight="1" x14ac:dyDescent="0.45">
      <c r="A90" s="12" t="s">
        <v>210</v>
      </c>
      <c r="B90" s="44"/>
      <c r="C90" s="83">
        <v>1</v>
      </c>
      <c r="D90" s="40">
        <v>14</v>
      </c>
      <c r="E90" s="40">
        <v>8</v>
      </c>
      <c r="F90" s="26"/>
      <c r="G90" s="248" t="s">
        <v>128</v>
      </c>
      <c r="H90" s="250"/>
      <c r="I90" s="247">
        <f>D91+D102</f>
        <v>42</v>
      </c>
    </row>
    <row r="91" spans="1:9" s="81" customFormat="1" ht="18.600000000000001" customHeight="1" x14ac:dyDescent="0.45">
      <c r="A91" s="12" t="s">
        <v>211</v>
      </c>
      <c r="B91" s="44"/>
      <c r="C91" s="83">
        <v>1</v>
      </c>
      <c r="D91" s="40">
        <v>22</v>
      </c>
      <c r="E91" s="40">
        <v>16</v>
      </c>
      <c r="F91" s="26"/>
      <c r="G91" s="252" t="s">
        <v>128</v>
      </c>
      <c r="H91" s="250"/>
    </row>
    <row r="92" spans="1:9" s="81" customFormat="1" ht="18.600000000000001" customHeight="1" x14ac:dyDescent="0.45">
      <c r="A92" s="12" t="s">
        <v>186</v>
      </c>
      <c r="B92" s="44"/>
      <c r="C92" s="83">
        <v>1</v>
      </c>
      <c r="D92" s="40">
        <v>20</v>
      </c>
      <c r="E92" s="40">
        <v>14</v>
      </c>
      <c r="F92" s="26"/>
      <c r="G92" s="229" t="s">
        <v>128</v>
      </c>
      <c r="H92" s="99"/>
    </row>
    <row r="93" spans="1:9" s="81" customFormat="1" ht="18.600000000000001" customHeight="1" x14ac:dyDescent="0.45">
      <c r="A93" s="12" t="s">
        <v>187</v>
      </c>
      <c r="B93" s="44"/>
      <c r="C93" s="83">
        <v>1</v>
      </c>
      <c r="D93" s="40">
        <v>19</v>
      </c>
      <c r="E93" s="40">
        <v>17</v>
      </c>
      <c r="F93" s="26"/>
      <c r="G93" s="231" t="s">
        <v>128</v>
      </c>
      <c r="H93" s="99"/>
    </row>
    <row r="94" spans="1:9" s="81" customFormat="1" ht="18.600000000000001" customHeight="1" x14ac:dyDescent="0.45">
      <c r="A94" s="12" t="s">
        <v>190</v>
      </c>
      <c r="B94" s="44"/>
      <c r="C94" s="83">
        <v>1</v>
      </c>
      <c r="D94" s="40">
        <v>13</v>
      </c>
      <c r="E94" s="40">
        <v>13</v>
      </c>
      <c r="F94" s="26"/>
      <c r="G94" s="101" t="s">
        <v>128</v>
      </c>
      <c r="H94" s="99"/>
    </row>
    <row r="95" spans="1:9" s="81" customFormat="1" ht="18.600000000000001" customHeight="1" x14ac:dyDescent="0.45">
      <c r="A95" s="12" t="s">
        <v>327</v>
      </c>
      <c r="B95" s="44"/>
      <c r="C95" s="83">
        <v>1</v>
      </c>
      <c r="D95" s="40">
        <v>1</v>
      </c>
      <c r="E95" s="40">
        <v>1</v>
      </c>
      <c r="F95" s="26"/>
      <c r="G95" s="248" t="s">
        <v>128</v>
      </c>
      <c r="H95" s="99"/>
    </row>
    <row r="96" spans="1:9" s="81" customFormat="1" ht="18.600000000000001" customHeight="1" x14ac:dyDescent="0.45">
      <c r="A96" s="12" t="s">
        <v>204</v>
      </c>
      <c r="B96" s="44"/>
      <c r="C96" s="83">
        <v>1</v>
      </c>
      <c r="D96" s="40">
        <v>22</v>
      </c>
      <c r="E96" s="40">
        <v>21</v>
      </c>
      <c r="F96" s="26"/>
      <c r="G96" s="248" t="s">
        <v>128</v>
      </c>
      <c r="H96" s="99"/>
    </row>
    <row r="97" spans="1:8" s="81" customFormat="1" ht="18.600000000000001" customHeight="1" x14ac:dyDescent="0.45">
      <c r="A97" s="12" t="s">
        <v>188</v>
      </c>
      <c r="B97" s="44"/>
      <c r="C97" s="83">
        <v>1</v>
      </c>
      <c r="D97" s="40">
        <v>13</v>
      </c>
      <c r="E97" s="40">
        <v>12</v>
      </c>
      <c r="F97" s="26"/>
      <c r="G97" s="231" t="s">
        <v>128</v>
      </c>
      <c r="H97" s="99"/>
    </row>
    <row r="98" spans="1:8" s="81" customFormat="1" ht="18.600000000000001" customHeight="1" x14ac:dyDescent="0.45">
      <c r="A98" s="12" t="s">
        <v>191</v>
      </c>
      <c r="B98" s="44"/>
      <c r="C98" s="83">
        <v>1</v>
      </c>
      <c r="D98" s="40">
        <v>21</v>
      </c>
      <c r="E98" s="40">
        <v>17</v>
      </c>
      <c r="F98" s="26"/>
      <c r="G98" s="101" t="s">
        <v>128</v>
      </c>
      <c r="H98" s="99"/>
    </row>
    <row r="99" spans="1:8" s="81" customFormat="1" ht="18.600000000000001" customHeight="1" x14ac:dyDescent="0.45">
      <c r="A99" s="12" t="s">
        <v>206</v>
      </c>
      <c r="B99" s="44"/>
      <c r="C99" s="83">
        <v>1</v>
      </c>
      <c r="D99" s="40">
        <v>19</v>
      </c>
      <c r="E99" s="40">
        <v>13</v>
      </c>
      <c r="F99" s="26"/>
      <c r="G99" s="248" t="s">
        <v>128</v>
      </c>
      <c r="H99" s="99"/>
    </row>
    <row r="100" spans="1:8" ht="18.600000000000001" customHeight="1" x14ac:dyDescent="0.45">
      <c r="A100" s="53" t="s">
        <v>7</v>
      </c>
      <c r="B100" s="53"/>
      <c r="C100" s="82"/>
      <c r="D100" s="53"/>
      <c r="E100" s="40"/>
      <c r="F100" s="26"/>
      <c r="G100" s="14"/>
      <c r="H100" s="98"/>
    </row>
    <row r="101" spans="1:8" ht="18.600000000000001" customHeight="1" x14ac:dyDescent="0.45">
      <c r="A101" s="16" t="s">
        <v>35</v>
      </c>
      <c r="B101" s="50">
        <v>20</v>
      </c>
      <c r="C101" s="50">
        <v>1</v>
      </c>
      <c r="D101" s="50">
        <v>20</v>
      </c>
      <c r="E101" s="50">
        <v>20</v>
      </c>
      <c r="F101" s="51"/>
      <c r="G101" s="52"/>
      <c r="H101" s="98"/>
    </row>
    <row r="102" spans="1:8" ht="18.600000000000001" customHeight="1" x14ac:dyDescent="0.45">
      <c r="A102" s="121" t="s">
        <v>221</v>
      </c>
      <c r="B102" s="65"/>
      <c r="C102" s="65">
        <v>1</v>
      </c>
      <c r="D102" s="65">
        <v>20</v>
      </c>
      <c r="E102" s="65">
        <v>20</v>
      </c>
      <c r="F102" s="274"/>
      <c r="G102" s="252" t="s">
        <v>128</v>
      </c>
      <c r="H102" s="98"/>
    </row>
    <row r="103" spans="1:8" ht="18.600000000000001" customHeight="1" x14ac:dyDescent="0.45">
      <c r="A103" s="88"/>
      <c r="B103" s="88"/>
      <c r="C103" s="92"/>
      <c r="D103" s="88"/>
      <c r="E103" s="40"/>
      <c r="F103" s="26"/>
      <c r="G103" s="14"/>
      <c r="H103" s="98"/>
    </row>
    <row r="104" spans="1:8" ht="18.600000000000001" customHeight="1" x14ac:dyDescent="0.45">
      <c r="A104" s="226" t="s">
        <v>123</v>
      </c>
      <c r="B104" s="226">
        <v>20</v>
      </c>
      <c r="C104" s="235">
        <f>SUM(C105:C111)</f>
        <v>6</v>
      </c>
      <c r="D104" s="235">
        <f>SUM(D105:D111)</f>
        <v>21</v>
      </c>
      <c r="E104" s="235">
        <f t="shared" ref="E104" si="5">SUM(E105:E111)</f>
        <v>5</v>
      </c>
      <c r="F104" s="111">
        <f>D104*100/B104</f>
        <v>105</v>
      </c>
      <c r="G104" s="104"/>
      <c r="H104" s="98"/>
    </row>
    <row r="105" spans="1:8" ht="18.600000000000001" customHeight="1" x14ac:dyDescent="0.45">
      <c r="A105" s="15" t="s">
        <v>154</v>
      </c>
      <c r="B105" s="44"/>
      <c r="C105" s="40">
        <v>1</v>
      </c>
      <c r="D105" s="40">
        <v>2</v>
      </c>
      <c r="E105" s="40">
        <v>2</v>
      </c>
      <c r="F105" s="26"/>
      <c r="G105" s="234" t="s">
        <v>80</v>
      </c>
      <c r="H105" s="98"/>
    </row>
    <row r="106" spans="1:8" ht="18.600000000000001" customHeight="1" x14ac:dyDescent="0.45">
      <c r="A106" s="15" t="s">
        <v>236</v>
      </c>
      <c r="B106" s="44"/>
      <c r="C106" s="40">
        <v>1</v>
      </c>
      <c r="D106" s="40">
        <v>6</v>
      </c>
      <c r="E106" s="40"/>
      <c r="F106" s="26"/>
      <c r="G106" s="279" t="s">
        <v>80</v>
      </c>
      <c r="H106" s="98"/>
    </row>
    <row r="107" spans="1:8" ht="18.600000000000001" customHeight="1" x14ac:dyDescent="0.45">
      <c r="A107" s="15" t="s">
        <v>155</v>
      </c>
      <c r="B107" s="44"/>
      <c r="C107" s="40">
        <v>1</v>
      </c>
      <c r="D107" s="40">
        <v>2</v>
      </c>
      <c r="E107" s="40">
        <v>2</v>
      </c>
      <c r="F107" s="26"/>
      <c r="G107" s="234" t="s">
        <v>80</v>
      </c>
      <c r="H107" s="98"/>
    </row>
    <row r="108" spans="1:8" ht="18.600000000000001" customHeight="1" x14ac:dyDescent="0.45">
      <c r="A108" s="15" t="s">
        <v>237</v>
      </c>
      <c r="B108" s="44"/>
      <c r="C108" s="40">
        <v>1</v>
      </c>
      <c r="D108" s="40">
        <v>5</v>
      </c>
      <c r="E108" s="40"/>
      <c r="F108" s="26"/>
      <c r="G108" s="279" t="s">
        <v>80</v>
      </c>
      <c r="H108" s="98"/>
    </row>
    <row r="109" spans="1:8" ht="18.600000000000001" customHeight="1" x14ac:dyDescent="0.45">
      <c r="A109" s="15" t="s">
        <v>168</v>
      </c>
      <c r="B109" s="44"/>
      <c r="C109" s="40">
        <v>1</v>
      </c>
      <c r="D109" s="40">
        <v>2</v>
      </c>
      <c r="E109" s="40">
        <v>1</v>
      </c>
      <c r="F109" s="26"/>
      <c r="G109" s="237" t="s">
        <v>80</v>
      </c>
      <c r="H109" s="98"/>
    </row>
    <row r="110" spans="1:8" ht="18.600000000000001" customHeight="1" x14ac:dyDescent="0.45">
      <c r="A110" s="15" t="s">
        <v>238</v>
      </c>
      <c r="B110" s="44"/>
      <c r="C110" s="40">
        <v>1</v>
      </c>
      <c r="D110" s="40">
        <v>4</v>
      </c>
      <c r="E110" s="40"/>
      <c r="F110" s="26"/>
      <c r="G110" s="279" t="s">
        <v>80</v>
      </c>
      <c r="H110" s="98"/>
    </row>
    <row r="111" spans="1:8" ht="18.600000000000001" customHeight="1" x14ac:dyDescent="0.45">
      <c r="A111" s="15"/>
      <c r="B111" s="44"/>
      <c r="C111" s="40"/>
      <c r="D111" s="40"/>
      <c r="E111" s="40"/>
      <c r="F111" s="26"/>
      <c r="G111" s="14"/>
      <c r="H111" s="98"/>
    </row>
    <row r="112" spans="1:8" s="81" customFormat="1" ht="18.600000000000001" customHeight="1" x14ac:dyDescent="0.5">
      <c r="A112" s="115" t="s">
        <v>340</v>
      </c>
      <c r="B112" s="63">
        <v>60</v>
      </c>
      <c r="C112" s="63">
        <f>SUM(C113:C113)</f>
        <v>1</v>
      </c>
      <c r="D112" s="63">
        <f>SUM(D113:D113)</f>
        <v>25</v>
      </c>
      <c r="E112" s="63">
        <f>SUM(E113:E113)</f>
        <v>25</v>
      </c>
      <c r="F112" s="249">
        <f>D112*100/B112</f>
        <v>41.666666666666664</v>
      </c>
      <c r="G112" s="64"/>
      <c r="H112" s="99"/>
    </row>
    <row r="113" spans="1:9" ht="18.600000000000001" customHeight="1" x14ac:dyDescent="0.5">
      <c r="A113" s="117" t="s">
        <v>51</v>
      </c>
      <c r="B113" s="118">
        <v>60</v>
      </c>
      <c r="C113" s="118">
        <f>SUM(C114:C115)</f>
        <v>1</v>
      </c>
      <c r="D113" s="118">
        <f t="shared" ref="D113:E113" si="6">SUM(D114:D115)</f>
        <v>25</v>
      </c>
      <c r="E113" s="118">
        <f t="shared" si="6"/>
        <v>25</v>
      </c>
      <c r="F113" s="119"/>
      <c r="G113" s="120"/>
      <c r="H113" s="98"/>
    </row>
    <row r="114" spans="1:9" ht="18.600000000000001" customHeight="1" x14ac:dyDescent="0.5">
      <c r="A114" s="116" t="s">
        <v>130</v>
      </c>
      <c r="B114" s="40"/>
      <c r="C114" s="40">
        <v>1</v>
      </c>
      <c r="D114" s="40">
        <v>25</v>
      </c>
      <c r="E114" s="40">
        <v>25</v>
      </c>
      <c r="F114" s="26"/>
      <c r="G114" s="228" t="s">
        <v>146</v>
      </c>
      <c r="H114" s="98"/>
    </row>
    <row r="115" spans="1:9" ht="18.600000000000001" customHeight="1" x14ac:dyDescent="0.5">
      <c r="A115" s="116"/>
      <c r="B115" s="40"/>
      <c r="C115" s="40"/>
      <c r="D115" s="40"/>
      <c r="E115" s="40"/>
      <c r="F115" s="26"/>
      <c r="G115" s="14"/>
      <c r="H115" s="98"/>
    </row>
    <row r="116" spans="1:9" ht="18.600000000000001" customHeight="1" x14ac:dyDescent="0.45">
      <c r="A116" s="54" t="s">
        <v>46</v>
      </c>
      <c r="B116" s="55">
        <v>120</v>
      </c>
      <c r="C116" s="55">
        <f>SUM(C117:C123)</f>
        <v>7</v>
      </c>
      <c r="D116" s="55">
        <f>SUM(D117:D123)</f>
        <v>102</v>
      </c>
      <c r="E116" s="55">
        <f>SUM(E117:E123)</f>
        <v>102</v>
      </c>
      <c r="F116" s="56">
        <f>D116*100/B116</f>
        <v>85</v>
      </c>
      <c r="G116" s="57"/>
      <c r="H116" s="87"/>
    </row>
    <row r="117" spans="1:9" s="3" customFormat="1" ht="18.600000000000001" customHeight="1" x14ac:dyDescent="0.45">
      <c r="A117" s="9" t="s">
        <v>158</v>
      </c>
      <c r="B117" s="114"/>
      <c r="C117" s="41">
        <v>1</v>
      </c>
      <c r="D117" s="41">
        <v>15</v>
      </c>
      <c r="E117" s="41">
        <v>15</v>
      </c>
      <c r="F117" s="24"/>
      <c r="G117" s="228" t="s">
        <v>24</v>
      </c>
      <c r="H117" s="98"/>
      <c r="I117" s="254"/>
    </row>
    <row r="118" spans="1:9" s="3" customFormat="1" ht="18.600000000000001" customHeight="1" x14ac:dyDescent="0.45">
      <c r="A118" s="9" t="s">
        <v>159</v>
      </c>
      <c r="B118" s="114"/>
      <c r="C118" s="41">
        <v>1</v>
      </c>
      <c r="D118" s="41">
        <v>16</v>
      </c>
      <c r="E118" s="41">
        <v>16</v>
      </c>
      <c r="F118" s="24"/>
      <c r="G118" s="231" t="s">
        <v>24</v>
      </c>
      <c r="H118" s="98"/>
    </row>
    <row r="119" spans="1:9" s="3" customFormat="1" ht="18.600000000000001" customHeight="1" x14ac:dyDescent="0.45">
      <c r="A119" s="9" t="s">
        <v>202</v>
      </c>
      <c r="B119" s="114"/>
      <c r="C119" s="41">
        <v>1</v>
      </c>
      <c r="D119" s="41">
        <v>26</v>
      </c>
      <c r="E119" s="41">
        <v>26</v>
      </c>
      <c r="F119" s="24"/>
      <c r="G119" s="101" t="s">
        <v>24</v>
      </c>
      <c r="H119" s="98"/>
    </row>
    <row r="120" spans="1:9" s="3" customFormat="1" ht="18.600000000000001" customHeight="1" x14ac:dyDescent="0.45">
      <c r="A120" s="9" t="s">
        <v>223</v>
      </c>
      <c r="B120" s="114"/>
      <c r="C120" s="41">
        <v>1</v>
      </c>
      <c r="D120" s="41">
        <v>8</v>
      </c>
      <c r="E120" s="41">
        <v>8</v>
      </c>
      <c r="F120" s="24"/>
      <c r="G120" s="252" t="s">
        <v>24</v>
      </c>
      <c r="H120" s="98"/>
    </row>
    <row r="121" spans="1:9" s="3" customFormat="1" ht="18.600000000000001" customHeight="1" x14ac:dyDescent="0.45">
      <c r="A121" s="9" t="s">
        <v>227</v>
      </c>
      <c r="B121" s="114"/>
      <c r="C121" s="41">
        <v>1</v>
      </c>
      <c r="D121" s="41">
        <v>11</v>
      </c>
      <c r="E121" s="41">
        <v>11</v>
      </c>
      <c r="F121" s="24"/>
      <c r="G121" s="275" t="s">
        <v>24</v>
      </c>
      <c r="H121" s="98"/>
    </row>
    <row r="122" spans="1:9" s="3" customFormat="1" ht="18.600000000000001" customHeight="1" x14ac:dyDescent="0.45">
      <c r="A122" s="9" t="s">
        <v>240</v>
      </c>
      <c r="B122" s="114"/>
      <c r="C122" s="41">
        <v>1</v>
      </c>
      <c r="D122" s="41">
        <v>14</v>
      </c>
      <c r="E122" s="41">
        <v>14</v>
      </c>
      <c r="F122" s="24"/>
      <c r="G122" s="279" t="s">
        <v>24</v>
      </c>
      <c r="H122" s="98"/>
    </row>
    <row r="123" spans="1:9" s="3" customFormat="1" ht="18.600000000000001" customHeight="1" x14ac:dyDescent="0.45">
      <c r="A123" s="9" t="s">
        <v>203</v>
      </c>
      <c r="B123" s="114"/>
      <c r="C123" s="41">
        <v>1</v>
      </c>
      <c r="D123" s="41">
        <v>12</v>
      </c>
      <c r="E123" s="41">
        <v>12</v>
      </c>
      <c r="F123" s="24"/>
      <c r="G123" s="248" t="s">
        <v>24</v>
      </c>
      <c r="H123" s="98"/>
    </row>
    <row r="124" spans="1:9" s="3" customFormat="1" ht="18.600000000000001" customHeight="1" x14ac:dyDescent="0.45">
      <c r="A124" s="281"/>
      <c r="B124" s="114"/>
      <c r="C124" s="41"/>
      <c r="D124" s="41"/>
      <c r="E124" s="41"/>
      <c r="F124" s="24"/>
      <c r="G124" s="276"/>
      <c r="H124" s="98"/>
    </row>
    <row r="125" spans="1:9" s="3" customFormat="1" ht="18.600000000000001" customHeight="1" thickBot="1" x14ac:dyDescent="0.5">
      <c r="A125" s="6" t="s">
        <v>27</v>
      </c>
      <c r="B125" s="97">
        <v>1500</v>
      </c>
      <c r="C125" s="97">
        <f t="shared" ref="C125:E126" si="7">C126</f>
        <v>61</v>
      </c>
      <c r="D125" s="97">
        <f t="shared" si="7"/>
        <v>786</v>
      </c>
      <c r="E125" s="97">
        <f t="shared" si="7"/>
        <v>786</v>
      </c>
      <c r="F125" s="109">
        <f>D125*100/B125</f>
        <v>52.4</v>
      </c>
      <c r="G125" s="103"/>
      <c r="H125" s="98"/>
    </row>
    <row r="126" spans="1:9" s="3" customFormat="1" ht="18.600000000000001" customHeight="1" thickTop="1" thickBot="1" x14ac:dyDescent="0.5">
      <c r="A126" s="7" t="s">
        <v>28</v>
      </c>
      <c r="B126" s="106">
        <v>1500</v>
      </c>
      <c r="C126" s="106">
        <f t="shared" si="7"/>
        <v>61</v>
      </c>
      <c r="D126" s="106">
        <f t="shared" si="7"/>
        <v>786</v>
      </c>
      <c r="E126" s="106">
        <f t="shared" si="7"/>
        <v>786</v>
      </c>
      <c r="F126" s="107">
        <f>D126*100/B126</f>
        <v>52.4</v>
      </c>
      <c r="G126" s="108"/>
      <c r="H126" s="98"/>
    </row>
    <row r="127" spans="1:9" s="3" customFormat="1" ht="18.600000000000001" customHeight="1" thickTop="1" thickBot="1" x14ac:dyDescent="0.5">
      <c r="A127" s="8" t="s">
        <v>29</v>
      </c>
      <c r="B127" s="46">
        <v>1500</v>
      </c>
      <c r="C127" s="46">
        <f>C128+C129+C130+C131+C132+C133+C134+C135+C136+C137+C138+C139+C140+C141+C142+C143+C144+C146+C145+C147+C148</f>
        <v>61</v>
      </c>
      <c r="D127" s="46">
        <f>D128+D129+D130+D131+D132+D133+D134+D135+D136+D137+D138+D139+D140+D141+D142+D143+D144+D146+D145+D147+D148</f>
        <v>786</v>
      </c>
      <c r="E127" s="46">
        <f>E128+E129+E130+E131+E132+E133+E134+E135+E136+E137+E138+E139+E140+E141+E142+E143+E144+E146+E145+E147+E148</f>
        <v>786</v>
      </c>
      <c r="F127" s="75">
        <f>D127*100/B127</f>
        <v>52.4</v>
      </c>
      <c r="G127" s="105"/>
      <c r="H127" s="98"/>
    </row>
    <row r="128" spans="1:9" s="3" customFormat="1" ht="18.600000000000001" customHeight="1" thickTop="1" x14ac:dyDescent="0.45">
      <c r="A128" s="9" t="s">
        <v>20</v>
      </c>
      <c r="B128" s="114"/>
      <c r="C128" s="41">
        <v>7</v>
      </c>
      <c r="D128" s="41">
        <v>49</v>
      </c>
      <c r="E128" s="41">
        <v>49</v>
      </c>
      <c r="F128" s="32"/>
      <c r="G128" s="10"/>
      <c r="H128" s="98"/>
    </row>
    <row r="129" spans="1:8" s="3" customFormat="1" ht="18.600000000000001" customHeight="1" x14ac:dyDescent="0.45">
      <c r="A129" s="9" t="s">
        <v>25</v>
      </c>
      <c r="B129" s="114"/>
      <c r="C129" s="41">
        <v>1</v>
      </c>
      <c r="D129" s="41">
        <v>4</v>
      </c>
      <c r="E129" s="41">
        <v>4</v>
      </c>
      <c r="F129" s="24"/>
      <c r="G129" s="10"/>
      <c r="H129" s="98"/>
    </row>
    <row r="130" spans="1:8" s="3" customFormat="1" ht="18.600000000000001" customHeight="1" x14ac:dyDescent="0.45">
      <c r="A130" s="9" t="s">
        <v>12</v>
      </c>
      <c r="B130" s="114"/>
      <c r="C130" s="41">
        <v>29</v>
      </c>
      <c r="D130" s="41">
        <v>99</v>
      </c>
      <c r="E130" s="41">
        <v>99</v>
      </c>
      <c r="F130" s="32"/>
      <c r="G130" s="10"/>
      <c r="H130" s="98"/>
    </row>
    <row r="131" spans="1:8" s="3" customFormat="1" ht="18.600000000000001" customHeight="1" x14ac:dyDescent="0.45">
      <c r="A131" s="9" t="s">
        <v>17</v>
      </c>
      <c r="B131" s="38"/>
      <c r="C131" s="45"/>
      <c r="D131" s="45"/>
      <c r="E131" s="45"/>
      <c r="F131" s="24"/>
      <c r="G131" s="10"/>
      <c r="H131" s="98"/>
    </row>
    <row r="132" spans="1:8" s="3" customFormat="1" ht="18.600000000000001" customHeight="1" x14ac:dyDescent="0.45">
      <c r="A132" s="9" t="s">
        <v>19</v>
      </c>
      <c r="B132" s="114"/>
      <c r="C132" s="41"/>
      <c r="D132" s="41"/>
      <c r="E132" s="41"/>
      <c r="F132" s="32"/>
      <c r="G132" s="10"/>
      <c r="H132" s="98"/>
    </row>
    <row r="133" spans="1:8" s="3" customFormat="1" ht="18.600000000000001" customHeight="1" x14ac:dyDescent="0.45">
      <c r="A133" s="9" t="s">
        <v>23</v>
      </c>
      <c r="B133" s="114"/>
      <c r="C133" s="41"/>
      <c r="D133" s="41"/>
      <c r="E133" s="41"/>
      <c r="F133" s="32"/>
      <c r="G133" s="10"/>
      <c r="H133" s="98"/>
    </row>
    <row r="134" spans="1:8" s="3" customFormat="1" ht="18.600000000000001" customHeight="1" x14ac:dyDescent="0.45">
      <c r="A134" s="9" t="s">
        <v>47</v>
      </c>
      <c r="B134" s="114"/>
      <c r="C134" s="41">
        <v>5</v>
      </c>
      <c r="D134" s="41">
        <v>150</v>
      </c>
      <c r="E134" s="41">
        <v>150</v>
      </c>
      <c r="F134" s="24"/>
      <c r="G134" s="10"/>
      <c r="H134" s="98"/>
    </row>
    <row r="135" spans="1:8" s="3" customFormat="1" ht="18.600000000000001" customHeight="1" x14ac:dyDescent="0.45">
      <c r="A135" s="9" t="s">
        <v>11</v>
      </c>
      <c r="B135" s="114"/>
      <c r="C135" s="41">
        <v>1</v>
      </c>
      <c r="D135" s="41">
        <v>24</v>
      </c>
      <c r="E135" s="41">
        <v>24</v>
      </c>
      <c r="F135" s="24"/>
      <c r="G135" s="10"/>
      <c r="H135" s="98"/>
    </row>
    <row r="136" spans="1:8" s="3" customFormat="1" ht="18.600000000000001" customHeight="1" x14ac:dyDescent="0.45">
      <c r="A136" s="9" t="s">
        <v>18</v>
      </c>
      <c r="B136" s="114"/>
      <c r="C136" s="41"/>
      <c r="D136" s="41"/>
      <c r="E136" s="41"/>
      <c r="F136" s="24"/>
      <c r="G136" s="10"/>
      <c r="H136" s="98"/>
    </row>
    <row r="137" spans="1:8" s="3" customFormat="1" ht="18.600000000000001" customHeight="1" x14ac:dyDescent="0.45">
      <c r="A137" s="9" t="s">
        <v>9</v>
      </c>
      <c r="B137" s="114"/>
      <c r="C137" s="41">
        <v>2</v>
      </c>
      <c r="D137" s="41">
        <v>42</v>
      </c>
      <c r="E137" s="41">
        <v>42</v>
      </c>
      <c r="F137" s="24"/>
      <c r="G137" s="10"/>
      <c r="H137" s="98"/>
    </row>
    <row r="138" spans="1:8" s="3" customFormat="1" ht="18.600000000000001" customHeight="1" x14ac:dyDescent="0.45">
      <c r="A138" s="9" t="s">
        <v>21</v>
      </c>
      <c r="B138" s="114"/>
      <c r="C138" s="41">
        <v>2</v>
      </c>
      <c r="D138" s="41">
        <v>100</v>
      </c>
      <c r="E138" s="41">
        <v>100</v>
      </c>
      <c r="F138" s="24"/>
      <c r="G138" s="10"/>
      <c r="H138" s="98"/>
    </row>
    <row r="139" spans="1:8" s="3" customFormat="1" ht="18.600000000000001" customHeight="1" x14ac:dyDescent="0.45">
      <c r="A139" s="9" t="s">
        <v>10</v>
      </c>
      <c r="B139" s="114"/>
      <c r="C139" s="41"/>
      <c r="D139" s="41"/>
      <c r="E139" s="41"/>
      <c r="F139" s="24"/>
      <c r="G139" s="10"/>
      <c r="H139" s="98"/>
    </row>
    <row r="140" spans="1:8" s="3" customFormat="1" ht="18.600000000000001" customHeight="1" x14ac:dyDescent="0.45">
      <c r="A140" s="9" t="s">
        <v>15</v>
      </c>
      <c r="B140" s="114"/>
      <c r="C140" s="41">
        <v>4</v>
      </c>
      <c r="D140" s="41">
        <v>120</v>
      </c>
      <c r="E140" s="41">
        <v>120</v>
      </c>
      <c r="F140" s="24"/>
      <c r="G140" s="10"/>
      <c r="H140" s="98"/>
    </row>
    <row r="141" spans="1:8" s="3" customFormat="1" ht="18.600000000000001" customHeight="1" x14ac:dyDescent="0.45">
      <c r="A141" s="9" t="s">
        <v>13</v>
      </c>
      <c r="B141" s="114"/>
      <c r="C141" s="41">
        <v>1</v>
      </c>
      <c r="D141" s="41">
        <v>41</v>
      </c>
      <c r="E141" s="41">
        <v>41</v>
      </c>
      <c r="F141" s="24"/>
      <c r="G141" s="10"/>
      <c r="H141" s="98"/>
    </row>
    <row r="142" spans="1:8" s="3" customFormat="1" ht="18.600000000000001" customHeight="1" x14ac:dyDescent="0.45">
      <c r="A142" s="11" t="s">
        <v>14</v>
      </c>
      <c r="B142" s="47"/>
      <c r="C142" s="48"/>
      <c r="D142" s="48"/>
      <c r="E142" s="48"/>
      <c r="F142" s="33"/>
      <c r="G142" s="10"/>
      <c r="H142" s="98"/>
    </row>
    <row r="143" spans="1:8" s="3" customFormat="1" ht="18.600000000000001" customHeight="1" x14ac:dyDescent="0.45">
      <c r="A143" s="9" t="s">
        <v>22</v>
      </c>
      <c r="B143" s="38"/>
      <c r="C143" s="45"/>
      <c r="D143" s="45"/>
      <c r="E143" s="45"/>
      <c r="F143" s="24"/>
      <c r="G143" s="10"/>
      <c r="H143" s="98"/>
    </row>
    <row r="144" spans="1:8" s="3" customFormat="1" ht="18.600000000000001" customHeight="1" x14ac:dyDescent="0.45">
      <c r="A144" s="9" t="s">
        <v>16</v>
      </c>
      <c r="B144" s="114"/>
      <c r="C144" s="41"/>
      <c r="D144" s="41"/>
      <c r="E144" s="41"/>
      <c r="F144" s="32"/>
      <c r="G144" s="10"/>
      <c r="H144" s="98"/>
    </row>
    <row r="145" spans="1:8" s="3" customFormat="1" ht="18.600000000000001" customHeight="1" x14ac:dyDescent="0.45">
      <c r="A145" s="9" t="s">
        <v>36</v>
      </c>
      <c r="B145" s="114"/>
      <c r="C145" s="41"/>
      <c r="D145" s="41"/>
      <c r="E145" s="41"/>
      <c r="F145" s="32"/>
      <c r="G145" s="10"/>
      <c r="H145" s="98"/>
    </row>
    <row r="146" spans="1:8" s="3" customFormat="1" ht="18.600000000000001" customHeight="1" x14ac:dyDescent="0.45">
      <c r="A146" s="9" t="s">
        <v>33</v>
      </c>
      <c r="B146" s="114"/>
      <c r="C146" s="41">
        <v>1</v>
      </c>
      <c r="D146" s="41">
        <v>30</v>
      </c>
      <c r="E146" s="41">
        <v>30</v>
      </c>
      <c r="F146" s="32"/>
      <c r="G146" s="10"/>
      <c r="H146" s="98"/>
    </row>
    <row r="147" spans="1:8" s="3" customFormat="1" ht="18.600000000000001" customHeight="1" x14ac:dyDescent="0.45">
      <c r="A147" s="9" t="s">
        <v>124</v>
      </c>
      <c r="B147" s="114"/>
      <c r="C147" s="41">
        <v>2</v>
      </c>
      <c r="D147" s="41">
        <v>43</v>
      </c>
      <c r="E147" s="41">
        <v>43</v>
      </c>
      <c r="F147" s="32"/>
      <c r="G147" s="10"/>
      <c r="H147" s="98"/>
    </row>
    <row r="148" spans="1:8" x14ac:dyDescent="0.45">
      <c r="A148" s="9" t="s">
        <v>142</v>
      </c>
      <c r="B148" s="114"/>
      <c r="C148" s="41">
        <v>6</v>
      </c>
      <c r="D148" s="41">
        <v>84</v>
      </c>
      <c r="E148" s="41">
        <v>84</v>
      </c>
      <c r="F148" s="32"/>
      <c r="G148" s="10"/>
      <c r="H148" s="87"/>
    </row>
    <row r="149" spans="1:8" x14ac:dyDescent="0.45">
      <c r="H149" s="87"/>
    </row>
    <row r="150" spans="1:8" x14ac:dyDescent="0.45">
      <c r="H150" s="87"/>
    </row>
    <row r="151" spans="1:8" x14ac:dyDescent="0.45">
      <c r="H151" s="87"/>
    </row>
    <row r="152" spans="1:8" x14ac:dyDescent="0.45">
      <c r="H152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68"/>
  <sheetViews>
    <sheetView zoomScale="120" zoomScaleNormal="120" workbookViewId="0">
      <selection activeCell="A121" sqref="A121"/>
    </sheetView>
  </sheetViews>
  <sheetFormatPr defaultColWidth="9.140625" defaultRowHeight="18.75" x14ac:dyDescent="0.45"/>
  <cols>
    <col min="1" max="1" width="76.42578125" style="1" customWidth="1"/>
    <col min="2" max="2" width="8.7109375" style="49" customWidth="1"/>
    <col min="3" max="3" width="8.140625" style="49" bestFit="1" customWidth="1"/>
    <col min="4" max="4" width="8.28515625" style="49" bestFit="1" customWidth="1"/>
    <col min="5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9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9" ht="18.600000000000001" customHeight="1" x14ac:dyDescent="0.45">
      <c r="A2" s="350" t="s">
        <v>260</v>
      </c>
      <c r="B2" s="350"/>
      <c r="C2" s="350"/>
      <c r="D2" s="350"/>
      <c r="E2" s="350"/>
      <c r="F2" s="350"/>
      <c r="G2" s="350"/>
    </row>
    <row r="3" spans="1:9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9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8" t="s">
        <v>6</v>
      </c>
      <c r="G4" s="360" t="s">
        <v>226</v>
      </c>
      <c r="H4" s="87"/>
    </row>
    <row r="5" spans="1:9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9"/>
      <c r="G5" s="361"/>
      <c r="H5" s="87"/>
    </row>
    <row r="6" spans="1:9" s="3" customFormat="1" ht="18.600000000000001" customHeight="1" thickTop="1" thickBot="1" x14ac:dyDescent="0.5">
      <c r="A6" s="2" t="s">
        <v>34</v>
      </c>
      <c r="B6" s="19">
        <f>B7+B8</f>
        <v>3070</v>
      </c>
      <c r="C6" s="19">
        <f>C7+C8</f>
        <v>153</v>
      </c>
      <c r="D6" s="19">
        <f>D7+D8</f>
        <v>2528</v>
      </c>
      <c r="E6" s="19">
        <f>E7+E8</f>
        <v>2295</v>
      </c>
      <c r="F6" s="20">
        <f>D6*100/B6</f>
        <v>82.345276872964163</v>
      </c>
      <c r="G6" s="100"/>
      <c r="H6" s="98"/>
    </row>
    <row r="7" spans="1:9" s="3" customFormat="1" ht="18.600000000000001" customHeight="1" thickTop="1" thickBot="1" x14ac:dyDescent="0.5">
      <c r="A7" s="18" t="s">
        <v>32</v>
      </c>
      <c r="B7" s="35">
        <f>B9+B57+B60+B65+B67+B82+B88+B120+B125+B111+B135</f>
        <v>1570</v>
      </c>
      <c r="C7" s="35">
        <f t="shared" ref="C7:E7" si="0">C9+C57+C60+C65+C67+C82+C88+C120+C125+C111+C89+C135</f>
        <v>84</v>
      </c>
      <c r="D7" s="35">
        <f>D9+D57+D60+D65+D67+D82+D88+D120+D125+D111+D89+D135</f>
        <v>1537</v>
      </c>
      <c r="E7" s="35">
        <f t="shared" si="0"/>
        <v>1304</v>
      </c>
      <c r="F7" s="21">
        <f>D7*100/B7</f>
        <v>97.898089171974519</v>
      </c>
      <c r="G7" s="101"/>
      <c r="H7" s="98"/>
    </row>
    <row r="8" spans="1:9" s="3" customFormat="1" ht="18.600000000000001" customHeight="1" thickTop="1" thickBot="1" x14ac:dyDescent="0.5">
      <c r="A8" s="4" t="s">
        <v>31</v>
      </c>
      <c r="B8" s="36">
        <f>B141</f>
        <v>1500</v>
      </c>
      <c r="C8" s="36">
        <f>C141</f>
        <v>69</v>
      </c>
      <c r="D8" s="36">
        <f>D141</f>
        <v>991</v>
      </c>
      <c r="E8" s="36">
        <f>E141</f>
        <v>991</v>
      </c>
      <c r="F8" s="22">
        <f>D8*100/B8</f>
        <v>66.066666666666663</v>
      </c>
      <c r="G8" s="102"/>
      <c r="H8" s="98"/>
    </row>
    <row r="9" spans="1:9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36</v>
      </c>
      <c r="D9" s="39">
        <f>D10</f>
        <v>756</v>
      </c>
      <c r="E9" s="39">
        <f>E10</f>
        <v>680</v>
      </c>
      <c r="F9" s="25">
        <f>D9*100/B9</f>
        <v>105</v>
      </c>
      <c r="G9" s="103"/>
      <c r="H9" s="236"/>
    </row>
    <row r="10" spans="1:9" ht="18.600000000000001" customHeight="1" thickTop="1" x14ac:dyDescent="0.45">
      <c r="A10" s="58" t="s">
        <v>48</v>
      </c>
      <c r="B10" s="59">
        <v>720</v>
      </c>
      <c r="C10" s="59">
        <f>SUM(C12:C56)</f>
        <v>36</v>
      </c>
      <c r="D10" s="59">
        <f>SUM(D12:D56)</f>
        <v>756</v>
      </c>
      <c r="E10" s="59">
        <f>SUM(E12:E56)</f>
        <v>680</v>
      </c>
      <c r="F10" s="60">
        <f>D10*100/B10</f>
        <v>105</v>
      </c>
      <c r="G10" s="17"/>
      <c r="H10" s="98"/>
    </row>
    <row r="11" spans="1:9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9" s="81" customFormat="1" ht="18.600000000000001" customHeight="1" x14ac:dyDescent="0.45">
      <c r="A12" s="88" t="s">
        <v>201</v>
      </c>
      <c r="B12" s="40"/>
      <c r="C12" s="40">
        <v>1</v>
      </c>
      <c r="D12" s="40">
        <v>20</v>
      </c>
      <c r="E12" s="40">
        <v>20</v>
      </c>
      <c r="F12" s="27"/>
      <c r="G12" s="248" t="s">
        <v>24</v>
      </c>
      <c r="H12" s="89"/>
    </row>
    <row r="13" spans="1:9" s="81" customFormat="1" ht="18.600000000000001" customHeight="1" x14ac:dyDescent="0.45">
      <c r="A13" s="88" t="s">
        <v>247</v>
      </c>
      <c r="B13" s="40"/>
      <c r="C13" s="40">
        <v>1</v>
      </c>
      <c r="D13" s="40">
        <v>20</v>
      </c>
      <c r="E13" s="40">
        <v>20</v>
      </c>
      <c r="F13" s="27"/>
      <c r="G13" s="252" t="s">
        <v>80</v>
      </c>
      <c r="H13" s="89"/>
    </row>
    <row r="14" spans="1:9" s="81" customFormat="1" ht="18.600000000000001" customHeight="1" x14ac:dyDescent="0.45">
      <c r="A14" s="88" t="s">
        <v>248</v>
      </c>
      <c r="B14" s="285"/>
      <c r="C14" s="285">
        <v>1</v>
      </c>
      <c r="D14" s="285">
        <v>20</v>
      </c>
      <c r="E14" s="285" t="s">
        <v>253</v>
      </c>
      <c r="F14" s="286"/>
      <c r="G14" s="280" t="s">
        <v>24</v>
      </c>
      <c r="H14" s="89"/>
      <c r="I14" s="247">
        <f>D14+D31+D33+D43</f>
        <v>87</v>
      </c>
    </row>
    <row r="15" spans="1:9" s="81" customFormat="1" x14ac:dyDescent="0.45">
      <c r="A15" s="88"/>
      <c r="B15" s="94"/>
      <c r="C15" s="94" t="s">
        <v>253</v>
      </c>
      <c r="D15" s="94" t="s">
        <v>253</v>
      </c>
      <c r="E15" s="94"/>
      <c r="F15" s="94"/>
      <c r="G15" s="13"/>
      <c r="H15" s="89"/>
    </row>
    <row r="16" spans="1:9" ht="18.600000000000001" customHeight="1" x14ac:dyDescent="0.45">
      <c r="A16" s="66" t="s">
        <v>43</v>
      </c>
      <c r="B16" s="85"/>
      <c r="C16" s="85"/>
      <c r="D16" s="85"/>
      <c r="E16" s="85"/>
      <c r="F16" s="86"/>
      <c r="G16" s="71"/>
      <c r="H16" s="87"/>
    </row>
    <row r="17" spans="1:8" s="81" customFormat="1" ht="18.600000000000001" customHeight="1" x14ac:dyDescent="0.45">
      <c r="A17" s="88" t="s">
        <v>197</v>
      </c>
      <c r="B17" s="40"/>
      <c r="C17" s="40">
        <v>1</v>
      </c>
      <c r="D17" s="40">
        <v>22</v>
      </c>
      <c r="E17" s="40">
        <v>20</v>
      </c>
      <c r="F17" s="26"/>
      <c r="G17" s="248" t="s">
        <v>146</v>
      </c>
      <c r="H17" s="89"/>
    </row>
    <row r="18" spans="1:8" ht="18.600000000000001" customHeight="1" x14ac:dyDescent="0.45">
      <c r="A18" s="9"/>
      <c r="B18" s="114"/>
      <c r="C18" s="41"/>
      <c r="D18" s="41"/>
      <c r="E18" s="41"/>
      <c r="F18" s="24"/>
      <c r="G18" s="10"/>
      <c r="H18" s="87"/>
    </row>
    <row r="19" spans="1:8" ht="18.600000000000001" customHeight="1" x14ac:dyDescent="0.45">
      <c r="A19" s="66" t="s">
        <v>44</v>
      </c>
      <c r="B19" s="67"/>
      <c r="C19" s="67"/>
      <c r="D19" s="67"/>
      <c r="E19" s="67"/>
      <c r="F19" s="68"/>
      <c r="G19" s="69"/>
      <c r="H19" s="87"/>
    </row>
    <row r="20" spans="1:8" s="81" customFormat="1" ht="18.600000000000001" customHeight="1" x14ac:dyDescent="0.45">
      <c r="A20" s="88" t="s">
        <v>125</v>
      </c>
      <c r="B20" s="40"/>
      <c r="C20" s="40">
        <v>1</v>
      </c>
      <c r="D20" s="40">
        <v>20</v>
      </c>
      <c r="E20" s="40">
        <v>20</v>
      </c>
      <c r="F20" s="26"/>
      <c r="G20" s="228" t="s">
        <v>80</v>
      </c>
      <c r="H20" s="89"/>
    </row>
    <row r="21" spans="1:8" s="81" customFormat="1" ht="18.600000000000001" customHeight="1" x14ac:dyDescent="0.45">
      <c r="A21" s="88" t="s">
        <v>126</v>
      </c>
      <c r="B21" s="40"/>
      <c r="C21" s="40">
        <v>1</v>
      </c>
      <c r="D21" s="40">
        <v>20</v>
      </c>
      <c r="E21" s="40">
        <v>20</v>
      </c>
      <c r="F21" s="26"/>
      <c r="G21" s="228" t="s">
        <v>80</v>
      </c>
      <c r="H21" s="89"/>
    </row>
    <row r="22" spans="1:8" s="81" customFormat="1" ht="18.600000000000001" customHeight="1" x14ac:dyDescent="0.45">
      <c r="A22" s="88" t="s">
        <v>169</v>
      </c>
      <c r="B22" s="40"/>
      <c r="C22" s="40">
        <v>1</v>
      </c>
      <c r="D22" s="40">
        <v>20</v>
      </c>
      <c r="E22" s="40">
        <v>20</v>
      </c>
      <c r="F22" s="26"/>
      <c r="G22" s="101" t="s">
        <v>24</v>
      </c>
      <c r="H22" s="251"/>
    </row>
    <row r="23" spans="1:8" s="81" customFormat="1" ht="18.600000000000001" customHeight="1" x14ac:dyDescent="0.45">
      <c r="A23" s="88" t="s">
        <v>232</v>
      </c>
      <c r="B23" s="40"/>
      <c r="C23" s="40">
        <v>1</v>
      </c>
      <c r="D23" s="40">
        <v>20</v>
      </c>
      <c r="E23" s="40">
        <v>20</v>
      </c>
      <c r="F23" s="26"/>
      <c r="G23" s="278" t="s">
        <v>24</v>
      </c>
      <c r="H23" s="251"/>
    </row>
    <row r="24" spans="1:8" s="81" customFormat="1" ht="18.600000000000001" customHeight="1" x14ac:dyDescent="0.45">
      <c r="A24" s="88" t="s">
        <v>235</v>
      </c>
      <c r="B24" s="40"/>
      <c r="C24" s="40">
        <v>1</v>
      </c>
      <c r="D24" s="40">
        <v>20</v>
      </c>
      <c r="E24" s="40">
        <v>20</v>
      </c>
      <c r="F24" s="26"/>
      <c r="G24" s="278" t="s">
        <v>128</v>
      </c>
      <c r="H24" s="251"/>
    </row>
    <row r="25" spans="1:8" s="81" customFormat="1" ht="18.600000000000001" customHeight="1" x14ac:dyDescent="0.45">
      <c r="A25" s="88" t="s">
        <v>127</v>
      </c>
      <c r="B25" s="40"/>
      <c r="C25" s="40">
        <v>1</v>
      </c>
      <c r="D25" s="40">
        <v>20</v>
      </c>
      <c r="E25" s="40">
        <v>18</v>
      </c>
      <c r="F25" s="26"/>
      <c r="G25" s="228" t="s">
        <v>128</v>
      </c>
      <c r="H25" s="89"/>
    </row>
    <row r="26" spans="1:8" s="81" customFormat="1" ht="18.600000000000001" customHeight="1" x14ac:dyDescent="0.45">
      <c r="A26" s="88" t="s">
        <v>129</v>
      </c>
      <c r="B26" s="40"/>
      <c r="C26" s="40">
        <v>1</v>
      </c>
      <c r="D26" s="40">
        <v>20</v>
      </c>
      <c r="E26" s="40">
        <v>19</v>
      </c>
      <c r="F26" s="26"/>
      <c r="G26" s="228" t="s">
        <v>128</v>
      </c>
      <c r="H26" s="89"/>
    </row>
    <row r="27" spans="1:8" s="81" customFormat="1" ht="18.600000000000001" customHeight="1" x14ac:dyDescent="0.45">
      <c r="A27" s="88" t="s">
        <v>151</v>
      </c>
      <c r="B27" s="40"/>
      <c r="C27" s="40">
        <v>1</v>
      </c>
      <c r="D27" s="40">
        <v>25</v>
      </c>
      <c r="E27" s="40">
        <v>23</v>
      </c>
      <c r="F27" s="26"/>
      <c r="G27" s="228" t="s">
        <v>128</v>
      </c>
      <c r="H27" s="89"/>
    </row>
    <row r="28" spans="1:8" s="81" customFormat="1" ht="18.600000000000001" customHeight="1" x14ac:dyDescent="0.45">
      <c r="A28" s="88" t="s">
        <v>166</v>
      </c>
      <c r="B28" s="40"/>
      <c r="C28" s="40">
        <v>1</v>
      </c>
      <c r="D28" s="40">
        <v>21</v>
      </c>
      <c r="E28" s="40">
        <v>20</v>
      </c>
      <c r="F28" s="26"/>
      <c r="G28" s="231" t="s">
        <v>128</v>
      </c>
      <c r="H28" s="251"/>
    </row>
    <row r="29" spans="1:8" s="81" customFormat="1" ht="18.600000000000001" customHeight="1" x14ac:dyDescent="0.45">
      <c r="A29" s="88" t="s">
        <v>194</v>
      </c>
      <c r="B29" s="40"/>
      <c r="C29" s="40">
        <v>1</v>
      </c>
      <c r="D29" s="40">
        <v>26</v>
      </c>
      <c r="E29" s="40">
        <v>15</v>
      </c>
      <c r="F29" s="26"/>
      <c r="G29" s="101" t="s">
        <v>128</v>
      </c>
      <c r="H29" s="89"/>
    </row>
    <row r="30" spans="1:8" s="81" customFormat="1" ht="18.600000000000001" customHeight="1" x14ac:dyDescent="0.45">
      <c r="A30" s="88" t="s">
        <v>198</v>
      </c>
      <c r="B30" s="40"/>
      <c r="C30" s="40">
        <v>1</v>
      </c>
      <c r="D30" s="40">
        <v>22</v>
      </c>
      <c r="E30" s="40">
        <v>21</v>
      </c>
      <c r="F30" s="26"/>
      <c r="G30" s="248" t="s">
        <v>128</v>
      </c>
      <c r="H30" s="89"/>
    </row>
    <row r="31" spans="1:8" s="81" customFormat="1" ht="18.600000000000001" customHeight="1" x14ac:dyDescent="0.45">
      <c r="A31" s="88" t="s">
        <v>243</v>
      </c>
      <c r="B31" s="40"/>
      <c r="C31" s="40">
        <v>1</v>
      </c>
      <c r="D31" s="40">
        <v>26</v>
      </c>
      <c r="E31" s="40">
        <v>20</v>
      </c>
      <c r="F31" s="26"/>
      <c r="G31" s="280" t="s">
        <v>128</v>
      </c>
      <c r="H31" s="89"/>
    </row>
    <row r="32" spans="1:8" s="81" customFormat="1" ht="18.600000000000001" customHeight="1" x14ac:dyDescent="0.45">
      <c r="A32" s="88" t="s">
        <v>148</v>
      </c>
      <c r="B32" s="40"/>
      <c r="C32" s="40">
        <v>1</v>
      </c>
      <c r="D32" s="40">
        <v>21</v>
      </c>
      <c r="E32" s="40">
        <v>19</v>
      </c>
      <c r="F32" s="26"/>
      <c r="G32" s="231" t="s">
        <v>128</v>
      </c>
      <c r="H32" s="89"/>
    </row>
    <row r="33" spans="1:8" s="81" customFormat="1" ht="18.600000000000001" customHeight="1" x14ac:dyDescent="0.45">
      <c r="A33" s="230" t="s">
        <v>252</v>
      </c>
      <c r="B33" s="40"/>
      <c r="C33" s="40">
        <v>1</v>
      </c>
      <c r="D33" s="40">
        <v>16</v>
      </c>
      <c r="E33" s="40"/>
      <c r="F33" s="26"/>
      <c r="G33" s="280" t="s">
        <v>128</v>
      </c>
      <c r="H33" s="89"/>
    </row>
    <row r="34" spans="1:8" s="81" customFormat="1" ht="18.600000000000001" customHeight="1" x14ac:dyDescent="0.45">
      <c r="A34" s="88" t="s">
        <v>141</v>
      </c>
      <c r="B34" s="40"/>
      <c r="C34" s="40">
        <v>1</v>
      </c>
      <c r="D34" s="40">
        <v>22</v>
      </c>
      <c r="E34" s="40">
        <v>22</v>
      </c>
      <c r="F34" s="26"/>
      <c r="G34" s="231" t="s">
        <v>80</v>
      </c>
      <c r="H34" s="89"/>
    </row>
    <row r="35" spans="1:8" s="81" customFormat="1" ht="18.600000000000001" customHeight="1" x14ac:dyDescent="0.45">
      <c r="A35" s="88" t="s">
        <v>145</v>
      </c>
      <c r="B35" s="40"/>
      <c r="C35" s="40">
        <v>1</v>
      </c>
      <c r="D35" s="40">
        <v>19</v>
      </c>
      <c r="E35" s="40">
        <v>18</v>
      </c>
      <c r="F35" s="26"/>
      <c r="G35" s="231" t="s">
        <v>146</v>
      </c>
      <c r="H35" s="89"/>
    </row>
    <row r="36" spans="1:8" s="81" customFormat="1" ht="18.600000000000001" customHeight="1" x14ac:dyDescent="0.45">
      <c r="A36" s="88" t="s">
        <v>192</v>
      </c>
      <c r="B36" s="40"/>
      <c r="C36" s="40">
        <v>1</v>
      </c>
      <c r="D36" s="40">
        <v>20</v>
      </c>
      <c r="E36" s="40">
        <v>20</v>
      </c>
      <c r="F36" s="26"/>
      <c r="G36" s="248" t="s">
        <v>80</v>
      </c>
      <c r="H36" s="89"/>
    </row>
    <row r="37" spans="1:8" s="81" customFormat="1" ht="18.600000000000001" customHeight="1" x14ac:dyDescent="0.45">
      <c r="A37" s="88" t="s">
        <v>147</v>
      </c>
      <c r="B37" s="40"/>
      <c r="C37" s="40">
        <v>1</v>
      </c>
      <c r="D37" s="40">
        <v>19</v>
      </c>
      <c r="E37" s="40">
        <v>19</v>
      </c>
      <c r="F37" s="26"/>
      <c r="G37" s="231" t="s">
        <v>146</v>
      </c>
      <c r="H37" s="89"/>
    </row>
    <row r="38" spans="1:8" s="81" customFormat="1" ht="18.600000000000001" customHeight="1" x14ac:dyDescent="0.45">
      <c r="A38" s="88" t="s">
        <v>163</v>
      </c>
      <c r="B38" s="40"/>
      <c r="C38" s="40">
        <v>1</v>
      </c>
      <c r="D38" s="40">
        <v>25</v>
      </c>
      <c r="E38" s="40">
        <v>25</v>
      </c>
      <c r="F38" s="26"/>
      <c r="G38" s="231" t="s">
        <v>80</v>
      </c>
      <c r="H38" s="89"/>
    </row>
    <row r="39" spans="1:8" s="81" customFormat="1" ht="18.600000000000001" customHeight="1" x14ac:dyDescent="0.45">
      <c r="A39" s="88" t="s">
        <v>193</v>
      </c>
      <c r="B39" s="40"/>
      <c r="C39" s="40">
        <v>1</v>
      </c>
      <c r="D39" s="40">
        <v>20</v>
      </c>
      <c r="E39" s="40">
        <v>14</v>
      </c>
      <c r="F39" s="26"/>
      <c r="G39" s="101" t="s">
        <v>128</v>
      </c>
      <c r="H39" s="89"/>
    </row>
    <row r="40" spans="1:8" s="81" customFormat="1" ht="18.600000000000001" customHeight="1" x14ac:dyDescent="0.45">
      <c r="A40" s="88" t="s">
        <v>195</v>
      </c>
      <c r="B40" s="40"/>
      <c r="C40" s="40">
        <v>1</v>
      </c>
      <c r="D40" s="40">
        <v>22</v>
      </c>
      <c r="E40" s="40">
        <v>22</v>
      </c>
      <c r="F40" s="26"/>
      <c r="G40" s="248" t="s">
        <v>128</v>
      </c>
      <c r="H40" s="89"/>
    </row>
    <row r="41" spans="1:8" x14ac:dyDescent="0.45">
      <c r="A41" s="88" t="s">
        <v>199</v>
      </c>
      <c r="B41" s="40"/>
      <c r="C41" s="40">
        <v>1</v>
      </c>
      <c r="D41" s="40">
        <v>20</v>
      </c>
      <c r="E41" s="40">
        <v>20</v>
      </c>
      <c r="F41" s="26"/>
      <c r="G41" s="248" t="s">
        <v>24</v>
      </c>
    </row>
    <row r="42" spans="1:8" x14ac:dyDescent="0.45">
      <c r="A42" s="88" t="s">
        <v>224</v>
      </c>
      <c r="B42" s="40"/>
      <c r="C42" s="40">
        <v>1</v>
      </c>
      <c r="D42" s="40">
        <v>24</v>
      </c>
      <c r="E42" s="40">
        <v>22</v>
      </c>
      <c r="F42" s="26"/>
      <c r="G42" s="275" t="s">
        <v>225</v>
      </c>
    </row>
    <row r="43" spans="1:8" x14ac:dyDescent="0.45">
      <c r="A43" s="88" t="s">
        <v>246</v>
      </c>
      <c r="B43" s="40"/>
      <c r="C43" s="40">
        <v>1</v>
      </c>
      <c r="D43" s="40">
        <v>25</v>
      </c>
      <c r="E43" s="40">
        <v>25</v>
      </c>
      <c r="F43" s="26"/>
      <c r="G43" s="280" t="s">
        <v>80</v>
      </c>
    </row>
    <row r="44" spans="1:8" x14ac:dyDescent="0.45">
      <c r="A44" s="88" t="s">
        <v>200</v>
      </c>
      <c r="B44" s="40"/>
      <c r="C44" s="40">
        <v>1</v>
      </c>
      <c r="D44" s="40">
        <v>20</v>
      </c>
      <c r="E44" s="40">
        <v>17</v>
      </c>
      <c r="F44" s="26"/>
      <c r="G44" s="248" t="s">
        <v>128</v>
      </c>
    </row>
    <row r="45" spans="1:8" x14ac:dyDescent="0.45">
      <c r="A45" s="53"/>
      <c r="B45" s="61"/>
      <c r="C45" s="61"/>
      <c r="D45" s="61"/>
      <c r="E45" s="61"/>
      <c r="F45" s="62"/>
      <c r="G45" s="53"/>
      <c r="H45" s="87"/>
    </row>
    <row r="46" spans="1:8" ht="18.600000000000001" customHeight="1" x14ac:dyDescent="0.45">
      <c r="A46" s="70" t="s">
        <v>45</v>
      </c>
      <c r="B46" s="67"/>
      <c r="C46" s="67"/>
      <c r="D46" s="67"/>
      <c r="E46" s="67"/>
      <c r="F46" s="68"/>
      <c r="G46" s="69"/>
      <c r="H46" s="87"/>
    </row>
    <row r="47" spans="1:8" s="81" customFormat="1" ht="18.600000000000001" customHeight="1" x14ac:dyDescent="0.45">
      <c r="A47" s="12" t="s">
        <v>137</v>
      </c>
      <c r="B47" s="90"/>
      <c r="C47" s="65">
        <v>1</v>
      </c>
      <c r="D47" s="65">
        <v>21</v>
      </c>
      <c r="E47" s="42">
        <v>21</v>
      </c>
      <c r="F47" s="23"/>
      <c r="G47" s="228" t="s">
        <v>80</v>
      </c>
      <c r="H47" s="89"/>
    </row>
    <row r="48" spans="1:8" s="81" customFormat="1" ht="18.600000000000001" customHeight="1" x14ac:dyDescent="0.45">
      <c r="A48" s="12" t="s">
        <v>167</v>
      </c>
      <c r="B48" s="90"/>
      <c r="C48" s="65">
        <v>1</v>
      </c>
      <c r="D48" s="65">
        <v>20</v>
      </c>
      <c r="E48" s="42">
        <v>20</v>
      </c>
      <c r="F48" s="23"/>
      <c r="G48" s="101" t="s">
        <v>80</v>
      </c>
      <c r="H48" s="89"/>
    </row>
    <row r="49" spans="1:8" s="81" customFormat="1" ht="18.600000000000001" customHeight="1" x14ac:dyDescent="0.45">
      <c r="A49" s="230" t="s">
        <v>138</v>
      </c>
      <c r="B49" s="88"/>
      <c r="C49" s="88">
        <v>1</v>
      </c>
      <c r="D49" s="88">
        <v>20</v>
      </c>
      <c r="E49" s="42">
        <v>20</v>
      </c>
      <c r="F49" s="23"/>
      <c r="G49" s="228" t="s">
        <v>80</v>
      </c>
      <c r="H49" s="89"/>
    </row>
    <row r="50" spans="1:8" s="81" customFormat="1" ht="18.600000000000001" customHeight="1" x14ac:dyDescent="0.45">
      <c r="A50" s="230" t="s">
        <v>164</v>
      </c>
      <c r="B50" s="88"/>
      <c r="C50" s="88">
        <v>1</v>
      </c>
      <c r="D50" s="88">
        <v>20</v>
      </c>
      <c r="E50" s="42">
        <v>20</v>
      </c>
      <c r="F50" s="23"/>
      <c r="G50" s="248" t="s">
        <v>80</v>
      </c>
      <c r="H50" s="89"/>
    </row>
    <row r="51" spans="1:8" s="81" customFormat="1" ht="18.600000000000001" customHeight="1" x14ac:dyDescent="0.45">
      <c r="A51" s="230" t="s">
        <v>165</v>
      </c>
      <c r="B51" s="88"/>
      <c r="C51" s="88">
        <v>1</v>
      </c>
      <c r="D51" s="88">
        <v>20</v>
      </c>
      <c r="E51" s="42">
        <v>20</v>
      </c>
      <c r="F51" s="23"/>
      <c r="G51" s="101" t="s">
        <v>24</v>
      </c>
      <c r="H51" s="89"/>
    </row>
    <row r="52" spans="1:8" ht="18.600000000000001" customHeight="1" x14ac:dyDescent="0.45">
      <c r="A52" s="53"/>
      <c r="B52" s="53"/>
      <c r="C52" s="53"/>
      <c r="D52" s="53"/>
      <c r="E52" s="53"/>
      <c r="F52" s="53"/>
      <c r="G52" s="53"/>
      <c r="H52" s="87"/>
    </row>
    <row r="53" spans="1:8" ht="18.600000000000001" customHeight="1" x14ac:dyDescent="0.45">
      <c r="A53" s="77" t="s">
        <v>49</v>
      </c>
      <c r="B53" s="78"/>
      <c r="C53" s="78"/>
      <c r="D53" s="78"/>
      <c r="E53" s="78"/>
      <c r="F53" s="79"/>
      <c r="G53" s="80"/>
      <c r="H53" s="87"/>
    </row>
    <row r="54" spans="1:8" s="81" customFormat="1" ht="18.600000000000001" customHeight="1" x14ac:dyDescent="0.45">
      <c r="A54" s="88" t="s">
        <v>131</v>
      </c>
      <c r="B54" s="40"/>
      <c r="C54" s="40">
        <v>1</v>
      </c>
      <c r="D54" s="40">
        <v>20</v>
      </c>
      <c r="E54" s="40">
        <v>20</v>
      </c>
      <c r="F54" s="26"/>
      <c r="G54" s="228" t="s">
        <v>80</v>
      </c>
      <c r="H54" s="89"/>
    </row>
    <row r="55" spans="1:8" s="81" customFormat="1" ht="18.600000000000001" customHeight="1" x14ac:dyDescent="0.45">
      <c r="A55" s="88" t="s">
        <v>140</v>
      </c>
      <c r="B55" s="40"/>
      <c r="C55" s="40">
        <v>1</v>
      </c>
      <c r="D55" s="40">
        <v>20</v>
      </c>
      <c r="E55" s="40">
        <v>20</v>
      </c>
      <c r="F55" s="26"/>
      <c r="G55" s="231" t="s">
        <v>80</v>
      </c>
      <c r="H55" s="89"/>
    </row>
    <row r="56" spans="1:8" s="81" customFormat="1" ht="18.600000000000001" customHeight="1" x14ac:dyDescent="0.45">
      <c r="A56" s="88"/>
      <c r="B56" s="40"/>
      <c r="C56" s="40"/>
      <c r="D56" s="40"/>
      <c r="E56" s="40"/>
      <c r="F56" s="26"/>
      <c r="G56" s="14"/>
      <c r="H56" s="89"/>
    </row>
    <row r="57" spans="1:8" s="81" customFormat="1" ht="18.600000000000001" customHeight="1" x14ac:dyDescent="0.5">
      <c r="A57" s="115" t="s">
        <v>121</v>
      </c>
      <c r="B57" s="63">
        <v>20</v>
      </c>
      <c r="C57" s="225">
        <v>1</v>
      </c>
      <c r="D57" s="63">
        <v>20</v>
      </c>
      <c r="E57" s="225">
        <v>20</v>
      </c>
      <c r="F57" s="111">
        <f>D57*100/B57</f>
        <v>100</v>
      </c>
      <c r="G57" s="104"/>
      <c r="H57" s="89"/>
    </row>
    <row r="58" spans="1:8" s="81" customFormat="1" ht="18.600000000000001" customHeight="1" x14ac:dyDescent="0.45">
      <c r="A58" s="88" t="s">
        <v>234</v>
      </c>
      <c r="B58" s="40"/>
      <c r="C58" s="40">
        <v>1</v>
      </c>
      <c r="D58" s="40">
        <v>20</v>
      </c>
      <c r="E58" s="40">
        <v>20</v>
      </c>
      <c r="F58" s="26"/>
      <c r="G58" s="279" t="s">
        <v>80</v>
      </c>
      <c r="H58" s="89"/>
    </row>
    <row r="59" spans="1:8" s="81" customFormat="1" ht="18.600000000000001" customHeight="1" x14ac:dyDescent="0.45">
      <c r="A59" s="88"/>
      <c r="B59" s="40"/>
      <c r="C59" s="40"/>
      <c r="D59" s="40"/>
      <c r="E59" s="40"/>
      <c r="F59" s="26"/>
      <c r="G59" s="14"/>
      <c r="H59" s="89"/>
    </row>
    <row r="60" spans="1:8" ht="18.600000000000001" customHeight="1" x14ac:dyDescent="0.5">
      <c r="A60" s="115" t="s">
        <v>52</v>
      </c>
      <c r="B60" s="63">
        <v>70</v>
      </c>
      <c r="C60" s="63">
        <f>SUM(C61:C66)</f>
        <v>3</v>
      </c>
      <c r="D60" s="63">
        <f>SUM(D61:D66)</f>
        <v>77</v>
      </c>
      <c r="E60" s="63">
        <f>SUM(E61:E66)</f>
        <v>77</v>
      </c>
      <c r="F60" s="233">
        <f>D60*100/B60</f>
        <v>110</v>
      </c>
      <c r="G60" s="64"/>
      <c r="H60" s="87"/>
    </row>
    <row r="61" spans="1:8" ht="18.600000000000001" customHeight="1" x14ac:dyDescent="0.5">
      <c r="A61" s="116" t="s">
        <v>144</v>
      </c>
      <c r="B61" s="40"/>
      <c r="C61" s="40">
        <v>1</v>
      </c>
      <c r="D61" s="40">
        <v>37</v>
      </c>
      <c r="E61" s="40">
        <v>37</v>
      </c>
      <c r="F61" s="26"/>
      <c r="G61" s="234" t="s">
        <v>80</v>
      </c>
      <c r="H61" s="87"/>
    </row>
    <row r="62" spans="1:8" ht="18.600000000000001" customHeight="1" x14ac:dyDescent="0.5">
      <c r="A62" s="116" t="s">
        <v>258</v>
      </c>
      <c r="B62" s="40"/>
      <c r="C62" s="40">
        <v>1</v>
      </c>
      <c r="D62" s="40">
        <v>20</v>
      </c>
      <c r="E62" s="40">
        <v>20</v>
      </c>
      <c r="F62" s="26"/>
      <c r="G62" s="248" t="s">
        <v>80</v>
      </c>
      <c r="H62" s="87"/>
    </row>
    <row r="63" spans="1:8" ht="18.600000000000001" customHeight="1" x14ac:dyDescent="0.5">
      <c r="A63" s="116" t="s">
        <v>233</v>
      </c>
      <c r="B63" s="40"/>
      <c r="C63" s="40">
        <v>1</v>
      </c>
      <c r="D63" s="40">
        <v>20</v>
      </c>
      <c r="E63" s="40">
        <v>20</v>
      </c>
      <c r="F63" s="26"/>
      <c r="G63" s="278" t="s">
        <v>80</v>
      </c>
      <c r="H63" s="87"/>
    </row>
    <row r="64" spans="1:8" ht="18.600000000000001" customHeight="1" x14ac:dyDescent="0.5">
      <c r="A64" s="116"/>
      <c r="B64" s="40"/>
      <c r="C64" s="40"/>
      <c r="D64" s="40"/>
      <c r="E64" s="40"/>
      <c r="F64" s="26"/>
      <c r="G64" s="14"/>
      <c r="H64" s="87"/>
    </row>
    <row r="65" spans="1:8" ht="18.600000000000001" customHeight="1" x14ac:dyDescent="0.5">
      <c r="A65" s="115" t="s">
        <v>122</v>
      </c>
      <c r="B65" s="63">
        <v>20</v>
      </c>
      <c r="C65" s="225"/>
      <c r="D65" s="225">
        <v>0</v>
      </c>
      <c r="E65" s="225"/>
      <c r="F65" s="111"/>
      <c r="G65" s="104"/>
      <c r="H65" s="87"/>
    </row>
    <row r="66" spans="1:8" ht="18.600000000000001" customHeight="1" x14ac:dyDescent="0.45">
      <c r="A66" s="53"/>
      <c r="B66" s="40"/>
      <c r="C66" s="40"/>
      <c r="D66" s="40"/>
      <c r="E66" s="40"/>
      <c r="F66" s="26"/>
      <c r="G66" s="14"/>
      <c r="H66" s="87"/>
    </row>
    <row r="67" spans="1:8" ht="18.600000000000001" customHeight="1" thickBot="1" x14ac:dyDescent="0.5">
      <c r="A67" s="6" t="s">
        <v>40</v>
      </c>
      <c r="B67" s="39">
        <v>100</v>
      </c>
      <c r="C67" s="39">
        <f>C68+C75+C79+C71</f>
        <v>5</v>
      </c>
      <c r="D67" s="39">
        <f>D68+D75+D79+D71</f>
        <v>84</v>
      </c>
      <c r="E67" s="39">
        <f>E68+E75+E79+E71</f>
        <v>40</v>
      </c>
      <c r="F67" s="28">
        <f>D67*100/B67</f>
        <v>84</v>
      </c>
      <c r="G67" s="103"/>
      <c r="H67" s="98"/>
    </row>
    <row r="68" spans="1:8" ht="18.600000000000001" customHeight="1" thickTop="1" thickBot="1" x14ac:dyDescent="0.5">
      <c r="A68" s="5" t="s">
        <v>30</v>
      </c>
      <c r="B68" s="43">
        <v>20</v>
      </c>
      <c r="C68" s="43">
        <f>SUM(C69:C70)</f>
        <v>1</v>
      </c>
      <c r="D68" s="43">
        <f>SUM(D69:D70)</f>
        <v>20</v>
      </c>
      <c r="E68" s="43">
        <f>SUM(E69:E70)</f>
        <v>20</v>
      </c>
      <c r="F68" s="31">
        <f>D68*100/B68</f>
        <v>100</v>
      </c>
      <c r="G68" s="17"/>
      <c r="H68" s="98"/>
    </row>
    <row r="69" spans="1:8" s="81" customFormat="1" ht="18.600000000000001" customHeight="1" thickTop="1" x14ac:dyDescent="0.45">
      <c r="A69" s="15" t="s">
        <v>214</v>
      </c>
      <c r="B69" s="40"/>
      <c r="C69" s="40">
        <v>1</v>
      </c>
      <c r="D69" s="40">
        <v>20</v>
      </c>
      <c r="E69" s="42">
        <v>20</v>
      </c>
      <c r="F69" s="30"/>
      <c r="G69" s="252" t="s">
        <v>80</v>
      </c>
      <c r="H69" s="99"/>
    </row>
    <row r="70" spans="1:8" s="81" customFormat="1" ht="18.600000000000001" customHeight="1" x14ac:dyDescent="0.45">
      <c r="A70" s="12"/>
      <c r="B70" s="40"/>
      <c r="C70" s="40"/>
      <c r="D70" s="40"/>
      <c r="E70" s="40"/>
      <c r="F70" s="27"/>
      <c r="G70" s="13"/>
      <c r="H70" s="99"/>
    </row>
    <row r="71" spans="1:8" ht="18.600000000000001" customHeight="1" thickBot="1" x14ac:dyDescent="0.5">
      <c r="A71" s="5" t="s">
        <v>230</v>
      </c>
      <c r="B71" s="43">
        <v>40</v>
      </c>
      <c r="C71" s="43">
        <f>SUM(C72:C74)</f>
        <v>2</v>
      </c>
      <c r="D71" s="43">
        <f>SUM(D72:D74)</f>
        <v>40</v>
      </c>
      <c r="E71" s="43">
        <f t="shared" ref="E71" si="1">SUM(E72:E75)</f>
        <v>0</v>
      </c>
      <c r="F71" s="31">
        <f>D71*100/B71</f>
        <v>100</v>
      </c>
      <c r="G71" s="17"/>
      <c r="H71" s="98"/>
    </row>
    <row r="72" spans="1:8" ht="18.600000000000001" customHeight="1" thickTop="1" x14ac:dyDescent="0.45">
      <c r="A72" s="15" t="s">
        <v>250</v>
      </c>
      <c r="B72" s="42"/>
      <c r="C72" s="42">
        <v>1</v>
      </c>
      <c r="D72" s="42">
        <v>20</v>
      </c>
      <c r="E72" s="42"/>
      <c r="F72" s="30"/>
      <c r="G72" s="280" t="s">
        <v>80</v>
      </c>
      <c r="H72" s="98"/>
    </row>
    <row r="73" spans="1:8" ht="18.600000000000001" customHeight="1" x14ac:dyDescent="0.45">
      <c r="A73" s="15" t="s">
        <v>251</v>
      </c>
      <c r="B73" s="42"/>
      <c r="C73" s="42">
        <v>1</v>
      </c>
      <c r="D73" s="42">
        <v>20</v>
      </c>
      <c r="E73" s="42"/>
      <c r="F73" s="30"/>
      <c r="G73" s="280" t="s">
        <v>80</v>
      </c>
      <c r="H73" s="98"/>
    </row>
    <row r="74" spans="1:8" ht="18.600000000000001" customHeight="1" x14ac:dyDescent="0.45">
      <c r="A74" s="12"/>
      <c r="B74" s="42"/>
      <c r="C74" s="42"/>
      <c r="D74" s="42"/>
      <c r="E74" s="42"/>
      <c r="F74" s="30"/>
      <c r="G74" s="13"/>
      <c r="H74" s="98"/>
    </row>
    <row r="75" spans="1:8" ht="18.600000000000001" customHeight="1" thickBot="1" x14ac:dyDescent="0.5">
      <c r="A75" s="5" t="s">
        <v>118</v>
      </c>
      <c r="B75" s="43">
        <v>20</v>
      </c>
      <c r="C75" s="43">
        <f>SUM(C76:C78)</f>
        <v>1</v>
      </c>
      <c r="D75" s="43">
        <f t="shared" ref="D75:E75" si="2">SUM(D76:D78)</f>
        <v>4</v>
      </c>
      <c r="E75" s="43">
        <f t="shared" si="2"/>
        <v>0</v>
      </c>
      <c r="F75" s="31">
        <f>D75*100/B75</f>
        <v>20</v>
      </c>
      <c r="G75" s="17"/>
      <c r="H75" s="98"/>
    </row>
    <row r="76" spans="1:8" ht="18.600000000000001" customHeight="1" thickTop="1" x14ac:dyDescent="0.45">
      <c r="A76" s="15" t="s">
        <v>228</v>
      </c>
      <c r="B76" s="42"/>
      <c r="C76" s="42">
        <v>1</v>
      </c>
      <c r="D76" s="42">
        <v>4</v>
      </c>
      <c r="E76" s="42"/>
      <c r="F76" s="30"/>
      <c r="G76" s="275" t="s">
        <v>229</v>
      </c>
      <c r="H76" s="98"/>
    </row>
    <row r="77" spans="1:8" ht="18.600000000000001" customHeight="1" x14ac:dyDescent="0.45">
      <c r="A77" s="12"/>
      <c r="B77" s="42"/>
      <c r="C77" s="42"/>
      <c r="D77" s="42"/>
      <c r="E77" s="42"/>
      <c r="F77" s="30"/>
      <c r="G77" s="13"/>
      <c r="H77" s="98"/>
    </row>
    <row r="78" spans="1:8" ht="18.600000000000001" customHeight="1" x14ac:dyDescent="0.45">
      <c r="A78" s="12"/>
      <c r="B78" s="42"/>
      <c r="C78" s="42"/>
      <c r="D78" s="42"/>
      <c r="E78" s="42"/>
      <c r="F78" s="30"/>
      <c r="G78" s="13"/>
      <c r="H78" s="98"/>
    </row>
    <row r="79" spans="1:8" ht="18.600000000000001" customHeight="1" thickBot="1" x14ac:dyDescent="0.5">
      <c r="A79" s="5" t="s">
        <v>119</v>
      </c>
      <c r="B79" s="43">
        <v>20</v>
      </c>
      <c r="C79" s="43">
        <v>1</v>
      </c>
      <c r="D79" s="43">
        <v>20</v>
      </c>
      <c r="E79" s="43">
        <v>20</v>
      </c>
      <c r="F79" s="31">
        <f>D79*100/B79</f>
        <v>100</v>
      </c>
      <c r="G79" s="17"/>
      <c r="H79" s="98"/>
    </row>
    <row r="80" spans="1:8" ht="18.600000000000001" customHeight="1" thickTop="1" x14ac:dyDescent="0.45">
      <c r="A80" s="12" t="s">
        <v>239</v>
      </c>
      <c r="B80" s="42"/>
      <c r="C80" s="42">
        <v>1</v>
      </c>
      <c r="D80" s="42">
        <v>20</v>
      </c>
      <c r="E80" s="42">
        <v>20</v>
      </c>
      <c r="F80" s="30"/>
      <c r="G80" s="280" t="s">
        <v>80</v>
      </c>
      <c r="H80" s="98"/>
    </row>
    <row r="81" spans="1:8" ht="18.600000000000001" customHeight="1" x14ac:dyDescent="0.45">
      <c r="A81" s="9"/>
      <c r="B81" s="114"/>
      <c r="C81" s="41"/>
      <c r="D81" s="41"/>
      <c r="E81" s="41"/>
      <c r="F81" s="24"/>
      <c r="G81" s="10"/>
      <c r="H81" s="87"/>
    </row>
    <row r="82" spans="1:8" ht="18.600000000000001" customHeight="1" x14ac:dyDescent="0.45">
      <c r="A82" s="72" t="s">
        <v>41</v>
      </c>
      <c r="B82" s="73">
        <v>100</v>
      </c>
      <c r="C82" s="74">
        <f>SUM(C83:C87)</f>
        <v>4</v>
      </c>
      <c r="D82" s="74">
        <f>SUM(D83:D87)</f>
        <v>80</v>
      </c>
      <c r="E82" s="74">
        <f>SUM(E83:E87)</f>
        <v>80</v>
      </c>
      <c r="F82" s="93">
        <f>D82*100/B82</f>
        <v>80</v>
      </c>
      <c r="G82" s="104"/>
      <c r="H82" s="98"/>
    </row>
    <row r="83" spans="1:8" s="81" customFormat="1" ht="18.600000000000001" customHeight="1" x14ac:dyDescent="0.45">
      <c r="A83" s="12" t="s">
        <v>153</v>
      </c>
      <c r="B83" s="40"/>
      <c r="C83" s="40">
        <v>1</v>
      </c>
      <c r="D83" s="40">
        <v>20</v>
      </c>
      <c r="E83" s="40">
        <v>20</v>
      </c>
      <c r="F83" s="27"/>
      <c r="G83" s="234" t="s">
        <v>24</v>
      </c>
      <c r="H83" s="99"/>
    </row>
    <row r="84" spans="1:8" s="81" customFormat="1" ht="18.600000000000001" customHeight="1" x14ac:dyDescent="0.45">
      <c r="A84" s="12" t="s">
        <v>213</v>
      </c>
      <c r="B84" s="40"/>
      <c r="C84" s="40">
        <v>1</v>
      </c>
      <c r="D84" s="40">
        <v>20</v>
      </c>
      <c r="E84" s="40">
        <v>20</v>
      </c>
      <c r="F84" s="27"/>
      <c r="G84" s="237" t="s">
        <v>24</v>
      </c>
      <c r="H84" s="99"/>
    </row>
    <row r="85" spans="1:8" s="81" customFormat="1" ht="18.600000000000001" customHeight="1" x14ac:dyDescent="0.45">
      <c r="A85" s="12" t="s">
        <v>212</v>
      </c>
      <c r="B85" s="40"/>
      <c r="C85" s="40">
        <v>1</v>
      </c>
      <c r="D85" s="40">
        <v>20</v>
      </c>
      <c r="E85" s="40">
        <v>20</v>
      </c>
      <c r="F85" s="27"/>
      <c r="G85" s="253" t="s">
        <v>24</v>
      </c>
      <c r="H85" s="99"/>
    </row>
    <row r="86" spans="1:8" s="81" customFormat="1" ht="18.600000000000001" customHeight="1" x14ac:dyDescent="0.45">
      <c r="A86" s="12" t="s">
        <v>242</v>
      </c>
      <c r="B86" s="40"/>
      <c r="C86" s="40">
        <v>1</v>
      </c>
      <c r="D86" s="40">
        <v>20</v>
      </c>
      <c r="E86" s="40">
        <v>20</v>
      </c>
      <c r="F86" s="27"/>
      <c r="G86" s="280" t="s">
        <v>24</v>
      </c>
      <c r="H86" s="99"/>
    </row>
    <row r="87" spans="1:8" s="81" customFormat="1" ht="18.600000000000001" customHeight="1" x14ac:dyDescent="0.45">
      <c r="A87" s="12"/>
      <c r="B87" s="40"/>
      <c r="C87" s="40"/>
      <c r="D87" s="40"/>
      <c r="E87" s="40"/>
      <c r="F87" s="27"/>
      <c r="G87" s="14"/>
      <c r="H87" s="99"/>
    </row>
    <row r="88" spans="1:8" ht="18.600000000000001" customHeight="1" x14ac:dyDescent="0.45">
      <c r="A88" s="96" t="s">
        <v>50</v>
      </c>
      <c r="B88" s="97">
        <f>B89+B92</f>
        <v>300</v>
      </c>
      <c r="C88" s="97">
        <f t="shared" ref="C88:E88" si="3">C92+C89</f>
        <v>16</v>
      </c>
      <c r="D88" s="97">
        <f t="shared" si="3"/>
        <v>287</v>
      </c>
      <c r="E88" s="97">
        <f t="shared" si="3"/>
        <v>231</v>
      </c>
      <c r="F88" s="111">
        <f>D88*100/B88</f>
        <v>95.666666666666671</v>
      </c>
      <c r="G88" s="103"/>
      <c r="H88" s="87"/>
    </row>
    <row r="89" spans="1:8" ht="18.600000000000001" customHeight="1" x14ac:dyDescent="0.45">
      <c r="A89" s="112" t="s">
        <v>39</v>
      </c>
      <c r="B89" s="113">
        <v>20</v>
      </c>
      <c r="C89" s="113">
        <v>1</v>
      </c>
      <c r="D89" s="113">
        <v>20</v>
      </c>
      <c r="E89" s="113">
        <v>20</v>
      </c>
      <c r="F89" s="110">
        <f>D89*100/B89</f>
        <v>100</v>
      </c>
      <c r="G89" s="108"/>
      <c r="H89" s="98"/>
    </row>
    <row r="90" spans="1:8" ht="18.600000000000001" customHeight="1" x14ac:dyDescent="0.45">
      <c r="A90" s="121" t="s">
        <v>215</v>
      </c>
      <c r="B90" s="122"/>
      <c r="C90" s="122">
        <v>1</v>
      </c>
      <c r="D90" s="122">
        <v>20</v>
      </c>
      <c r="E90" s="122">
        <v>20</v>
      </c>
      <c r="F90" s="123"/>
      <c r="G90" s="255" t="s">
        <v>128</v>
      </c>
      <c r="H90" s="98"/>
    </row>
    <row r="91" spans="1:8" ht="18.600000000000001" customHeight="1" thickBot="1" x14ac:dyDescent="0.5">
      <c r="A91" s="12"/>
      <c r="B91" s="42"/>
      <c r="C91" s="42"/>
      <c r="D91" s="42"/>
      <c r="E91" s="42"/>
      <c r="F91" s="30"/>
      <c r="G91" s="13"/>
      <c r="H91" s="87"/>
    </row>
    <row r="92" spans="1:8" ht="18.600000000000001" customHeight="1" thickTop="1" x14ac:dyDescent="0.45">
      <c r="A92" s="5" t="s">
        <v>38</v>
      </c>
      <c r="B92" s="43">
        <v>280</v>
      </c>
      <c r="C92" s="43">
        <f>SUM(C93:C108)</f>
        <v>15</v>
      </c>
      <c r="D92" s="43">
        <f>SUM(D93:D108)</f>
        <v>267</v>
      </c>
      <c r="E92" s="43">
        <f>SUM(E93:E108)</f>
        <v>211</v>
      </c>
      <c r="F92" s="29">
        <f t="shared" ref="F92" si="4">D92*100/B92</f>
        <v>95.357142857142861</v>
      </c>
      <c r="G92" s="17"/>
      <c r="H92" s="236"/>
    </row>
    <row r="93" spans="1:8" s="81" customFormat="1" ht="18.600000000000001" customHeight="1" x14ac:dyDescent="0.45">
      <c r="A93" s="12" t="s">
        <v>185</v>
      </c>
      <c r="B93" s="44"/>
      <c r="C93" s="83">
        <v>1</v>
      </c>
      <c r="D93" s="40">
        <v>19</v>
      </c>
      <c r="E93" s="40">
        <v>16</v>
      </c>
      <c r="F93" s="26"/>
      <c r="G93" s="229" t="s">
        <v>128</v>
      </c>
      <c r="H93" s="250"/>
    </row>
    <row r="94" spans="1:8" s="81" customFormat="1" ht="18.600000000000001" customHeight="1" x14ac:dyDescent="0.45">
      <c r="A94" s="12" t="s">
        <v>184</v>
      </c>
      <c r="B94" s="44"/>
      <c r="C94" s="83">
        <v>1</v>
      </c>
      <c r="D94" s="40">
        <v>21</v>
      </c>
      <c r="E94" s="40">
        <v>17</v>
      </c>
      <c r="F94" s="26"/>
      <c r="G94" s="231" t="s">
        <v>128</v>
      </c>
      <c r="H94" s="250"/>
    </row>
    <row r="95" spans="1:8" s="81" customFormat="1" ht="18.600000000000001" customHeight="1" x14ac:dyDescent="0.45">
      <c r="A95" s="12" t="s">
        <v>209</v>
      </c>
      <c r="B95" s="44"/>
      <c r="C95" s="83">
        <v>1</v>
      </c>
      <c r="D95" s="40">
        <v>18</v>
      </c>
      <c r="E95" s="40">
        <v>8</v>
      </c>
      <c r="F95" s="26"/>
      <c r="G95" s="101" t="s">
        <v>128</v>
      </c>
      <c r="H95" s="250"/>
    </row>
    <row r="96" spans="1:8" s="81" customFormat="1" ht="18.600000000000001" customHeight="1" x14ac:dyDescent="0.45">
      <c r="A96" s="12" t="s">
        <v>210</v>
      </c>
      <c r="B96" s="44"/>
      <c r="C96" s="83">
        <v>1</v>
      </c>
      <c r="D96" s="40">
        <v>14</v>
      </c>
      <c r="E96" s="40">
        <v>8</v>
      </c>
      <c r="F96" s="26"/>
      <c r="G96" s="248" t="s">
        <v>128</v>
      </c>
      <c r="H96" s="250"/>
    </row>
    <row r="97" spans="1:8" s="81" customFormat="1" ht="18.600000000000001" customHeight="1" x14ac:dyDescent="0.45">
      <c r="A97" s="12" t="s">
        <v>211</v>
      </c>
      <c r="B97" s="44"/>
      <c r="C97" s="83">
        <v>1</v>
      </c>
      <c r="D97" s="40">
        <v>22</v>
      </c>
      <c r="E97" s="40">
        <v>16</v>
      </c>
      <c r="F97" s="26"/>
      <c r="G97" s="252" t="s">
        <v>128</v>
      </c>
      <c r="H97" s="250"/>
    </row>
    <row r="98" spans="1:8" s="81" customFormat="1" ht="18.600000000000001" customHeight="1" x14ac:dyDescent="0.45">
      <c r="A98" s="12" t="s">
        <v>245</v>
      </c>
      <c r="B98" s="44"/>
      <c r="C98" s="83">
        <v>1</v>
      </c>
      <c r="D98" s="40">
        <v>25</v>
      </c>
      <c r="E98" s="40">
        <v>18</v>
      </c>
      <c r="F98" s="26"/>
      <c r="G98" s="284" t="s">
        <v>128</v>
      </c>
      <c r="H98" s="250"/>
    </row>
    <row r="99" spans="1:8" s="81" customFormat="1" ht="18.600000000000001" customHeight="1" x14ac:dyDescent="0.45">
      <c r="A99" s="12" t="s">
        <v>186</v>
      </c>
      <c r="B99" s="44"/>
      <c r="C99" s="83">
        <v>1</v>
      </c>
      <c r="D99" s="40">
        <v>20</v>
      </c>
      <c r="E99" s="40">
        <v>14</v>
      </c>
      <c r="F99" s="26"/>
      <c r="G99" s="229" t="s">
        <v>128</v>
      </c>
      <c r="H99" s="99"/>
    </row>
    <row r="100" spans="1:8" s="81" customFormat="1" ht="18.600000000000001" customHeight="1" x14ac:dyDescent="0.45">
      <c r="A100" s="12" t="s">
        <v>187</v>
      </c>
      <c r="B100" s="44"/>
      <c r="C100" s="83">
        <v>1</v>
      </c>
      <c r="D100" s="40">
        <v>19</v>
      </c>
      <c r="E100" s="40">
        <v>17</v>
      </c>
      <c r="F100" s="26"/>
      <c r="G100" s="231" t="s">
        <v>128</v>
      </c>
      <c r="H100" s="99"/>
    </row>
    <row r="101" spans="1:8" s="81" customFormat="1" ht="18.600000000000001" customHeight="1" x14ac:dyDescent="0.45">
      <c r="A101" s="12" t="s">
        <v>190</v>
      </c>
      <c r="B101" s="44"/>
      <c r="C101" s="83">
        <v>1</v>
      </c>
      <c r="D101" s="40">
        <v>13</v>
      </c>
      <c r="E101" s="40">
        <v>13</v>
      </c>
      <c r="F101" s="26"/>
      <c r="G101" s="101" t="s">
        <v>128</v>
      </c>
      <c r="H101" s="99"/>
    </row>
    <row r="102" spans="1:8" s="81" customFormat="1" ht="18.600000000000001" customHeight="1" x14ac:dyDescent="0.45">
      <c r="A102" s="12" t="s">
        <v>327</v>
      </c>
      <c r="B102" s="44"/>
      <c r="C102" s="83">
        <v>1</v>
      </c>
      <c r="D102" s="40">
        <v>1</v>
      </c>
      <c r="E102" s="40">
        <v>1</v>
      </c>
      <c r="F102" s="26"/>
      <c r="G102" s="248" t="s">
        <v>128</v>
      </c>
      <c r="H102" s="99"/>
    </row>
    <row r="103" spans="1:8" s="81" customFormat="1" ht="18.600000000000001" customHeight="1" x14ac:dyDescent="0.45">
      <c r="A103" s="12" t="s">
        <v>204</v>
      </c>
      <c r="B103" s="44"/>
      <c r="C103" s="83">
        <v>1</v>
      </c>
      <c r="D103" s="40">
        <v>22</v>
      </c>
      <c r="E103" s="40">
        <v>21</v>
      </c>
      <c r="F103" s="26"/>
      <c r="G103" s="248" t="s">
        <v>128</v>
      </c>
      <c r="H103" s="99"/>
    </row>
    <row r="104" spans="1:8" s="81" customFormat="1" ht="18.600000000000001" customHeight="1" x14ac:dyDescent="0.45">
      <c r="A104" s="12" t="s">
        <v>188</v>
      </c>
      <c r="B104" s="44"/>
      <c r="C104" s="83">
        <v>1</v>
      </c>
      <c r="D104" s="40">
        <v>13</v>
      </c>
      <c r="E104" s="40">
        <v>12</v>
      </c>
      <c r="F104" s="26"/>
      <c r="G104" s="231" t="s">
        <v>128</v>
      </c>
      <c r="H104" s="99"/>
    </row>
    <row r="105" spans="1:8" s="81" customFormat="1" ht="18.600000000000001" customHeight="1" x14ac:dyDescent="0.45">
      <c r="A105" s="12" t="s">
        <v>191</v>
      </c>
      <c r="B105" s="44"/>
      <c r="C105" s="83">
        <v>1</v>
      </c>
      <c r="D105" s="40">
        <v>21</v>
      </c>
      <c r="E105" s="40">
        <v>17</v>
      </c>
      <c r="F105" s="26"/>
      <c r="G105" s="101" t="s">
        <v>128</v>
      </c>
      <c r="H105" s="99"/>
    </row>
    <row r="106" spans="1:8" s="81" customFormat="1" ht="18.600000000000001" customHeight="1" x14ac:dyDescent="0.45">
      <c r="A106" s="12" t="s">
        <v>206</v>
      </c>
      <c r="B106" s="44"/>
      <c r="C106" s="83">
        <v>1</v>
      </c>
      <c r="D106" s="40">
        <v>19</v>
      </c>
      <c r="E106" s="40">
        <v>13</v>
      </c>
      <c r="F106" s="26"/>
      <c r="G106" s="248" t="s">
        <v>128</v>
      </c>
      <c r="H106" s="99"/>
    </row>
    <row r="107" spans="1:8" ht="18.600000000000001" customHeight="1" x14ac:dyDescent="0.45">
      <c r="A107" s="53" t="s">
        <v>7</v>
      </c>
      <c r="B107" s="53"/>
      <c r="C107" s="82"/>
      <c r="D107" s="53"/>
      <c r="E107" s="40"/>
      <c r="F107" s="26"/>
      <c r="G107" s="14"/>
      <c r="H107" s="98"/>
    </row>
    <row r="108" spans="1:8" ht="18.600000000000001" customHeight="1" x14ac:dyDescent="0.45">
      <c r="A108" s="16" t="s">
        <v>35</v>
      </c>
      <c r="B108" s="50">
        <v>0</v>
      </c>
      <c r="C108" s="50">
        <v>1</v>
      </c>
      <c r="D108" s="50">
        <v>20</v>
      </c>
      <c r="E108" s="50">
        <v>20</v>
      </c>
      <c r="F108" s="51"/>
      <c r="G108" s="52"/>
      <c r="H108" s="98"/>
    </row>
    <row r="109" spans="1:8" ht="18.600000000000001" customHeight="1" x14ac:dyDescent="0.45">
      <c r="A109" s="121" t="s">
        <v>221</v>
      </c>
      <c r="B109" s="65"/>
      <c r="C109" s="65">
        <v>1</v>
      </c>
      <c r="D109" s="65">
        <v>20</v>
      </c>
      <c r="E109" s="65">
        <v>20</v>
      </c>
      <c r="F109" s="274"/>
      <c r="G109" s="252" t="s">
        <v>128</v>
      </c>
      <c r="H109" s="98"/>
    </row>
    <row r="110" spans="1:8" ht="18.600000000000001" customHeight="1" x14ac:dyDescent="0.45">
      <c r="A110" s="88"/>
      <c r="B110" s="88"/>
      <c r="C110" s="92"/>
      <c r="D110" s="88"/>
      <c r="E110" s="40"/>
      <c r="F110" s="26"/>
      <c r="G110" s="14"/>
      <c r="H110" s="98"/>
    </row>
    <row r="111" spans="1:8" ht="18.600000000000001" customHeight="1" x14ac:dyDescent="0.45">
      <c r="A111" s="226" t="s">
        <v>123</v>
      </c>
      <c r="B111" s="226">
        <v>20</v>
      </c>
      <c r="C111" s="235">
        <f>SUM(C112:C119)</f>
        <v>7</v>
      </c>
      <c r="D111" s="235">
        <f>SUM(D112:D119)</f>
        <v>22</v>
      </c>
      <c r="E111" s="235">
        <f t="shared" ref="E111" si="5">SUM(E112:E119)</f>
        <v>5</v>
      </c>
      <c r="F111" s="111">
        <f>D111*100/B111</f>
        <v>110</v>
      </c>
      <c r="G111" s="104"/>
      <c r="H111" s="98"/>
    </row>
    <row r="112" spans="1:8" ht="18.600000000000001" customHeight="1" x14ac:dyDescent="0.45">
      <c r="A112" s="15" t="s">
        <v>154</v>
      </c>
      <c r="B112" s="44"/>
      <c r="C112" s="40">
        <v>1</v>
      </c>
      <c r="D112" s="40">
        <v>2</v>
      </c>
      <c r="E112" s="40">
        <v>2</v>
      </c>
      <c r="F112" s="26"/>
      <c r="G112" s="234" t="s">
        <v>80</v>
      </c>
      <c r="H112" s="98"/>
    </row>
    <row r="113" spans="1:8" ht="18.600000000000001" customHeight="1" x14ac:dyDescent="0.45">
      <c r="A113" s="15" t="s">
        <v>236</v>
      </c>
      <c r="B113" s="44"/>
      <c r="C113" s="40">
        <v>1</v>
      </c>
      <c r="D113" s="40">
        <v>6</v>
      </c>
      <c r="E113" s="40"/>
      <c r="F113" s="26"/>
      <c r="G113" s="279" t="s">
        <v>80</v>
      </c>
      <c r="H113" s="98"/>
    </row>
    <row r="114" spans="1:8" ht="18.600000000000001" customHeight="1" x14ac:dyDescent="0.45">
      <c r="A114" s="15" t="s">
        <v>155</v>
      </c>
      <c r="B114" s="44"/>
      <c r="C114" s="40">
        <v>1</v>
      </c>
      <c r="D114" s="40">
        <v>2</v>
      </c>
      <c r="E114" s="40">
        <v>2</v>
      </c>
      <c r="F114" s="26"/>
      <c r="G114" s="234" t="s">
        <v>80</v>
      </c>
      <c r="H114" s="98"/>
    </row>
    <row r="115" spans="1:8" ht="18.600000000000001" customHeight="1" x14ac:dyDescent="0.45">
      <c r="A115" s="15" t="s">
        <v>237</v>
      </c>
      <c r="B115" s="44"/>
      <c r="C115" s="40">
        <v>1</v>
      </c>
      <c r="D115" s="40">
        <v>5</v>
      </c>
      <c r="E115" s="40"/>
      <c r="F115" s="26"/>
      <c r="G115" s="279" t="s">
        <v>80</v>
      </c>
      <c r="H115" s="98"/>
    </row>
    <row r="116" spans="1:8" ht="18.600000000000001" customHeight="1" x14ac:dyDescent="0.45">
      <c r="A116" s="15" t="s">
        <v>168</v>
      </c>
      <c r="B116" s="44"/>
      <c r="C116" s="40">
        <v>1</v>
      </c>
      <c r="D116" s="40">
        <v>2</v>
      </c>
      <c r="E116" s="40">
        <v>1</v>
      </c>
      <c r="F116" s="26"/>
      <c r="G116" s="237" t="s">
        <v>80</v>
      </c>
      <c r="H116" s="98"/>
    </row>
    <row r="117" spans="1:8" ht="18.600000000000001" customHeight="1" x14ac:dyDescent="0.45">
      <c r="A117" s="15" t="s">
        <v>238</v>
      </c>
      <c r="B117" s="44"/>
      <c r="C117" s="40">
        <v>1</v>
      </c>
      <c r="D117" s="40">
        <v>4</v>
      </c>
      <c r="E117" s="40"/>
      <c r="F117" s="26"/>
      <c r="G117" s="279" t="s">
        <v>80</v>
      </c>
      <c r="H117" s="98"/>
    </row>
    <row r="118" spans="1:8" ht="18.600000000000001" customHeight="1" x14ac:dyDescent="0.45">
      <c r="A118" s="15" t="s">
        <v>259</v>
      </c>
      <c r="B118" s="44"/>
      <c r="C118" s="40">
        <v>1</v>
      </c>
      <c r="D118" s="40">
        <v>1</v>
      </c>
      <c r="E118" s="40"/>
      <c r="F118" s="26"/>
      <c r="G118" s="280" t="s">
        <v>146</v>
      </c>
      <c r="H118" s="98"/>
    </row>
    <row r="119" spans="1:8" ht="18.600000000000001" customHeight="1" x14ac:dyDescent="0.45">
      <c r="A119" s="15"/>
      <c r="B119" s="44"/>
      <c r="C119" s="40"/>
      <c r="D119" s="40"/>
      <c r="E119" s="40"/>
      <c r="F119" s="26"/>
      <c r="G119" s="14"/>
      <c r="H119" s="98"/>
    </row>
    <row r="120" spans="1:8" s="81" customFormat="1" ht="18.600000000000001" customHeight="1" x14ac:dyDescent="0.5">
      <c r="A120" s="115" t="s">
        <v>340</v>
      </c>
      <c r="B120" s="63">
        <v>60</v>
      </c>
      <c r="C120" s="63">
        <f>SUM(C121:C121)</f>
        <v>2</v>
      </c>
      <c r="D120" s="63">
        <f>SUM(D121:D121)</f>
        <v>45</v>
      </c>
      <c r="E120" s="63">
        <f>SUM(E121:E121)</f>
        <v>45</v>
      </c>
      <c r="F120" s="249">
        <f>D120*100/B120</f>
        <v>75</v>
      </c>
      <c r="G120" s="64"/>
      <c r="H120" s="99"/>
    </row>
    <row r="121" spans="1:8" ht="18.600000000000001" customHeight="1" x14ac:dyDescent="0.5">
      <c r="A121" s="117" t="s">
        <v>51</v>
      </c>
      <c r="B121" s="118">
        <v>60</v>
      </c>
      <c r="C121" s="118">
        <f>SUM(C122:C124)</f>
        <v>2</v>
      </c>
      <c r="D121" s="118">
        <f t="shared" ref="D121:E121" si="6">SUM(D122:D124)</f>
        <v>45</v>
      </c>
      <c r="E121" s="118">
        <f t="shared" si="6"/>
        <v>45</v>
      </c>
      <c r="F121" s="119"/>
      <c r="G121" s="120"/>
      <c r="H121" s="98"/>
    </row>
    <row r="122" spans="1:8" ht="18.600000000000001" customHeight="1" x14ac:dyDescent="0.5">
      <c r="A122" s="116" t="s">
        <v>130</v>
      </c>
      <c r="B122" s="40"/>
      <c r="C122" s="40">
        <v>1</v>
      </c>
      <c r="D122" s="40">
        <v>25</v>
      </c>
      <c r="E122" s="40">
        <v>25</v>
      </c>
      <c r="F122" s="26"/>
      <c r="G122" s="228" t="s">
        <v>146</v>
      </c>
      <c r="H122" s="98"/>
    </row>
    <row r="123" spans="1:8" ht="18.600000000000001" customHeight="1" x14ac:dyDescent="0.5">
      <c r="A123" s="116" t="s">
        <v>244</v>
      </c>
      <c r="B123" s="40"/>
      <c r="C123" s="40">
        <v>1</v>
      </c>
      <c r="D123" s="40">
        <v>20</v>
      </c>
      <c r="E123" s="40">
        <v>20</v>
      </c>
      <c r="F123" s="26"/>
      <c r="G123" s="280" t="s">
        <v>146</v>
      </c>
      <c r="H123" s="98"/>
    </row>
    <row r="124" spans="1:8" ht="18.600000000000001" customHeight="1" x14ac:dyDescent="0.5">
      <c r="A124" s="116"/>
      <c r="B124" s="40"/>
      <c r="C124" s="40"/>
      <c r="D124" s="40"/>
      <c r="E124" s="40"/>
      <c r="F124" s="26"/>
      <c r="G124" s="14"/>
      <c r="H124" s="98"/>
    </row>
    <row r="125" spans="1:8" ht="18.600000000000001" customHeight="1" x14ac:dyDescent="0.45">
      <c r="A125" s="54" t="s">
        <v>46</v>
      </c>
      <c r="B125" s="55">
        <v>120</v>
      </c>
      <c r="C125" s="55">
        <f>SUM(C126:C134)</f>
        <v>8</v>
      </c>
      <c r="D125" s="55">
        <f>SUM(D126:D134)</f>
        <v>106</v>
      </c>
      <c r="E125" s="55">
        <f>SUM(E126:E134)</f>
        <v>106</v>
      </c>
      <c r="F125" s="56">
        <f>D125*100/B125</f>
        <v>88.333333333333329</v>
      </c>
      <c r="G125" s="57"/>
      <c r="H125" s="87"/>
    </row>
    <row r="126" spans="1:8" s="3" customFormat="1" ht="18.600000000000001" customHeight="1" x14ac:dyDescent="0.45">
      <c r="A126" s="9" t="s">
        <v>158</v>
      </c>
      <c r="B126" s="114"/>
      <c r="C126" s="41">
        <v>1</v>
      </c>
      <c r="D126" s="41">
        <v>15</v>
      </c>
      <c r="E126" s="41">
        <v>15</v>
      </c>
      <c r="F126" s="24"/>
      <c r="G126" s="228" t="s">
        <v>24</v>
      </c>
      <c r="H126" s="98"/>
    </row>
    <row r="127" spans="1:8" s="3" customFormat="1" ht="18.600000000000001" customHeight="1" x14ac:dyDescent="0.45">
      <c r="A127" s="9" t="s">
        <v>159</v>
      </c>
      <c r="B127" s="114"/>
      <c r="C127" s="41">
        <v>1</v>
      </c>
      <c r="D127" s="41">
        <v>16</v>
      </c>
      <c r="E127" s="41">
        <v>16</v>
      </c>
      <c r="F127" s="24"/>
      <c r="G127" s="231" t="s">
        <v>24</v>
      </c>
      <c r="H127" s="98"/>
    </row>
    <row r="128" spans="1:8" s="3" customFormat="1" ht="18.600000000000001" customHeight="1" x14ac:dyDescent="0.45">
      <c r="A128" s="9" t="s">
        <v>202</v>
      </c>
      <c r="B128" s="114"/>
      <c r="C128" s="41">
        <v>1</v>
      </c>
      <c r="D128" s="41">
        <v>26</v>
      </c>
      <c r="E128" s="41">
        <v>26</v>
      </c>
      <c r="F128" s="24"/>
      <c r="G128" s="101" t="s">
        <v>24</v>
      </c>
      <c r="H128" s="98"/>
    </row>
    <row r="129" spans="1:8" s="3" customFormat="1" ht="18.600000000000001" customHeight="1" x14ac:dyDescent="0.45">
      <c r="A129" s="9" t="s">
        <v>223</v>
      </c>
      <c r="B129" s="114"/>
      <c r="C129" s="41">
        <v>1</v>
      </c>
      <c r="D129" s="41">
        <v>8</v>
      </c>
      <c r="E129" s="41">
        <v>8</v>
      </c>
      <c r="F129" s="24"/>
      <c r="G129" s="252" t="s">
        <v>24</v>
      </c>
      <c r="H129" s="98"/>
    </row>
    <row r="130" spans="1:8" s="3" customFormat="1" ht="18.600000000000001" customHeight="1" x14ac:dyDescent="0.45">
      <c r="A130" s="9" t="s">
        <v>227</v>
      </c>
      <c r="B130" s="114"/>
      <c r="C130" s="41">
        <v>1</v>
      </c>
      <c r="D130" s="41">
        <v>11</v>
      </c>
      <c r="E130" s="41">
        <v>11</v>
      </c>
      <c r="F130" s="24"/>
      <c r="G130" s="275" t="s">
        <v>24</v>
      </c>
      <c r="H130" s="98"/>
    </row>
    <row r="131" spans="1:8" s="3" customFormat="1" ht="18.600000000000001" customHeight="1" x14ac:dyDescent="0.45">
      <c r="A131" s="9" t="s">
        <v>240</v>
      </c>
      <c r="B131" s="114"/>
      <c r="C131" s="41">
        <v>1</v>
      </c>
      <c r="D131" s="41">
        <v>14</v>
      </c>
      <c r="E131" s="41">
        <v>14</v>
      </c>
      <c r="F131" s="24"/>
      <c r="G131" s="279" t="s">
        <v>24</v>
      </c>
      <c r="H131" s="98"/>
    </row>
    <row r="132" spans="1:8" s="3" customFormat="1" ht="18.600000000000001" customHeight="1" x14ac:dyDescent="0.45">
      <c r="A132" s="9" t="s">
        <v>203</v>
      </c>
      <c r="B132" s="114"/>
      <c r="C132" s="41">
        <v>1</v>
      </c>
      <c r="D132" s="41">
        <v>12</v>
      </c>
      <c r="E132" s="41">
        <v>12</v>
      </c>
      <c r="F132" s="24"/>
      <c r="G132" s="248" t="s">
        <v>24</v>
      </c>
      <c r="H132" s="98"/>
    </row>
    <row r="133" spans="1:8" s="3" customFormat="1" ht="18.600000000000001" customHeight="1" x14ac:dyDescent="0.45">
      <c r="A133" s="9" t="s">
        <v>249</v>
      </c>
      <c r="B133" s="114"/>
      <c r="C133" s="41">
        <v>1</v>
      </c>
      <c r="D133" s="41">
        <v>4</v>
      </c>
      <c r="E133" s="41">
        <v>4</v>
      </c>
      <c r="F133" s="24"/>
      <c r="G133" s="280" t="s">
        <v>24</v>
      </c>
      <c r="H133" s="98"/>
    </row>
    <row r="134" spans="1:8" s="3" customFormat="1" ht="18.600000000000001" customHeight="1" x14ac:dyDescent="0.45">
      <c r="A134" s="9"/>
      <c r="B134" s="114"/>
      <c r="C134" s="41"/>
      <c r="D134" s="41"/>
      <c r="E134" s="41"/>
      <c r="F134" s="24"/>
      <c r="G134" s="276"/>
      <c r="H134" s="98"/>
    </row>
    <row r="135" spans="1:8" s="3" customFormat="1" ht="18.600000000000001" customHeight="1" x14ac:dyDescent="0.45">
      <c r="A135" s="96" t="s">
        <v>254</v>
      </c>
      <c r="B135" s="97">
        <v>40</v>
      </c>
      <c r="C135" s="97">
        <f>C139</f>
        <v>1</v>
      </c>
      <c r="D135" s="97">
        <f t="shared" ref="D135:E135" si="7">D139</f>
        <v>40</v>
      </c>
      <c r="E135" s="97">
        <f t="shared" si="7"/>
        <v>0</v>
      </c>
      <c r="F135" s="288">
        <f>D135*100/B135</f>
        <v>100</v>
      </c>
      <c r="G135" s="290"/>
      <c r="H135" s="98"/>
    </row>
    <row r="136" spans="1:8" s="3" customFormat="1" ht="18.600000000000001" customHeight="1" x14ac:dyDescent="0.45">
      <c r="A136" s="291" t="s">
        <v>255</v>
      </c>
      <c r="B136" s="292"/>
      <c r="C136" s="292"/>
      <c r="D136" s="292"/>
      <c r="E136" s="292"/>
      <c r="F136" s="294"/>
      <c r="G136" s="293"/>
      <c r="H136" s="98"/>
    </row>
    <row r="137" spans="1:8" s="3" customFormat="1" ht="18.600000000000001" customHeight="1" x14ac:dyDescent="0.45">
      <c r="A137" s="9"/>
      <c r="B137" s="41"/>
      <c r="C137" s="41"/>
      <c r="D137" s="41"/>
      <c r="E137" s="41"/>
      <c r="F137" s="295"/>
      <c r="G137" s="276"/>
      <c r="H137" s="98"/>
    </row>
    <row r="138" spans="1:8" s="3" customFormat="1" ht="18.600000000000001" customHeight="1" x14ac:dyDescent="0.45">
      <c r="A138" s="291" t="s">
        <v>256</v>
      </c>
      <c r="B138" s="292"/>
      <c r="C138" s="292"/>
      <c r="D138" s="292"/>
      <c r="E138" s="292"/>
      <c r="F138" s="294"/>
      <c r="G138" s="293"/>
      <c r="H138" s="98"/>
    </row>
    <row r="139" spans="1:8" s="3" customFormat="1" ht="18.600000000000001" customHeight="1" x14ac:dyDescent="0.45">
      <c r="A139" s="9" t="s">
        <v>257</v>
      </c>
      <c r="B139" s="41"/>
      <c r="C139" s="41">
        <v>1</v>
      </c>
      <c r="D139" s="41">
        <v>40</v>
      </c>
      <c r="E139" s="41"/>
      <c r="F139" s="295"/>
      <c r="G139" s="280" t="s">
        <v>128</v>
      </c>
      <c r="H139" s="98"/>
    </row>
    <row r="140" spans="1:8" s="3" customFormat="1" ht="18.600000000000001" customHeight="1" x14ac:dyDescent="0.45">
      <c r="A140" s="9"/>
      <c r="B140" s="41"/>
      <c r="C140" s="41"/>
      <c r="D140" s="41"/>
      <c r="E140" s="41"/>
      <c r="F140" s="295"/>
      <c r="G140" s="276"/>
      <c r="H140" s="98"/>
    </row>
    <row r="141" spans="1:8" s="3" customFormat="1" ht="18.600000000000001" customHeight="1" thickBot="1" x14ac:dyDescent="0.5">
      <c r="A141" s="6" t="s">
        <v>27</v>
      </c>
      <c r="B141" s="287">
        <v>1500</v>
      </c>
      <c r="C141" s="287">
        <f t="shared" ref="C141:E142" si="8">C142</f>
        <v>69</v>
      </c>
      <c r="D141" s="287">
        <f t="shared" si="8"/>
        <v>991</v>
      </c>
      <c r="E141" s="287">
        <f t="shared" si="8"/>
        <v>991</v>
      </c>
      <c r="F141" s="288">
        <f>D141*100/B141</f>
        <v>66.066666666666663</v>
      </c>
      <c r="G141" s="289"/>
      <c r="H141" s="98"/>
    </row>
    <row r="142" spans="1:8" s="3" customFormat="1" ht="18.600000000000001" customHeight="1" thickTop="1" thickBot="1" x14ac:dyDescent="0.5">
      <c r="A142" s="7" t="s">
        <v>28</v>
      </c>
      <c r="B142" s="106">
        <v>1500</v>
      </c>
      <c r="C142" s="106">
        <f t="shared" si="8"/>
        <v>69</v>
      </c>
      <c r="D142" s="106">
        <f t="shared" si="8"/>
        <v>991</v>
      </c>
      <c r="E142" s="106">
        <f t="shared" si="8"/>
        <v>991</v>
      </c>
      <c r="F142" s="107">
        <f>D142*100/B142</f>
        <v>66.066666666666663</v>
      </c>
      <c r="G142" s="108"/>
      <c r="H142" s="98"/>
    </row>
    <row r="143" spans="1:8" s="3" customFormat="1" ht="18.600000000000001" customHeight="1" thickTop="1" thickBot="1" x14ac:dyDescent="0.5">
      <c r="A143" s="8" t="s">
        <v>29</v>
      </c>
      <c r="B143" s="46">
        <v>1500</v>
      </c>
      <c r="C143" s="46">
        <f>C144+C145+C146+C147+C148+C149+C150+C151+C152+C153+C154+C155+C156+C157+C158+C159+C160+C162+C161+C163+C164</f>
        <v>69</v>
      </c>
      <c r="D143" s="46">
        <f>D144+D145+D146+D147+D148+D149+D150+D151+D152+D153+D154+D155+D156+D157+D158+D159+D160+D162+D161+D163+D164</f>
        <v>991</v>
      </c>
      <c r="E143" s="46">
        <f>E144+E145+E146+E147+E148+E149+E150+E151+E152+E153+E154+E155+E156+E157+E158+E159+E160+E162+E161+E163+E164</f>
        <v>991</v>
      </c>
      <c r="F143" s="75">
        <f>D143*100/B143</f>
        <v>66.066666666666663</v>
      </c>
      <c r="G143" s="105"/>
      <c r="H143" s="98"/>
    </row>
    <row r="144" spans="1:8" s="3" customFormat="1" ht="18.600000000000001" customHeight="1" thickTop="1" x14ac:dyDescent="0.45">
      <c r="A144" s="9" t="s">
        <v>20</v>
      </c>
      <c r="B144" s="114"/>
      <c r="C144" s="41">
        <v>7</v>
      </c>
      <c r="D144" s="41">
        <v>49</v>
      </c>
      <c r="E144" s="41">
        <v>49</v>
      </c>
      <c r="F144" s="32"/>
      <c r="G144" s="10"/>
      <c r="H144" s="98"/>
    </row>
    <row r="145" spans="1:8" s="3" customFormat="1" ht="18.600000000000001" customHeight="1" x14ac:dyDescent="0.45">
      <c r="A145" s="9" t="s">
        <v>25</v>
      </c>
      <c r="B145" s="114"/>
      <c r="C145" s="41">
        <v>1</v>
      </c>
      <c r="D145" s="41">
        <v>4</v>
      </c>
      <c r="E145" s="41">
        <v>4</v>
      </c>
      <c r="F145" s="24"/>
      <c r="G145" s="10"/>
      <c r="H145" s="98"/>
    </row>
    <row r="146" spans="1:8" s="3" customFormat="1" ht="18.600000000000001" customHeight="1" x14ac:dyDescent="0.45">
      <c r="A146" s="9" t="s">
        <v>12</v>
      </c>
      <c r="B146" s="114"/>
      <c r="C146" s="41">
        <v>29</v>
      </c>
      <c r="D146" s="41">
        <v>99</v>
      </c>
      <c r="E146" s="41">
        <v>99</v>
      </c>
      <c r="F146" s="32"/>
      <c r="G146" s="10"/>
      <c r="H146" s="98"/>
    </row>
    <row r="147" spans="1:8" s="3" customFormat="1" ht="18.600000000000001" customHeight="1" x14ac:dyDescent="0.45">
      <c r="A147" s="9" t="s">
        <v>17</v>
      </c>
      <c r="B147" s="38"/>
      <c r="C147" s="45"/>
      <c r="D147" s="45"/>
      <c r="E147" s="45"/>
      <c r="F147" s="24"/>
      <c r="G147" s="10"/>
      <c r="H147" s="98"/>
    </row>
    <row r="148" spans="1:8" s="3" customFormat="1" ht="18.600000000000001" customHeight="1" x14ac:dyDescent="0.45">
      <c r="A148" s="9" t="s">
        <v>19</v>
      </c>
      <c r="B148" s="114"/>
      <c r="C148" s="41"/>
      <c r="D148" s="41"/>
      <c r="E148" s="41"/>
      <c r="F148" s="32"/>
      <c r="G148" s="10"/>
      <c r="H148" s="98"/>
    </row>
    <row r="149" spans="1:8" s="3" customFormat="1" ht="18.600000000000001" customHeight="1" x14ac:dyDescent="0.45">
      <c r="A149" s="9" t="s">
        <v>23</v>
      </c>
      <c r="B149" s="114"/>
      <c r="C149" s="41">
        <v>3</v>
      </c>
      <c r="D149" s="41">
        <v>70</v>
      </c>
      <c r="E149" s="41">
        <v>70</v>
      </c>
      <c r="F149" s="32"/>
      <c r="G149" s="10"/>
      <c r="H149" s="98"/>
    </row>
    <row r="150" spans="1:8" s="3" customFormat="1" ht="18.600000000000001" customHeight="1" x14ac:dyDescent="0.45">
      <c r="A150" s="9" t="s">
        <v>47</v>
      </c>
      <c r="B150" s="114"/>
      <c r="C150" s="41">
        <v>9</v>
      </c>
      <c r="D150" s="41">
        <v>225</v>
      </c>
      <c r="E150" s="41">
        <v>225</v>
      </c>
      <c r="F150" s="24"/>
      <c r="G150" s="10"/>
      <c r="H150" s="98"/>
    </row>
    <row r="151" spans="1:8" s="3" customFormat="1" ht="18.600000000000001" customHeight="1" x14ac:dyDescent="0.45">
      <c r="A151" s="9" t="s">
        <v>11</v>
      </c>
      <c r="B151" s="114"/>
      <c r="C151" s="41">
        <v>1</v>
      </c>
      <c r="D151" s="41">
        <v>24</v>
      </c>
      <c r="E151" s="41">
        <v>24</v>
      </c>
      <c r="F151" s="24"/>
      <c r="G151" s="10"/>
      <c r="H151" s="98"/>
    </row>
    <row r="152" spans="1:8" s="3" customFormat="1" ht="18.600000000000001" customHeight="1" x14ac:dyDescent="0.45">
      <c r="A152" s="9" t="s">
        <v>18</v>
      </c>
      <c r="B152" s="114"/>
      <c r="C152" s="41"/>
      <c r="D152" s="41"/>
      <c r="E152" s="41"/>
      <c r="F152" s="24"/>
      <c r="G152" s="10"/>
      <c r="H152" s="98"/>
    </row>
    <row r="153" spans="1:8" s="3" customFormat="1" ht="18.600000000000001" customHeight="1" x14ac:dyDescent="0.45">
      <c r="A153" s="9" t="s">
        <v>9</v>
      </c>
      <c r="B153" s="114"/>
      <c r="C153" s="41">
        <v>2</v>
      </c>
      <c r="D153" s="41">
        <v>42</v>
      </c>
      <c r="E153" s="41">
        <v>42</v>
      </c>
      <c r="F153" s="24"/>
      <c r="G153" s="10"/>
      <c r="H153" s="98"/>
    </row>
    <row r="154" spans="1:8" s="3" customFormat="1" ht="18.600000000000001" customHeight="1" x14ac:dyDescent="0.45">
      <c r="A154" s="9" t="s">
        <v>21</v>
      </c>
      <c r="B154" s="114"/>
      <c r="C154" s="41">
        <v>2</v>
      </c>
      <c r="D154" s="41">
        <v>100</v>
      </c>
      <c r="E154" s="41">
        <v>100</v>
      </c>
      <c r="F154" s="24"/>
      <c r="G154" s="10"/>
      <c r="H154" s="98"/>
    </row>
    <row r="155" spans="1:8" s="3" customFormat="1" ht="18.600000000000001" customHeight="1" x14ac:dyDescent="0.45">
      <c r="A155" s="9" t="s">
        <v>10</v>
      </c>
      <c r="B155" s="114"/>
      <c r="C155" s="41"/>
      <c r="D155" s="41"/>
      <c r="E155" s="41"/>
      <c r="F155" s="24"/>
      <c r="G155" s="10"/>
      <c r="H155" s="98"/>
    </row>
    <row r="156" spans="1:8" s="3" customFormat="1" ht="18.600000000000001" customHeight="1" x14ac:dyDescent="0.45">
      <c r="A156" s="9" t="s">
        <v>15</v>
      </c>
      <c r="B156" s="114"/>
      <c r="C156" s="41">
        <v>5</v>
      </c>
      <c r="D156" s="41">
        <v>180</v>
      </c>
      <c r="E156" s="41">
        <v>180</v>
      </c>
      <c r="F156" s="24"/>
      <c r="G156" s="10"/>
      <c r="H156" s="98"/>
    </row>
    <row r="157" spans="1:8" s="3" customFormat="1" ht="18.600000000000001" customHeight="1" x14ac:dyDescent="0.45">
      <c r="A157" s="9" t="s">
        <v>13</v>
      </c>
      <c r="B157" s="114"/>
      <c r="C157" s="41">
        <v>1</v>
      </c>
      <c r="D157" s="41">
        <v>41</v>
      </c>
      <c r="E157" s="41">
        <v>41</v>
      </c>
      <c r="F157" s="24"/>
      <c r="G157" s="10"/>
      <c r="H157" s="98"/>
    </row>
    <row r="158" spans="1:8" s="3" customFormat="1" ht="18.600000000000001" customHeight="1" x14ac:dyDescent="0.45">
      <c r="A158" s="11" t="s">
        <v>14</v>
      </c>
      <c r="B158" s="47"/>
      <c r="C158" s="48"/>
      <c r="D158" s="48"/>
      <c r="E158" s="48"/>
      <c r="F158" s="33"/>
      <c r="G158" s="10"/>
      <c r="H158" s="98"/>
    </row>
    <row r="159" spans="1:8" s="3" customFormat="1" ht="18.600000000000001" customHeight="1" x14ac:dyDescent="0.45">
      <c r="A159" s="9" t="s">
        <v>22</v>
      </c>
      <c r="B159" s="38"/>
      <c r="C159" s="45"/>
      <c r="D159" s="45"/>
      <c r="E159" s="45"/>
      <c r="F159" s="24"/>
      <c r="G159" s="10"/>
      <c r="H159" s="98"/>
    </row>
    <row r="160" spans="1:8" s="3" customFormat="1" ht="18.600000000000001" customHeight="1" x14ac:dyDescent="0.45">
      <c r="A160" s="9" t="s">
        <v>16</v>
      </c>
      <c r="B160" s="114"/>
      <c r="C160" s="41"/>
      <c r="D160" s="41"/>
      <c r="E160" s="41"/>
      <c r="F160" s="32"/>
      <c r="G160" s="10"/>
      <c r="H160" s="98"/>
    </row>
    <row r="161" spans="1:8" s="3" customFormat="1" ht="18.600000000000001" customHeight="1" x14ac:dyDescent="0.45">
      <c r="A161" s="9" t="s">
        <v>36</v>
      </c>
      <c r="B161" s="114"/>
      <c r="C161" s="41"/>
      <c r="D161" s="41"/>
      <c r="E161" s="41"/>
      <c r="F161" s="32"/>
      <c r="G161" s="10"/>
      <c r="H161" s="98"/>
    </row>
    <row r="162" spans="1:8" s="3" customFormat="1" ht="18.600000000000001" customHeight="1" x14ac:dyDescent="0.45">
      <c r="A162" s="9" t="s">
        <v>33</v>
      </c>
      <c r="B162" s="114"/>
      <c r="C162" s="41">
        <v>1</v>
      </c>
      <c r="D162" s="41">
        <v>30</v>
      </c>
      <c r="E162" s="41">
        <v>30</v>
      </c>
      <c r="F162" s="32"/>
      <c r="G162" s="10"/>
      <c r="H162" s="98"/>
    </row>
    <row r="163" spans="1:8" s="3" customFormat="1" ht="18.600000000000001" customHeight="1" x14ac:dyDescent="0.45">
      <c r="A163" s="9" t="s">
        <v>124</v>
      </c>
      <c r="B163" s="114"/>
      <c r="C163" s="41">
        <v>2</v>
      </c>
      <c r="D163" s="41">
        <v>43</v>
      </c>
      <c r="E163" s="41">
        <v>43</v>
      </c>
      <c r="F163" s="32"/>
      <c r="G163" s="10"/>
      <c r="H163" s="98"/>
    </row>
    <row r="164" spans="1:8" x14ac:dyDescent="0.45">
      <c r="A164" s="9" t="s">
        <v>142</v>
      </c>
      <c r="B164" s="114"/>
      <c r="C164" s="41">
        <v>6</v>
      </c>
      <c r="D164" s="41">
        <v>84</v>
      </c>
      <c r="E164" s="41">
        <v>84</v>
      </c>
      <c r="F164" s="32"/>
      <c r="G164" s="10"/>
      <c r="H164" s="87"/>
    </row>
    <row r="165" spans="1:8" x14ac:dyDescent="0.45">
      <c r="H165" s="87"/>
    </row>
    <row r="166" spans="1:8" x14ac:dyDescent="0.45">
      <c r="H166" s="87"/>
    </row>
    <row r="167" spans="1:8" x14ac:dyDescent="0.45">
      <c r="H167" s="87"/>
    </row>
    <row r="168" spans="1:8" x14ac:dyDescent="0.45">
      <c r="H168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I172"/>
  <sheetViews>
    <sheetView zoomScale="120" zoomScaleNormal="120" workbookViewId="0">
      <selection activeCell="A123" sqref="A123"/>
    </sheetView>
  </sheetViews>
  <sheetFormatPr defaultColWidth="9.140625" defaultRowHeight="18.75" x14ac:dyDescent="0.45"/>
  <cols>
    <col min="1" max="1" width="76.42578125" style="1" customWidth="1"/>
    <col min="2" max="2" width="8.7109375" style="49" customWidth="1"/>
    <col min="3" max="3" width="8.140625" style="49" bestFit="1" customWidth="1"/>
    <col min="4" max="4" width="8.28515625" style="49" bestFit="1" customWidth="1"/>
    <col min="5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9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9" ht="18.600000000000001" customHeight="1" x14ac:dyDescent="0.45">
      <c r="A2" s="350" t="s">
        <v>288</v>
      </c>
      <c r="B2" s="350"/>
      <c r="C2" s="350"/>
      <c r="D2" s="350"/>
      <c r="E2" s="350"/>
      <c r="F2" s="350"/>
      <c r="G2" s="350"/>
    </row>
    <row r="3" spans="1:9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9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8" t="s">
        <v>6</v>
      </c>
      <c r="G4" s="360" t="s">
        <v>226</v>
      </c>
      <c r="H4" s="87"/>
    </row>
    <row r="5" spans="1:9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9"/>
      <c r="G5" s="361"/>
      <c r="H5" s="87"/>
    </row>
    <row r="6" spans="1:9" s="3" customFormat="1" ht="18.600000000000001" customHeight="1" thickTop="1" thickBot="1" x14ac:dyDescent="0.5">
      <c r="A6" s="2" t="s">
        <v>34</v>
      </c>
      <c r="B6" s="19">
        <f>B7+B8</f>
        <v>3070</v>
      </c>
      <c r="C6" s="19">
        <f>C7+C8</f>
        <v>171</v>
      </c>
      <c r="D6" s="19">
        <f>D7+D8</f>
        <v>2891</v>
      </c>
      <c r="E6" s="19">
        <f>E7+E8</f>
        <v>2759</v>
      </c>
      <c r="F6" s="20">
        <f>D6*100/B6</f>
        <v>94.169381107491859</v>
      </c>
      <c r="G6" s="100"/>
      <c r="H6" s="98"/>
    </row>
    <row r="7" spans="1:9" s="3" customFormat="1" ht="18.600000000000001" customHeight="1" thickTop="1" thickBot="1" x14ac:dyDescent="0.5">
      <c r="A7" s="18" t="s">
        <v>32</v>
      </c>
      <c r="B7" s="35">
        <f>B9+B57+B60+B65+B68+B83+B89+B122+B128+B113+B139</f>
        <v>1570</v>
      </c>
      <c r="C7" s="35">
        <f t="shared" ref="C7:E7" si="0">C9+C57+C60+C65+C68+C83+C89+C122+C128+C113+C90+C139</f>
        <v>88</v>
      </c>
      <c r="D7" s="35">
        <f>D9+D57+D60+D65+D68+D83+D89+D122+D128+D113+D90+D139</f>
        <v>1598</v>
      </c>
      <c r="E7" s="35">
        <f t="shared" si="0"/>
        <v>1466</v>
      </c>
      <c r="F7" s="21">
        <f>D7*100/B7</f>
        <v>101.78343949044586</v>
      </c>
      <c r="G7" s="101"/>
      <c r="H7" s="98"/>
    </row>
    <row r="8" spans="1:9" s="3" customFormat="1" ht="18.600000000000001" customHeight="1" thickTop="1" thickBot="1" x14ac:dyDescent="0.5">
      <c r="A8" s="4" t="s">
        <v>31</v>
      </c>
      <c r="B8" s="36">
        <f>B145</f>
        <v>1500</v>
      </c>
      <c r="C8" s="36">
        <f>C145</f>
        <v>83</v>
      </c>
      <c r="D8" s="36">
        <f>D145</f>
        <v>1293</v>
      </c>
      <c r="E8" s="36">
        <f>E145</f>
        <v>1293</v>
      </c>
      <c r="F8" s="22">
        <f>D8*100/B8</f>
        <v>86.2</v>
      </c>
      <c r="G8" s="102"/>
      <c r="H8" s="98"/>
    </row>
    <row r="9" spans="1:9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36</v>
      </c>
      <c r="D9" s="39">
        <f>D10</f>
        <v>756</v>
      </c>
      <c r="E9" s="39">
        <f>E10</f>
        <v>711</v>
      </c>
      <c r="F9" s="25">
        <f>D9*100/B9</f>
        <v>105</v>
      </c>
      <c r="G9" s="103"/>
      <c r="H9" s="236"/>
    </row>
    <row r="10" spans="1:9" ht="18.600000000000001" customHeight="1" thickTop="1" x14ac:dyDescent="0.45">
      <c r="A10" s="58" t="s">
        <v>48</v>
      </c>
      <c r="B10" s="59">
        <v>720</v>
      </c>
      <c r="C10" s="59">
        <f>SUM(C12:C56)</f>
        <v>36</v>
      </c>
      <c r="D10" s="59">
        <f>SUM(D12:D56)</f>
        <v>756</v>
      </c>
      <c r="E10" s="59">
        <f>SUM(E12:E56)</f>
        <v>711</v>
      </c>
      <c r="F10" s="60">
        <f>D10*100/B10</f>
        <v>105</v>
      </c>
      <c r="G10" s="17"/>
      <c r="H10" s="98"/>
    </row>
    <row r="11" spans="1:9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9" s="81" customFormat="1" ht="18.600000000000001" customHeight="1" x14ac:dyDescent="0.45">
      <c r="A12" s="88" t="s">
        <v>201</v>
      </c>
      <c r="B12" s="40"/>
      <c r="C12" s="40">
        <v>1</v>
      </c>
      <c r="D12" s="40">
        <v>20</v>
      </c>
      <c r="E12" s="40">
        <v>20</v>
      </c>
      <c r="F12" s="27"/>
      <c r="G12" s="248" t="s">
        <v>24</v>
      </c>
      <c r="H12" s="89"/>
    </row>
    <row r="13" spans="1:9" s="81" customFormat="1" ht="18.600000000000001" customHeight="1" x14ac:dyDescent="0.45">
      <c r="A13" s="88" t="s">
        <v>247</v>
      </c>
      <c r="B13" s="40"/>
      <c r="C13" s="40">
        <v>1</v>
      </c>
      <c r="D13" s="40">
        <v>20</v>
      </c>
      <c r="E13" s="40">
        <v>20</v>
      </c>
      <c r="F13" s="27"/>
      <c r="G13" s="252" t="s">
        <v>80</v>
      </c>
      <c r="H13" s="89"/>
    </row>
    <row r="14" spans="1:9" s="81" customFormat="1" ht="18.600000000000001" customHeight="1" x14ac:dyDescent="0.45">
      <c r="A14" s="88" t="s">
        <v>248</v>
      </c>
      <c r="B14" s="285"/>
      <c r="C14" s="285">
        <v>1</v>
      </c>
      <c r="D14" s="285">
        <v>20</v>
      </c>
      <c r="E14" s="285">
        <v>19</v>
      </c>
      <c r="F14" s="286"/>
      <c r="G14" s="280" t="s">
        <v>24</v>
      </c>
      <c r="H14" s="89"/>
      <c r="I14" s="247"/>
    </row>
    <row r="15" spans="1:9" s="81" customFormat="1" x14ac:dyDescent="0.45">
      <c r="A15" s="88"/>
      <c r="B15" s="94"/>
      <c r="C15" s="94" t="s">
        <v>253</v>
      </c>
      <c r="D15" s="94" t="s">
        <v>253</v>
      </c>
      <c r="E15" s="94"/>
      <c r="F15" s="94"/>
      <c r="G15" s="13"/>
      <c r="H15" s="89"/>
    </row>
    <row r="16" spans="1:9" ht="18.600000000000001" customHeight="1" x14ac:dyDescent="0.45">
      <c r="A16" s="66" t="s">
        <v>43</v>
      </c>
      <c r="B16" s="85"/>
      <c r="C16" s="85"/>
      <c r="D16" s="85"/>
      <c r="E16" s="85"/>
      <c r="F16" s="86"/>
      <c r="G16" s="71"/>
      <c r="H16" s="87"/>
    </row>
    <row r="17" spans="1:8" s="81" customFormat="1" ht="18.600000000000001" customHeight="1" x14ac:dyDescent="0.45">
      <c r="A17" s="88" t="s">
        <v>197</v>
      </c>
      <c r="B17" s="40"/>
      <c r="C17" s="40">
        <v>1</v>
      </c>
      <c r="D17" s="40">
        <v>22</v>
      </c>
      <c r="E17" s="40">
        <v>20</v>
      </c>
      <c r="F17" s="26"/>
      <c r="G17" s="248" t="s">
        <v>146</v>
      </c>
      <c r="H17" s="89"/>
    </row>
    <row r="18" spans="1:8" ht="18.600000000000001" customHeight="1" x14ac:dyDescent="0.45">
      <c r="A18" s="9"/>
      <c r="B18" s="114"/>
      <c r="C18" s="41"/>
      <c r="D18" s="41"/>
      <c r="E18" s="41"/>
      <c r="F18" s="24"/>
      <c r="G18" s="10"/>
      <c r="H18" s="87"/>
    </row>
    <row r="19" spans="1:8" ht="18.600000000000001" customHeight="1" x14ac:dyDescent="0.45">
      <c r="A19" s="66" t="s">
        <v>44</v>
      </c>
      <c r="B19" s="67"/>
      <c r="C19" s="67"/>
      <c r="D19" s="67"/>
      <c r="E19" s="67"/>
      <c r="F19" s="68"/>
      <c r="G19" s="69"/>
      <c r="H19" s="87"/>
    </row>
    <row r="20" spans="1:8" s="81" customFormat="1" ht="18.600000000000001" customHeight="1" x14ac:dyDescent="0.45">
      <c r="A20" s="88" t="s">
        <v>125</v>
      </c>
      <c r="B20" s="40"/>
      <c r="C20" s="40">
        <v>1</v>
      </c>
      <c r="D20" s="40">
        <v>20</v>
      </c>
      <c r="E20" s="40">
        <v>20</v>
      </c>
      <c r="F20" s="26"/>
      <c r="G20" s="228" t="s">
        <v>80</v>
      </c>
      <c r="H20" s="89"/>
    </row>
    <row r="21" spans="1:8" s="81" customFormat="1" ht="18.600000000000001" customHeight="1" x14ac:dyDescent="0.45">
      <c r="A21" s="88" t="s">
        <v>126</v>
      </c>
      <c r="B21" s="40"/>
      <c r="C21" s="40">
        <v>1</v>
      </c>
      <c r="D21" s="40">
        <v>20</v>
      </c>
      <c r="E21" s="40">
        <v>20</v>
      </c>
      <c r="F21" s="26"/>
      <c r="G21" s="228" t="s">
        <v>80</v>
      </c>
      <c r="H21" s="89"/>
    </row>
    <row r="22" spans="1:8" s="81" customFormat="1" ht="18.600000000000001" customHeight="1" x14ac:dyDescent="0.45">
      <c r="A22" s="88" t="s">
        <v>169</v>
      </c>
      <c r="B22" s="40"/>
      <c r="C22" s="40">
        <v>1</v>
      </c>
      <c r="D22" s="40">
        <v>20</v>
      </c>
      <c r="E22" s="40">
        <v>20</v>
      </c>
      <c r="F22" s="26"/>
      <c r="G22" s="101" t="s">
        <v>24</v>
      </c>
      <c r="H22" s="251"/>
    </row>
    <row r="23" spans="1:8" s="81" customFormat="1" ht="18.600000000000001" customHeight="1" x14ac:dyDescent="0.45">
      <c r="A23" s="88" t="s">
        <v>232</v>
      </c>
      <c r="B23" s="40"/>
      <c r="C23" s="40">
        <v>1</v>
      </c>
      <c r="D23" s="40">
        <v>20</v>
      </c>
      <c r="E23" s="40">
        <v>20</v>
      </c>
      <c r="F23" s="26"/>
      <c r="G23" s="278" t="s">
        <v>24</v>
      </c>
      <c r="H23" s="251"/>
    </row>
    <row r="24" spans="1:8" s="81" customFormat="1" ht="18.600000000000001" customHeight="1" x14ac:dyDescent="0.45">
      <c r="A24" s="88" t="s">
        <v>235</v>
      </c>
      <c r="B24" s="40"/>
      <c r="C24" s="40">
        <v>1</v>
      </c>
      <c r="D24" s="40">
        <v>20</v>
      </c>
      <c r="E24" s="40">
        <v>20</v>
      </c>
      <c r="F24" s="26"/>
      <c r="G24" s="278" t="s">
        <v>128</v>
      </c>
      <c r="H24" s="251"/>
    </row>
    <row r="25" spans="1:8" s="81" customFormat="1" ht="18.600000000000001" customHeight="1" x14ac:dyDescent="0.45">
      <c r="A25" s="88" t="s">
        <v>127</v>
      </c>
      <c r="B25" s="40"/>
      <c r="C25" s="40">
        <v>1</v>
      </c>
      <c r="D25" s="40">
        <v>20</v>
      </c>
      <c r="E25" s="40">
        <v>18</v>
      </c>
      <c r="F25" s="26"/>
      <c r="G25" s="228" t="s">
        <v>128</v>
      </c>
      <c r="H25" s="89"/>
    </row>
    <row r="26" spans="1:8" s="81" customFormat="1" ht="18.600000000000001" customHeight="1" x14ac:dyDescent="0.45">
      <c r="A26" s="88" t="s">
        <v>129</v>
      </c>
      <c r="B26" s="40"/>
      <c r="C26" s="40">
        <v>1</v>
      </c>
      <c r="D26" s="40">
        <v>20</v>
      </c>
      <c r="E26" s="40">
        <v>19</v>
      </c>
      <c r="F26" s="26"/>
      <c r="G26" s="228" t="s">
        <v>128</v>
      </c>
      <c r="H26" s="89"/>
    </row>
    <row r="27" spans="1:8" s="81" customFormat="1" ht="18.600000000000001" customHeight="1" x14ac:dyDescent="0.45">
      <c r="A27" s="88" t="s">
        <v>151</v>
      </c>
      <c r="B27" s="40"/>
      <c r="C27" s="40">
        <v>1</v>
      </c>
      <c r="D27" s="40">
        <v>25</v>
      </c>
      <c r="E27" s="40">
        <v>23</v>
      </c>
      <c r="F27" s="26"/>
      <c r="G27" s="228" t="s">
        <v>128</v>
      </c>
      <c r="H27" s="89"/>
    </row>
    <row r="28" spans="1:8" s="81" customFormat="1" ht="18.600000000000001" customHeight="1" x14ac:dyDescent="0.45">
      <c r="A28" s="88" t="s">
        <v>166</v>
      </c>
      <c r="B28" s="40"/>
      <c r="C28" s="40">
        <v>1</v>
      </c>
      <c r="D28" s="40">
        <v>21</v>
      </c>
      <c r="E28" s="40">
        <v>20</v>
      </c>
      <c r="F28" s="26"/>
      <c r="G28" s="231" t="s">
        <v>128</v>
      </c>
      <c r="H28" s="251"/>
    </row>
    <row r="29" spans="1:8" s="81" customFormat="1" ht="18.600000000000001" customHeight="1" x14ac:dyDescent="0.45">
      <c r="A29" s="88" t="s">
        <v>194</v>
      </c>
      <c r="B29" s="40"/>
      <c r="C29" s="40">
        <v>1</v>
      </c>
      <c r="D29" s="40">
        <v>26</v>
      </c>
      <c r="E29" s="40">
        <v>15</v>
      </c>
      <c r="F29" s="26"/>
      <c r="G29" s="101" t="s">
        <v>128</v>
      </c>
      <c r="H29" s="89"/>
    </row>
    <row r="30" spans="1:8" s="81" customFormat="1" ht="18.600000000000001" customHeight="1" x14ac:dyDescent="0.45">
      <c r="A30" s="88" t="s">
        <v>198</v>
      </c>
      <c r="B30" s="40"/>
      <c r="C30" s="40">
        <v>1</v>
      </c>
      <c r="D30" s="40">
        <v>22</v>
      </c>
      <c r="E30" s="40">
        <v>21</v>
      </c>
      <c r="F30" s="26"/>
      <c r="G30" s="248" t="s">
        <v>128</v>
      </c>
      <c r="H30" s="89"/>
    </row>
    <row r="31" spans="1:8" s="81" customFormat="1" ht="18.600000000000001" customHeight="1" x14ac:dyDescent="0.45">
      <c r="A31" s="88" t="s">
        <v>243</v>
      </c>
      <c r="B31" s="40"/>
      <c r="C31" s="40">
        <v>1</v>
      </c>
      <c r="D31" s="40">
        <v>26</v>
      </c>
      <c r="E31" s="40">
        <v>20</v>
      </c>
      <c r="F31" s="26"/>
      <c r="G31" s="280" t="s">
        <v>128</v>
      </c>
      <c r="H31" s="89"/>
    </row>
    <row r="32" spans="1:8" s="81" customFormat="1" ht="18.600000000000001" customHeight="1" x14ac:dyDescent="0.45">
      <c r="A32" s="88" t="s">
        <v>148</v>
      </c>
      <c r="B32" s="40"/>
      <c r="C32" s="40">
        <v>1</v>
      </c>
      <c r="D32" s="40">
        <v>21</v>
      </c>
      <c r="E32" s="40">
        <v>19</v>
      </c>
      <c r="F32" s="26"/>
      <c r="G32" s="231" t="s">
        <v>128</v>
      </c>
      <c r="H32" s="89"/>
    </row>
    <row r="33" spans="1:8" s="81" customFormat="1" ht="18.600000000000001" customHeight="1" x14ac:dyDescent="0.45">
      <c r="A33" s="230" t="s">
        <v>252</v>
      </c>
      <c r="B33" s="40"/>
      <c r="C33" s="40">
        <v>1</v>
      </c>
      <c r="D33" s="40">
        <v>16</v>
      </c>
      <c r="E33" s="40">
        <v>12</v>
      </c>
      <c r="F33" s="26"/>
      <c r="G33" s="280" t="s">
        <v>128</v>
      </c>
      <c r="H33" s="89"/>
    </row>
    <row r="34" spans="1:8" s="81" customFormat="1" ht="18.600000000000001" customHeight="1" x14ac:dyDescent="0.45">
      <c r="A34" s="88" t="s">
        <v>141</v>
      </c>
      <c r="B34" s="40"/>
      <c r="C34" s="40">
        <v>1</v>
      </c>
      <c r="D34" s="40">
        <v>22</v>
      </c>
      <c r="E34" s="40">
        <v>22</v>
      </c>
      <c r="F34" s="26"/>
      <c r="G34" s="231" t="s">
        <v>80</v>
      </c>
      <c r="H34" s="89"/>
    </row>
    <row r="35" spans="1:8" s="81" customFormat="1" ht="18.600000000000001" customHeight="1" x14ac:dyDescent="0.45">
      <c r="A35" s="88" t="s">
        <v>145</v>
      </c>
      <c r="B35" s="40"/>
      <c r="C35" s="40">
        <v>1</v>
      </c>
      <c r="D35" s="40">
        <v>19</v>
      </c>
      <c r="E35" s="40">
        <v>18</v>
      </c>
      <c r="F35" s="26"/>
      <c r="G35" s="231" t="s">
        <v>146</v>
      </c>
      <c r="H35" s="89"/>
    </row>
    <row r="36" spans="1:8" s="81" customFormat="1" ht="18.600000000000001" customHeight="1" x14ac:dyDescent="0.45">
      <c r="A36" s="88" t="s">
        <v>192</v>
      </c>
      <c r="B36" s="40"/>
      <c r="C36" s="40">
        <v>1</v>
      </c>
      <c r="D36" s="40">
        <v>20</v>
      </c>
      <c r="E36" s="40">
        <v>20</v>
      </c>
      <c r="F36" s="26"/>
      <c r="G36" s="248" t="s">
        <v>80</v>
      </c>
      <c r="H36" s="89"/>
    </row>
    <row r="37" spans="1:8" s="81" customFormat="1" ht="18.600000000000001" customHeight="1" x14ac:dyDescent="0.45">
      <c r="A37" s="88" t="s">
        <v>147</v>
      </c>
      <c r="B37" s="40"/>
      <c r="C37" s="40">
        <v>1</v>
      </c>
      <c r="D37" s="40">
        <v>19</v>
      </c>
      <c r="E37" s="40">
        <v>19</v>
      </c>
      <c r="F37" s="26"/>
      <c r="G37" s="231" t="s">
        <v>146</v>
      </c>
      <c r="H37" s="89"/>
    </row>
    <row r="38" spans="1:8" s="81" customFormat="1" ht="18.600000000000001" customHeight="1" x14ac:dyDescent="0.45">
      <c r="A38" s="88" t="s">
        <v>163</v>
      </c>
      <c r="B38" s="40"/>
      <c r="C38" s="40">
        <v>1</v>
      </c>
      <c r="D38" s="40">
        <v>25</v>
      </c>
      <c r="E38" s="40">
        <v>25</v>
      </c>
      <c r="F38" s="26"/>
      <c r="G38" s="231" t="s">
        <v>80</v>
      </c>
      <c r="H38" s="89"/>
    </row>
    <row r="39" spans="1:8" s="81" customFormat="1" ht="18.600000000000001" customHeight="1" x14ac:dyDescent="0.45">
      <c r="A39" s="88" t="s">
        <v>193</v>
      </c>
      <c r="B39" s="40"/>
      <c r="C39" s="40">
        <v>1</v>
      </c>
      <c r="D39" s="40">
        <v>20</v>
      </c>
      <c r="E39" s="40">
        <v>14</v>
      </c>
      <c r="F39" s="26"/>
      <c r="G39" s="101" t="s">
        <v>128</v>
      </c>
      <c r="H39" s="89"/>
    </row>
    <row r="40" spans="1:8" s="81" customFormat="1" ht="18.600000000000001" customHeight="1" x14ac:dyDescent="0.45">
      <c r="A40" s="88" t="s">
        <v>195</v>
      </c>
      <c r="B40" s="40"/>
      <c r="C40" s="40">
        <v>1</v>
      </c>
      <c r="D40" s="40">
        <v>22</v>
      </c>
      <c r="E40" s="40">
        <v>22</v>
      </c>
      <c r="F40" s="26"/>
      <c r="G40" s="248" t="s">
        <v>128</v>
      </c>
      <c r="H40" s="89"/>
    </row>
    <row r="41" spans="1:8" x14ac:dyDescent="0.45">
      <c r="A41" s="88" t="s">
        <v>199</v>
      </c>
      <c r="B41" s="40"/>
      <c r="C41" s="40">
        <v>1</v>
      </c>
      <c r="D41" s="40">
        <v>20</v>
      </c>
      <c r="E41" s="40">
        <v>20</v>
      </c>
      <c r="F41" s="26"/>
      <c r="G41" s="248" t="s">
        <v>24</v>
      </c>
    </row>
    <row r="42" spans="1:8" x14ac:dyDescent="0.45">
      <c r="A42" s="88" t="s">
        <v>224</v>
      </c>
      <c r="B42" s="40"/>
      <c r="C42" s="40">
        <v>1</v>
      </c>
      <c r="D42" s="40">
        <v>24</v>
      </c>
      <c r="E42" s="40">
        <v>22</v>
      </c>
      <c r="F42" s="26"/>
      <c r="G42" s="275" t="s">
        <v>225</v>
      </c>
    </row>
    <row r="43" spans="1:8" x14ac:dyDescent="0.45">
      <c r="A43" s="88" t="s">
        <v>246</v>
      </c>
      <c r="B43" s="40"/>
      <c r="C43" s="40">
        <v>1</v>
      </c>
      <c r="D43" s="40">
        <v>25</v>
      </c>
      <c r="E43" s="40">
        <v>25</v>
      </c>
      <c r="F43" s="26"/>
      <c r="G43" s="280" t="s">
        <v>80</v>
      </c>
    </row>
    <row r="44" spans="1:8" x14ac:dyDescent="0.45">
      <c r="A44" s="88" t="s">
        <v>200</v>
      </c>
      <c r="B44" s="40"/>
      <c r="C44" s="40">
        <v>1</v>
      </c>
      <c r="D44" s="40">
        <v>20</v>
      </c>
      <c r="E44" s="40">
        <v>17</v>
      </c>
      <c r="F44" s="26"/>
      <c r="G44" s="248" t="s">
        <v>128</v>
      </c>
    </row>
    <row r="45" spans="1:8" x14ac:dyDescent="0.45">
      <c r="A45" s="53"/>
      <c r="B45" s="61"/>
      <c r="C45" s="61"/>
      <c r="D45" s="61"/>
      <c r="E45" s="61"/>
      <c r="F45" s="62"/>
      <c r="G45" s="53"/>
      <c r="H45" s="87"/>
    </row>
    <row r="46" spans="1:8" ht="18.600000000000001" customHeight="1" x14ac:dyDescent="0.45">
      <c r="A46" s="70" t="s">
        <v>45</v>
      </c>
      <c r="B46" s="67"/>
      <c r="C46" s="67"/>
      <c r="D46" s="67"/>
      <c r="E46" s="67"/>
      <c r="F46" s="68"/>
      <c r="G46" s="69"/>
      <c r="H46" s="87"/>
    </row>
    <row r="47" spans="1:8" s="81" customFormat="1" ht="18.600000000000001" customHeight="1" x14ac:dyDescent="0.45">
      <c r="A47" s="12" t="s">
        <v>137</v>
      </c>
      <c r="B47" s="90"/>
      <c r="C47" s="65">
        <v>1</v>
      </c>
      <c r="D47" s="65">
        <v>21</v>
      </c>
      <c r="E47" s="42">
        <v>21</v>
      </c>
      <c r="F47" s="23"/>
      <c r="G47" s="228" t="s">
        <v>80</v>
      </c>
      <c r="H47" s="89"/>
    </row>
    <row r="48" spans="1:8" s="81" customFormat="1" ht="18.600000000000001" customHeight="1" x14ac:dyDescent="0.45">
      <c r="A48" s="12" t="s">
        <v>167</v>
      </c>
      <c r="B48" s="90"/>
      <c r="C48" s="65">
        <v>1</v>
      </c>
      <c r="D48" s="65">
        <v>20</v>
      </c>
      <c r="E48" s="42">
        <v>20</v>
      </c>
      <c r="F48" s="23"/>
      <c r="G48" s="101" t="s">
        <v>80</v>
      </c>
      <c r="H48" s="89"/>
    </row>
    <row r="49" spans="1:8" s="81" customFormat="1" ht="18.600000000000001" customHeight="1" x14ac:dyDescent="0.45">
      <c r="A49" s="230" t="s">
        <v>138</v>
      </c>
      <c r="B49" s="88"/>
      <c r="C49" s="88">
        <v>1</v>
      </c>
      <c r="D49" s="88">
        <v>20</v>
      </c>
      <c r="E49" s="42">
        <v>20</v>
      </c>
      <c r="F49" s="23"/>
      <c r="G49" s="228" t="s">
        <v>80</v>
      </c>
      <c r="H49" s="89"/>
    </row>
    <row r="50" spans="1:8" s="81" customFormat="1" ht="18.600000000000001" customHeight="1" x14ac:dyDescent="0.45">
      <c r="A50" s="230" t="s">
        <v>164</v>
      </c>
      <c r="B50" s="88"/>
      <c r="C50" s="88">
        <v>1</v>
      </c>
      <c r="D50" s="88">
        <v>20</v>
      </c>
      <c r="E50" s="42">
        <v>20</v>
      </c>
      <c r="F50" s="23"/>
      <c r="G50" s="248" t="s">
        <v>80</v>
      </c>
      <c r="H50" s="89"/>
    </row>
    <row r="51" spans="1:8" s="81" customFormat="1" ht="18.600000000000001" customHeight="1" x14ac:dyDescent="0.45">
      <c r="A51" s="230" t="s">
        <v>165</v>
      </c>
      <c r="B51" s="88"/>
      <c r="C51" s="88">
        <v>1</v>
      </c>
      <c r="D51" s="88">
        <v>20</v>
      </c>
      <c r="E51" s="42">
        <v>20</v>
      </c>
      <c r="F51" s="23"/>
      <c r="G51" s="101" t="s">
        <v>24</v>
      </c>
      <c r="H51" s="89"/>
    </row>
    <row r="52" spans="1:8" ht="18.600000000000001" customHeight="1" x14ac:dyDescent="0.45">
      <c r="A52" s="53"/>
      <c r="B52" s="53"/>
      <c r="C52" s="53"/>
      <c r="D52" s="53"/>
      <c r="E52" s="53"/>
      <c r="F52" s="53"/>
      <c r="G52" s="53"/>
      <c r="H52" s="87"/>
    </row>
    <row r="53" spans="1:8" ht="18.600000000000001" customHeight="1" x14ac:dyDescent="0.45">
      <c r="A53" s="77" t="s">
        <v>49</v>
      </c>
      <c r="B53" s="78"/>
      <c r="C53" s="78"/>
      <c r="D53" s="78"/>
      <c r="E53" s="78"/>
      <c r="F53" s="79"/>
      <c r="G53" s="80"/>
      <c r="H53" s="87"/>
    </row>
    <row r="54" spans="1:8" s="81" customFormat="1" ht="18.600000000000001" customHeight="1" x14ac:dyDescent="0.45">
      <c r="A54" s="88" t="s">
        <v>131</v>
      </c>
      <c r="B54" s="40"/>
      <c r="C54" s="40">
        <v>1</v>
      </c>
      <c r="D54" s="40">
        <v>20</v>
      </c>
      <c r="E54" s="40">
        <v>20</v>
      </c>
      <c r="F54" s="26"/>
      <c r="G54" s="228" t="s">
        <v>80</v>
      </c>
      <c r="H54" s="89"/>
    </row>
    <row r="55" spans="1:8" s="81" customFormat="1" ht="18.600000000000001" customHeight="1" x14ac:dyDescent="0.45">
      <c r="A55" s="88" t="s">
        <v>140</v>
      </c>
      <c r="B55" s="40"/>
      <c r="C55" s="40">
        <v>1</v>
      </c>
      <c r="D55" s="40">
        <v>20</v>
      </c>
      <c r="E55" s="40">
        <v>20</v>
      </c>
      <c r="F55" s="26"/>
      <c r="G55" s="231" t="s">
        <v>80</v>
      </c>
      <c r="H55" s="89"/>
    </row>
    <row r="56" spans="1:8" s="81" customFormat="1" ht="18.600000000000001" customHeight="1" x14ac:dyDescent="0.45">
      <c r="A56" s="88"/>
      <c r="B56" s="40"/>
      <c r="C56" s="40"/>
      <c r="D56" s="40"/>
      <c r="E56" s="40"/>
      <c r="F56" s="26"/>
      <c r="G56" s="14"/>
      <c r="H56" s="89"/>
    </row>
    <row r="57" spans="1:8" s="81" customFormat="1" ht="18.600000000000001" customHeight="1" x14ac:dyDescent="0.5">
      <c r="A57" s="115" t="s">
        <v>121</v>
      </c>
      <c r="B57" s="63">
        <v>20</v>
      </c>
      <c r="C57" s="225">
        <v>1</v>
      </c>
      <c r="D57" s="63">
        <v>20</v>
      </c>
      <c r="E57" s="225">
        <v>20</v>
      </c>
      <c r="F57" s="111">
        <f>D57*100/B57</f>
        <v>100</v>
      </c>
      <c r="G57" s="104"/>
      <c r="H57" s="89"/>
    </row>
    <row r="58" spans="1:8" s="81" customFormat="1" ht="18.600000000000001" customHeight="1" x14ac:dyDescent="0.45">
      <c r="A58" s="88" t="s">
        <v>234</v>
      </c>
      <c r="B58" s="40"/>
      <c r="C58" s="40">
        <v>1</v>
      </c>
      <c r="D58" s="40">
        <v>20</v>
      </c>
      <c r="E58" s="40">
        <v>20</v>
      </c>
      <c r="F58" s="26"/>
      <c r="G58" s="279" t="s">
        <v>80</v>
      </c>
      <c r="H58" s="89"/>
    </row>
    <row r="59" spans="1:8" s="81" customFormat="1" ht="18.600000000000001" customHeight="1" x14ac:dyDescent="0.45">
      <c r="A59" s="88"/>
      <c r="B59" s="40"/>
      <c r="C59" s="40"/>
      <c r="D59" s="40"/>
      <c r="E59" s="40"/>
      <c r="F59" s="26"/>
      <c r="G59" s="14"/>
      <c r="H59" s="89"/>
    </row>
    <row r="60" spans="1:8" ht="18.600000000000001" customHeight="1" x14ac:dyDescent="0.5">
      <c r="A60" s="115" t="s">
        <v>52</v>
      </c>
      <c r="B60" s="63">
        <v>70</v>
      </c>
      <c r="C60" s="63">
        <f>SUM(C61:C64)</f>
        <v>3</v>
      </c>
      <c r="D60" s="63">
        <f t="shared" ref="D60:E60" si="1">SUM(D61:D64)</f>
        <v>77</v>
      </c>
      <c r="E60" s="63">
        <f t="shared" si="1"/>
        <v>77</v>
      </c>
      <c r="F60" s="233">
        <f>D60*100/B60</f>
        <v>110</v>
      </c>
      <c r="G60" s="64"/>
      <c r="H60" s="87"/>
    </row>
    <row r="61" spans="1:8" ht="18.600000000000001" customHeight="1" x14ac:dyDescent="0.5">
      <c r="A61" s="116" t="s">
        <v>144</v>
      </c>
      <c r="B61" s="40"/>
      <c r="C61" s="40">
        <v>1</v>
      </c>
      <c r="D61" s="40">
        <v>37</v>
      </c>
      <c r="E61" s="40">
        <v>37</v>
      </c>
      <c r="F61" s="26"/>
      <c r="G61" s="234" t="s">
        <v>80</v>
      </c>
      <c r="H61" s="87"/>
    </row>
    <row r="62" spans="1:8" ht="18.600000000000001" customHeight="1" x14ac:dyDescent="0.5">
      <c r="A62" s="116" t="s">
        <v>258</v>
      </c>
      <c r="B62" s="40"/>
      <c r="C62" s="40">
        <v>1</v>
      </c>
      <c r="D62" s="40">
        <v>20</v>
      </c>
      <c r="E62" s="40">
        <v>20</v>
      </c>
      <c r="F62" s="26"/>
      <c r="G62" s="248" t="s">
        <v>80</v>
      </c>
      <c r="H62" s="87"/>
    </row>
    <row r="63" spans="1:8" ht="18.600000000000001" customHeight="1" x14ac:dyDescent="0.5">
      <c r="A63" s="116" t="s">
        <v>233</v>
      </c>
      <c r="B63" s="40"/>
      <c r="C63" s="40">
        <v>1</v>
      </c>
      <c r="D63" s="40">
        <v>20</v>
      </c>
      <c r="E63" s="40">
        <v>20</v>
      </c>
      <c r="F63" s="26"/>
      <c r="G63" s="278" t="s">
        <v>80</v>
      </c>
      <c r="H63" s="87"/>
    </row>
    <row r="64" spans="1:8" ht="18.600000000000001" customHeight="1" x14ac:dyDescent="0.5">
      <c r="A64" s="116"/>
      <c r="B64" s="40"/>
      <c r="C64" s="40"/>
      <c r="D64" s="40"/>
      <c r="E64" s="40"/>
      <c r="F64" s="26"/>
      <c r="G64" s="14"/>
      <c r="H64" s="87"/>
    </row>
    <row r="65" spans="1:8" ht="18.600000000000001" customHeight="1" x14ac:dyDescent="0.5">
      <c r="A65" s="115" t="s">
        <v>122</v>
      </c>
      <c r="B65" s="63">
        <v>20</v>
      </c>
      <c r="C65" s="63">
        <f>SUM(C66:C67)</f>
        <v>1</v>
      </c>
      <c r="D65" s="63">
        <f t="shared" ref="D65:E65" si="2">SUM(D66:D67)</f>
        <v>20</v>
      </c>
      <c r="E65" s="225">
        <f t="shared" si="2"/>
        <v>20</v>
      </c>
      <c r="F65" s="233">
        <f>D65*100/B65</f>
        <v>100</v>
      </c>
      <c r="G65" s="104"/>
      <c r="H65" s="87"/>
    </row>
    <row r="66" spans="1:8" ht="18.600000000000001" customHeight="1" x14ac:dyDescent="0.45">
      <c r="A66" s="53" t="s">
        <v>264</v>
      </c>
      <c r="B66" s="40"/>
      <c r="C66" s="40">
        <v>1</v>
      </c>
      <c r="D66" s="40">
        <v>20</v>
      </c>
      <c r="E66" s="40">
        <v>20</v>
      </c>
      <c r="F66" s="26"/>
      <c r="G66" s="300" t="s">
        <v>80</v>
      </c>
      <c r="H66" s="87"/>
    </row>
    <row r="67" spans="1:8" ht="18.600000000000001" customHeight="1" x14ac:dyDescent="0.45">
      <c r="A67" s="297"/>
      <c r="B67" s="298"/>
      <c r="C67" s="298"/>
      <c r="D67" s="298"/>
      <c r="E67" s="298"/>
      <c r="F67" s="299"/>
      <c r="G67" s="301"/>
      <c r="H67" s="87"/>
    </row>
    <row r="68" spans="1:8" ht="18.600000000000001" customHeight="1" x14ac:dyDescent="0.45">
      <c r="A68" s="96" t="s">
        <v>40</v>
      </c>
      <c r="B68" s="97">
        <v>100</v>
      </c>
      <c r="C68" s="97">
        <f>C69+C76+C80+C72</f>
        <v>5</v>
      </c>
      <c r="D68" s="97">
        <f>D69+D76+D80+D72</f>
        <v>84</v>
      </c>
      <c r="E68" s="97">
        <f>E69+E76+E80+E72</f>
        <v>80</v>
      </c>
      <c r="F68" s="111">
        <f>D68*100/B68</f>
        <v>84</v>
      </c>
      <c r="G68" s="103"/>
      <c r="H68" s="98"/>
    </row>
    <row r="69" spans="1:8" ht="18.600000000000001" customHeight="1" thickBot="1" x14ac:dyDescent="0.5">
      <c r="A69" s="112" t="s">
        <v>30</v>
      </c>
      <c r="B69" s="113">
        <v>20</v>
      </c>
      <c r="C69" s="113">
        <f>SUM(C70:C71)</f>
        <v>1</v>
      </c>
      <c r="D69" s="113">
        <f>SUM(D70:D71)</f>
        <v>20</v>
      </c>
      <c r="E69" s="113">
        <f>SUM(E70:E71)</f>
        <v>20</v>
      </c>
      <c r="F69" s="31">
        <f>D69*100/B69</f>
        <v>100</v>
      </c>
      <c r="G69" s="108"/>
      <c r="H69" s="98"/>
    </row>
    <row r="70" spans="1:8" s="81" customFormat="1" ht="18.600000000000001" customHeight="1" thickTop="1" x14ac:dyDescent="0.45">
      <c r="A70" s="15" t="s">
        <v>214</v>
      </c>
      <c r="B70" s="40"/>
      <c r="C70" s="40">
        <v>1</v>
      </c>
      <c r="D70" s="40">
        <v>20</v>
      </c>
      <c r="E70" s="42">
        <v>20</v>
      </c>
      <c r="F70" s="30"/>
      <c r="G70" s="252" t="s">
        <v>80</v>
      </c>
      <c r="H70" s="99"/>
    </row>
    <row r="71" spans="1:8" s="81" customFormat="1" ht="18.600000000000001" customHeight="1" x14ac:dyDescent="0.45">
      <c r="A71" s="12"/>
      <c r="B71" s="40"/>
      <c r="C71" s="40"/>
      <c r="D71" s="40"/>
      <c r="E71" s="40"/>
      <c r="F71" s="27"/>
      <c r="G71" s="13"/>
      <c r="H71" s="99"/>
    </row>
    <row r="72" spans="1:8" ht="18.600000000000001" customHeight="1" thickBot="1" x14ac:dyDescent="0.5">
      <c r="A72" s="5" t="s">
        <v>230</v>
      </c>
      <c r="B72" s="43">
        <v>40</v>
      </c>
      <c r="C72" s="43">
        <f>SUM(C73:C75)</f>
        <v>2</v>
      </c>
      <c r="D72" s="43">
        <f>SUM(D73:D75)</f>
        <v>40</v>
      </c>
      <c r="E72" s="43">
        <f t="shared" ref="E72" si="3">SUM(E73:E76)</f>
        <v>40</v>
      </c>
      <c r="F72" s="31">
        <f>D72*100/B72</f>
        <v>100</v>
      </c>
      <c r="G72" s="17"/>
      <c r="H72" s="98"/>
    </row>
    <row r="73" spans="1:8" ht="18.600000000000001" customHeight="1" thickTop="1" x14ac:dyDescent="0.45">
      <c r="A73" s="15" t="s">
        <v>250</v>
      </c>
      <c r="B73" s="42"/>
      <c r="C73" s="42">
        <v>1</v>
      </c>
      <c r="D73" s="42">
        <v>20</v>
      </c>
      <c r="E73" s="42">
        <v>20</v>
      </c>
      <c r="F73" s="30"/>
      <c r="G73" s="280" t="s">
        <v>80</v>
      </c>
      <c r="H73" s="98"/>
    </row>
    <row r="74" spans="1:8" ht="18.600000000000001" customHeight="1" x14ac:dyDescent="0.45">
      <c r="A74" s="15" t="s">
        <v>251</v>
      </c>
      <c r="B74" s="42"/>
      <c r="C74" s="42">
        <v>1</v>
      </c>
      <c r="D74" s="42">
        <v>20</v>
      </c>
      <c r="E74" s="42">
        <v>20</v>
      </c>
      <c r="F74" s="30"/>
      <c r="G74" s="280" t="s">
        <v>80</v>
      </c>
      <c r="H74" s="98"/>
    </row>
    <row r="75" spans="1:8" ht="18.600000000000001" customHeight="1" x14ac:dyDescent="0.45">
      <c r="A75" s="12"/>
      <c r="B75" s="42"/>
      <c r="C75" s="42"/>
      <c r="D75" s="42"/>
      <c r="E75" s="42"/>
      <c r="F75" s="30"/>
      <c r="G75" s="13"/>
      <c r="H75" s="98"/>
    </row>
    <row r="76" spans="1:8" ht="18.600000000000001" customHeight="1" thickBot="1" x14ac:dyDescent="0.5">
      <c r="A76" s="5" t="s">
        <v>118</v>
      </c>
      <c r="B76" s="43">
        <v>20</v>
      </c>
      <c r="C76" s="43">
        <f>SUM(C77:C79)</f>
        <v>1</v>
      </c>
      <c r="D76" s="43">
        <f t="shared" ref="D76:E76" si="4">SUM(D77:D79)</f>
        <v>4</v>
      </c>
      <c r="E76" s="43">
        <f t="shared" si="4"/>
        <v>0</v>
      </c>
      <c r="F76" s="31">
        <f>D76*100/B76</f>
        <v>20</v>
      </c>
      <c r="G76" s="17"/>
      <c r="H76" s="98"/>
    </row>
    <row r="77" spans="1:8" ht="18.600000000000001" customHeight="1" thickTop="1" x14ac:dyDescent="0.45">
      <c r="A77" s="15" t="s">
        <v>228</v>
      </c>
      <c r="B77" s="42"/>
      <c r="C77" s="42">
        <v>1</v>
      </c>
      <c r="D77" s="42">
        <v>4</v>
      </c>
      <c r="E77" s="42"/>
      <c r="F77" s="30"/>
      <c r="G77" s="275" t="s">
        <v>229</v>
      </c>
      <c r="H77" s="98"/>
    </row>
    <row r="78" spans="1:8" ht="18.600000000000001" customHeight="1" x14ac:dyDescent="0.45">
      <c r="A78" s="12"/>
      <c r="B78" s="42"/>
      <c r="C78" s="42"/>
      <c r="D78" s="42"/>
      <c r="E78" s="42"/>
      <c r="F78" s="30"/>
      <c r="G78" s="13"/>
      <c r="H78" s="98"/>
    </row>
    <row r="79" spans="1:8" ht="18.600000000000001" customHeight="1" x14ac:dyDescent="0.45">
      <c r="A79" s="12"/>
      <c r="B79" s="42"/>
      <c r="C79" s="42"/>
      <c r="D79" s="42"/>
      <c r="E79" s="42"/>
      <c r="F79" s="30"/>
      <c r="G79" s="13"/>
      <c r="H79" s="98"/>
    </row>
    <row r="80" spans="1:8" ht="18.600000000000001" customHeight="1" thickBot="1" x14ac:dyDescent="0.5">
      <c r="A80" s="5" t="s">
        <v>119</v>
      </c>
      <c r="B80" s="43">
        <v>20</v>
      </c>
      <c r="C80" s="43">
        <v>1</v>
      </c>
      <c r="D80" s="43">
        <v>20</v>
      </c>
      <c r="E80" s="43">
        <v>20</v>
      </c>
      <c r="F80" s="31">
        <f>D80*100/B80</f>
        <v>100</v>
      </c>
      <c r="G80" s="17"/>
      <c r="H80" s="98"/>
    </row>
    <row r="81" spans="1:8" ht="18.600000000000001" customHeight="1" thickTop="1" x14ac:dyDescent="0.45">
      <c r="A81" s="12" t="s">
        <v>239</v>
      </c>
      <c r="B81" s="42"/>
      <c r="C81" s="42">
        <v>1</v>
      </c>
      <c r="D81" s="42">
        <v>20</v>
      </c>
      <c r="E81" s="42">
        <v>20</v>
      </c>
      <c r="F81" s="30"/>
      <c r="G81" s="280" t="s">
        <v>80</v>
      </c>
      <c r="H81" s="98"/>
    </row>
    <row r="82" spans="1:8" ht="18.600000000000001" customHeight="1" x14ac:dyDescent="0.45">
      <c r="A82" s="9"/>
      <c r="B82" s="114"/>
      <c r="C82" s="41"/>
      <c r="D82" s="41"/>
      <c r="E82" s="41"/>
      <c r="F82" s="24"/>
      <c r="G82" s="10"/>
      <c r="H82" s="87"/>
    </row>
    <row r="83" spans="1:8" ht="18.600000000000001" customHeight="1" x14ac:dyDescent="0.45">
      <c r="A83" s="72" t="s">
        <v>41</v>
      </c>
      <c r="B83" s="73">
        <v>100</v>
      </c>
      <c r="C83" s="74">
        <f>SUM(C84:C88)</f>
        <v>4</v>
      </c>
      <c r="D83" s="74">
        <f>SUM(D84:D88)</f>
        <v>80</v>
      </c>
      <c r="E83" s="74">
        <f>SUM(E84:E88)</f>
        <v>80</v>
      </c>
      <c r="F83" s="93">
        <f>D83*100/B83</f>
        <v>80</v>
      </c>
      <c r="G83" s="104"/>
      <c r="H83" s="98"/>
    </row>
    <row r="84" spans="1:8" s="81" customFormat="1" ht="18.600000000000001" customHeight="1" x14ac:dyDescent="0.45">
      <c r="A84" s="12" t="s">
        <v>153</v>
      </c>
      <c r="B84" s="40"/>
      <c r="C84" s="40">
        <v>1</v>
      </c>
      <c r="D84" s="40">
        <v>20</v>
      </c>
      <c r="E84" s="40">
        <v>20</v>
      </c>
      <c r="F84" s="27"/>
      <c r="G84" s="234" t="s">
        <v>24</v>
      </c>
      <c r="H84" s="99"/>
    </row>
    <row r="85" spans="1:8" s="81" customFormat="1" ht="18.600000000000001" customHeight="1" x14ac:dyDescent="0.45">
      <c r="A85" s="12" t="s">
        <v>213</v>
      </c>
      <c r="B85" s="40"/>
      <c r="C85" s="40">
        <v>1</v>
      </c>
      <c r="D85" s="40">
        <v>20</v>
      </c>
      <c r="E85" s="40">
        <v>20</v>
      </c>
      <c r="F85" s="27"/>
      <c r="G85" s="237" t="s">
        <v>24</v>
      </c>
      <c r="H85" s="99"/>
    </row>
    <row r="86" spans="1:8" s="81" customFormat="1" ht="18.600000000000001" customHeight="1" x14ac:dyDescent="0.45">
      <c r="A86" s="12" t="s">
        <v>212</v>
      </c>
      <c r="B86" s="40"/>
      <c r="C86" s="40">
        <v>1</v>
      </c>
      <c r="D86" s="40">
        <v>20</v>
      </c>
      <c r="E86" s="40">
        <v>20</v>
      </c>
      <c r="F86" s="27"/>
      <c r="G86" s="253" t="s">
        <v>24</v>
      </c>
      <c r="H86" s="99"/>
    </row>
    <row r="87" spans="1:8" s="81" customFormat="1" ht="18.600000000000001" customHeight="1" x14ac:dyDescent="0.45">
      <c r="A87" s="12" t="s">
        <v>242</v>
      </c>
      <c r="B87" s="40"/>
      <c r="C87" s="40">
        <v>1</v>
      </c>
      <c r="D87" s="40">
        <v>20</v>
      </c>
      <c r="E87" s="40">
        <v>20</v>
      </c>
      <c r="F87" s="27"/>
      <c r="G87" s="280" t="s">
        <v>24</v>
      </c>
      <c r="H87" s="99"/>
    </row>
    <row r="88" spans="1:8" s="81" customFormat="1" ht="18.600000000000001" customHeight="1" x14ac:dyDescent="0.45">
      <c r="A88" s="12"/>
      <c r="B88" s="40"/>
      <c r="C88" s="40"/>
      <c r="D88" s="40"/>
      <c r="E88" s="40"/>
      <c r="F88" s="27"/>
      <c r="G88" s="14"/>
      <c r="H88" s="99"/>
    </row>
    <row r="89" spans="1:8" ht="18.600000000000001" customHeight="1" x14ac:dyDescent="0.45">
      <c r="A89" s="96" t="s">
        <v>50</v>
      </c>
      <c r="B89" s="97">
        <f>B90+B93</f>
        <v>300</v>
      </c>
      <c r="C89" s="97">
        <f t="shared" ref="C89:E89" si="5">C93+C90</f>
        <v>17</v>
      </c>
      <c r="D89" s="97">
        <f t="shared" si="5"/>
        <v>295</v>
      </c>
      <c r="E89" s="97">
        <f t="shared" si="5"/>
        <v>239</v>
      </c>
      <c r="F89" s="111">
        <f>D89*100/B89</f>
        <v>98.333333333333329</v>
      </c>
      <c r="G89" s="103"/>
      <c r="H89" s="87"/>
    </row>
    <row r="90" spans="1:8" ht="18.600000000000001" customHeight="1" x14ac:dyDescent="0.45">
      <c r="A90" s="112" t="s">
        <v>39</v>
      </c>
      <c r="B90" s="113">
        <v>20</v>
      </c>
      <c r="C90" s="113">
        <v>1</v>
      </c>
      <c r="D90" s="113">
        <v>20</v>
      </c>
      <c r="E90" s="113">
        <v>20</v>
      </c>
      <c r="F90" s="110">
        <f>D90*100/B90</f>
        <v>100</v>
      </c>
      <c r="G90" s="108"/>
      <c r="H90" s="98"/>
    </row>
    <row r="91" spans="1:8" ht="18.600000000000001" customHeight="1" x14ac:dyDescent="0.45">
      <c r="A91" s="121" t="s">
        <v>215</v>
      </c>
      <c r="B91" s="122"/>
      <c r="C91" s="122">
        <v>1</v>
      </c>
      <c r="D91" s="122">
        <v>20</v>
      </c>
      <c r="E91" s="122">
        <v>20</v>
      </c>
      <c r="F91" s="123"/>
      <c r="G91" s="255" t="s">
        <v>128</v>
      </c>
      <c r="H91" s="98"/>
    </row>
    <row r="92" spans="1:8" ht="18.600000000000001" customHeight="1" thickBot="1" x14ac:dyDescent="0.5">
      <c r="A92" s="12"/>
      <c r="B92" s="42"/>
      <c r="C92" s="42"/>
      <c r="D92" s="42"/>
      <c r="E92" s="42"/>
      <c r="F92" s="30"/>
      <c r="G92" s="13"/>
      <c r="H92" s="87"/>
    </row>
    <row r="93" spans="1:8" ht="18.600000000000001" customHeight="1" thickTop="1" x14ac:dyDescent="0.45">
      <c r="A93" s="5" t="s">
        <v>38</v>
      </c>
      <c r="B93" s="43">
        <v>280</v>
      </c>
      <c r="C93" s="43">
        <f>SUM(C94:C108)+C110</f>
        <v>16</v>
      </c>
      <c r="D93" s="43">
        <f t="shared" ref="D93:E93" si="6">SUM(D94:D108)+D110</f>
        <v>275</v>
      </c>
      <c r="E93" s="43">
        <f t="shared" si="6"/>
        <v>219</v>
      </c>
      <c r="F93" s="29">
        <f t="shared" ref="F93" si="7">D93*100/B93</f>
        <v>98.214285714285708</v>
      </c>
      <c r="G93" s="17"/>
      <c r="H93" s="236"/>
    </row>
    <row r="94" spans="1:8" s="81" customFormat="1" ht="18.600000000000001" customHeight="1" x14ac:dyDescent="0.45">
      <c r="A94" s="12" t="s">
        <v>185</v>
      </c>
      <c r="B94" s="44"/>
      <c r="C94" s="83">
        <v>1</v>
      </c>
      <c r="D94" s="40">
        <v>19</v>
      </c>
      <c r="E94" s="40">
        <v>16</v>
      </c>
      <c r="F94" s="26"/>
      <c r="G94" s="229" t="s">
        <v>128</v>
      </c>
      <c r="H94" s="250"/>
    </row>
    <row r="95" spans="1:8" s="81" customFormat="1" ht="18.600000000000001" customHeight="1" x14ac:dyDescent="0.45">
      <c r="A95" s="12" t="s">
        <v>184</v>
      </c>
      <c r="B95" s="44"/>
      <c r="C95" s="83">
        <v>1</v>
      </c>
      <c r="D95" s="40">
        <v>21</v>
      </c>
      <c r="E95" s="40">
        <v>17</v>
      </c>
      <c r="F95" s="26"/>
      <c r="G95" s="231" t="s">
        <v>128</v>
      </c>
      <c r="H95" s="250"/>
    </row>
    <row r="96" spans="1:8" s="81" customFormat="1" ht="18.600000000000001" customHeight="1" x14ac:dyDescent="0.45">
      <c r="A96" s="12" t="s">
        <v>209</v>
      </c>
      <c r="B96" s="44"/>
      <c r="C96" s="83">
        <v>1</v>
      </c>
      <c r="D96" s="40">
        <v>18</v>
      </c>
      <c r="E96" s="40">
        <v>8</v>
      </c>
      <c r="F96" s="26"/>
      <c r="G96" s="101" t="s">
        <v>128</v>
      </c>
      <c r="H96" s="250"/>
    </row>
    <row r="97" spans="1:8" s="81" customFormat="1" ht="18.600000000000001" customHeight="1" x14ac:dyDescent="0.45">
      <c r="A97" s="12" t="s">
        <v>210</v>
      </c>
      <c r="B97" s="44"/>
      <c r="C97" s="83">
        <v>1</v>
      </c>
      <c r="D97" s="40">
        <v>14</v>
      </c>
      <c r="E97" s="40">
        <v>8</v>
      </c>
      <c r="F97" s="26"/>
      <c r="G97" s="248" t="s">
        <v>128</v>
      </c>
      <c r="H97" s="250"/>
    </row>
    <row r="98" spans="1:8" s="81" customFormat="1" ht="18.600000000000001" customHeight="1" x14ac:dyDescent="0.45">
      <c r="A98" s="12" t="s">
        <v>211</v>
      </c>
      <c r="B98" s="44"/>
      <c r="C98" s="83">
        <v>1</v>
      </c>
      <c r="D98" s="40">
        <v>22</v>
      </c>
      <c r="E98" s="40">
        <v>16</v>
      </c>
      <c r="F98" s="26"/>
      <c r="G98" s="252" t="s">
        <v>128</v>
      </c>
      <c r="H98" s="250"/>
    </row>
    <row r="99" spans="1:8" s="81" customFormat="1" ht="18.600000000000001" customHeight="1" x14ac:dyDescent="0.45">
      <c r="A99" s="12" t="s">
        <v>245</v>
      </c>
      <c r="B99" s="44"/>
      <c r="C99" s="83">
        <v>1</v>
      </c>
      <c r="D99" s="40">
        <v>25</v>
      </c>
      <c r="E99" s="40">
        <v>18</v>
      </c>
      <c r="F99" s="26"/>
      <c r="G99" s="284" t="s">
        <v>128</v>
      </c>
      <c r="H99" s="250"/>
    </row>
    <row r="100" spans="1:8" s="81" customFormat="1" ht="18.600000000000001" customHeight="1" x14ac:dyDescent="0.45">
      <c r="A100" s="12" t="s">
        <v>186</v>
      </c>
      <c r="B100" s="44"/>
      <c r="C100" s="83">
        <v>1</v>
      </c>
      <c r="D100" s="40">
        <v>20</v>
      </c>
      <c r="E100" s="40">
        <v>14</v>
      </c>
      <c r="F100" s="26"/>
      <c r="G100" s="229" t="s">
        <v>128</v>
      </c>
      <c r="H100" s="99"/>
    </row>
    <row r="101" spans="1:8" s="81" customFormat="1" ht="18.600000000000001" customHeight="1" x14ac:dyDescent="0.45">
      <c r="A101" s="12" t="s">
        <v>187</v>
      </c>
      <c r="B101" s="44"/>
      <c r="C101" s="83">
        <v>1</v>
      </c>
      <c r="D101" s="40">
        <v>19</v>
      </c>
      <c r="E101" s="40">
        <v>17</v>
      </c>
      <c r="F101" s="26"/>
      <c r="G101" s="231" t="s">
        <v>128</v>
      </c>
      <c r="H101" s="99"/>
    </row>
    <row r="102" spans="1:8" s="81" customFormat="1" ht="18.600000000000001" customHeight="1" x14ac:dyDescent="0.45">
      <c r="A102" s="12" t="s">
        <v>190</v>
      </c>
      <c r="B102" s="44"/>
      <c r="C102" s="83">
        <v>1</v>
      </c>
      <c r="D102" s="40">
        <v>13</v>
      </c>
      <c r="E102" s="40">
        <v>13</v>
      </c>
      <c r="F102" s="26"/>
      <c r="G102" s="101" t="s">
        <v>128</v>
      </c>
      <c r="H102" s="99"/>
    </row>
    <row r="103" spans="1:8" s="81" customFormat="1" ht="18.600000000000001" customHeight="1" x14ac:dyDescent="0.45">
      <c r="A103" s="12" t="s">
        <v>327</v>
      </c>
      <c r="B103" s="44"/>
      <c r="C103" s="83">
        <v>1</v>
      </c>
      <c r="D103" s="40">
        <v>1</v>
      </c>
      <c r="E103" s="40">
        <v>1</v>
      </c>
      <c r="F103" s="26"/>
      <c r="G103" s="248" t="s">
        <v>128</v>
      </c>
      <c r="H103" s="99"/>
    </row>
    <row r="104" spans="1:8" s="81" customFormat="1" ht="18.600000000000001" customHeight="1" x14ac:dyDescent="0.45">
      <c r="A104" s="12" t="s">
        <v>204</v>
      </c>
      <c r="B104" s="44"/>
      <c r="C104" s="83">
        <v>1</v>
      </c>
      <c r="D104" s="40">
        <v>22</v>
      </c>
      <c r="E104" s="40">
        <v>21</v>
      </c>
      <c r="F104" s="26"/>
      <c r="G104" s="248" t="s">
        <v>128</v>
      </c>
      <c r="H104" s="99"/>
    </row>
    <row r="105" spans="1:8" s="81" customFormat="1" ht="18.600000000000001" customHeight="1" x14ac:dyDescent="0.45">
      <c r="A105" s="12" t="s">
        <v>262</v>
      </c>
      <c r="B105" s="44"/>
      <c r="C105" s="83">
        <v>1</v>
      </c>
      <c r="D105" s="40">
        <v>13</v>
      </c>
      <c r="E105" s="40">
        <v>12</v>
      </c>
      <c r="F105" s="26"/>
      <c r="G105" s="231" t="s">
        <v>128</v>
      </c>
      <c r="H105" s="99"/>
    </row>
    <row r="106" spans="1:8" s="81" customFormat="1" ht="18.600000000000001" customHeight="1" x14ac:dyDescent="0.45">
      <c r="A106" s="12" t="s">
        <v>261</v>
      </c>
      <c r="B106" s="44"/>
      <c r="C106" s="83">
        <v>1</v>
      </c>
      <c r="D106" s="40">
        <v>8</v>
      </c>
      <c r="E106" s="40">
        <v>8</v>
      </c>
      <c r="F106" s="26"/>
      <c r="G106" s="296" t="s">
        <v>128</v>
      </c>
      <c r="H106" s="99"/>
    </row>
    <row r="107" spans="1:8" s="81" customFormat="1" ht="18.600000000000001" customHeight="1" x14ac:dyDescent="0.45">
      <c r="A107" s="12" t="s">
        <v>191</v>
      </c>
      <c r="B107" s="44"/>
      <c r="C107" s="83">
        <v>1</v>
      </c>
      <c r="D107" s="40">
        <v>21</v>
      </c>
      <c r="E107" s="40">
        <v>17</v>
      </c>
      <c r="F107" s="26"/>
      <c r="G107" s="101" t="s">
        <v>128</v>
      </c>
      <c r="H107" s="99"/>
    </row>
    <row r="108" spans="1:8" s="81" customFormat="1" ht="18.600000000000001" customHeight="1" x14ac:dyDescent="0.45">
      <c r="A108" s="12" t="s">
        <v>206</v>
      </c>
      <c r="B108" s="44"/>
      <c r="C108" s="83">
        <v>1</v>
      </c>
      <c r="D108" s="40">
        <v>19</v>
      </c>
      <c r="E108" s="40">
        <v>13</v>
      </c>
      <c r="F108" s="26"/>
      <c r="G108" s="248" t="s">
        <v>128</v>
      </c>
      <c r="H108" s="99"/>
    </row>
    <row r="109" spans="1:8" ht="18.600000000000001" customHeight="1" x14ac:dyDescent="0.45">
      <c r="A109" s="53" t="s">
        <v>7</v>
      </c>
      <c r="B109" s="53"/>
      <c r="C109" s="82"/>
      <c r="D109" s="53"/>
      <c r="E109" s="40"/>
      <c r="F109" s="26"/>
      <c r="G109" s="14"/>
      <c r="H109" s="98"/>
    </row>
    <row r="110" spans="1:8" ht="18.600000000000001" customHeight="1" x14ac:dyDescent="0.45">
      <c r="A110" s="16" t="s">
        <v>35</v>
      </c>
      <c r="B110" s="50">
        <v>0</v>
      </c>
      <c r="C110" s="50">
        <v>1</v>
      </c>
      <c r="D110" s="50">
        <v>20</v>
      </c>
      <c r="E110" s="50">
        <v>20</v>
      </c>
      <c r="F110" s="51"/>
      <c r="G110" s="52"/>
      <c r="H110" s="98"/>
    </row>
    <row r="111" spans="1:8" ht="18.600000000000001" customHeight="1" x14ac:dyDescent="0.45">
      <c r="A111" s="121" t="s">
        <v>221</v>
      </c>
      <c r="B111" s="65"/>
      <c r="C111" s="65">
        <v>1</v>
      </c>
      <c r="D111" s="65">
        <v>20</v>
      </c>
      <c r="E111" s="65">
        <v>20</v>
      </c>
      <c r="F111" s="274"/>
      <c r="G111" s="252" t="s">
        <v>128</v>
      </c>
      <c r="H111" s="98"/>
    </row>
    <row r="112" spans="1:8" ht="18.600000000000001" customHeight="1" x14ac:dyDescent="0.45">
      <c r="A112" s="88"/>
      <c r="B112" s="88"/>
      <c r="C112" s="92"/>
      <c r="D112" s="88"/>
      <c r="E112" s="40"/>
      <c r="F112" s="26"/>
      <c r="G112" s="14"/>
      <c r="H112" s="98"/>
    </row>
    <row r="113" spans="1:8" ht="18.600000000000001" customHeight="1" x14ac:dyDescent="0.45">
      <c r="A113" s="226" t="s">
        <v>123</v>
      </c>
      <c r="B113" s="226">
        <v>20</v>
      </c>
      <c r="C113" s="235">
        <f>SUM(C114:C121)</f>
        <v>7</v>
      </c>
      <c r="D113" s="235">
        <f>SUM(D114:D121)</f>
        <v>22</v>
      </c>
      <c r="E113" s="235">
        <f t="shared" ref="E113" si="8">SUM(E114:E121)</f>
        <v>5</v>
      </c>
      <c r="F113" s="111">
        <f>D113*100/B113</f>
        <v>110</v>
      </c>
      <c r="G113" s="104"/>
      <c r="H113" s="98"/>
    </row>
    <row r="114" spans="1:8" ht="18.600000000000001" customHeight="1" x14ac:dyDescent="0.45">
      <c r="A114" s="15" t="s">
        <v>154</v>
      </c>
      <c r="B114" s="44"/>
      <c r="C114" s="40">
        <v>1</v>
      </c>
      <c r="D114" s="40">
        <v>2</v>
      </c>
      <c r="E114" s="40">
        <v>2</v>
      </c>
      <c r="F114" s="26"/>
      <c r="G114" s="234" t="s">
        <v>80</v>
      </c>
      <c r="H114" s="98"/>
    </row>
    <row r="115" spans="1:8" ht="18.600000000000001" customHeight="1" x14ac:dyDescent="0.45">
      <c r="A115" s="15" t="s">
        <v>236</v>
      </c>
      <c r="B115" s="44"/>
      <c r="C115" s="40">
        <v>1</v>
      </c>
      <c r="D115" s="40">
        <v>6</v>
      </c>
      <c r="E115" s="40"/>
      <c r="F115" s="26"/>
      <c r="G115" s="279" t="s">
        <v>80</v>
      </c>
      <c r="H115" s="98"/>
    </row>
    <row r="116" spans="1:8" ht="18.600000000000001" customHeight="1" x14ac:dyDescent="0.45">
      <c r="A116" s="15" t="s">
        <v>155</v>
      </c>
      <c r="B116" s="44"/>
      <c r="C116" s="40">
        <v>1</v>
      </c>
      <c r="D116" s="40">
        <v>2</v>
      </c>
      <c r="E116" s="40">
        <v>2</v>
      </c>
      <c r="F116" s="26"/>
      <c r="G116" s="234" t="s">
        <v>80</v>
      </c>
      <c r="H116" s="98"/>
    </row>
    <row r="117" spans="1:8" ht="18.600000000000001" customHeight="1" x14ac:dyDescent="0.45">
      <c r="A117" s="15" t="s">
        <v>237</v>
      </c>
      <c r="B117" s="44"/>
      <c r="C117" s="40">
        <v>1</v>
      </c>
      <c r="D117" s="40">
        <v>5</v>
      </c>
      <c r="E117" s="40"/>
      <c r="F117" s="26"/>
      <c r="G117" s="279" t="s">
        <v>80</v>
      </c>
      <c r="H117" s="98"/>
    </row>
    <row r="118" spans="1:8" ht="18.600000000000001" customHeight="1" x14ac:dyDescent="0.45">
      <c r="A118" s="15" t="s">
        <v>168</v>
      </c>
      <c r="B118" s="44"/>
      <c r="C118" s="40">
        <v>1</v>
      </c>
      <c r="D118" s="40">
        <v>2</v>
      </c>
      <c r="E118" s="40">
        <v>1</v>
      </c>
      <c r="F118" s="26"/>
      <c r="G118" s="237" t="s">
        <v>80</v>
      </c>
      <c r="H118" s="98"/>
    </row>
    <row r="119" spans="1:8" ht="18.600000000000001" customHeight="1" x14ac:dyDescent="0.45">
      <c r="A119" s="15" t="s">
        <v>238</v>
      </c>
      <c r="B119" s="44"/>
      <c r="C119" s="40">
        <v>1</v>
      </c>
      <c r="D119" s="40">
        <v>4</v>
      </c>
      <c r="E119" s="40"/>
      <c r="F119" s="26"/>
      <c r="G119" s="279" t="s">
        <v>80</v>
      </c>
      <c r="H119" s="98"/>
    </row>
    <row r="120" spans="1:8" ht="18.600000000000001" customHeight="1" x14ac:dyDescent="0.45">
      <c r="A120" s="15" t="s">
        <v>259</v>
      </c>
      <c r="B120" s="44"/>
      <c r="C120" s="40">
        <v>1</v>
      </c>
      <c r="D120" s="40">
        <v>1</v>
      </c>
      <c r="E120" s="40"/>
      <c r="F120" s="26"/>
      <c r="G120" s="280" t="s">
        <v>146</v>
      </c>
      <c r="H120" s="98"/>
    </row>
    <row r="121" spans="1:8" ht="18.600000000000001" customHeight="1" x14ac:dyDescent="0.45">
      <c r="A121" s="15"/>
      <c r="B121" s="44"/>
      <c r="C121" s="40"/>
      <c r="D121" s="40"/>
      <c r="E121" s="40"/>
      <c r="F121" s="26"/>
      <c r="G121" s="14"/>
      <c r="H121" s="98"/>
    </row>
    <row r="122" spans="1:8" s="81" customFormat="1" ht="18.600000000000001" customHeight="1" x14ac:dyDescent="0.5">
      <c r="A122" s="115" t="s">
        <v>340</v>
      </c>
      <c r="B122" s="63">
        <v>60</v>
      </c>
      <c r="C122" s="63">
        <f>SUM(C123:C123)</f>
        <v>3</v>
      </c>
      <c r="D122" s="63">
        <f>SUM(D123:D123)</f>
        <v>65</v>
      </c>
      <c r="E122" s="63">
        <f>SUM(E123:E123)</f>
        <v>65</v>
      </c>
      <c r="F122" s="249">
        <f>D122*100/B122</f>
        <v>108.33333333333333</v>
      </c>
      <c r="G122" s="64"/>
      <c r="H122" s="99"/>
    </row>
    <row r="123" spans="1:8" ht="18.600000000000001" customHeight="1" x14ac:dyDescent="0.5">
      <c r="A123" s="117" t="s">
        <v>51</v>
      </c>
      <c r="B123" s="118">
        <v>60</v>
      </c>
      <c r="C123" s="118">
        <f>SUM(C124:C127)</f>
        <v>3</v>
      </c>
      <c r="D123" s="118">
        <f t="shared" ref="D123:E123" si="9">SUM(D124:D127)</f>
        <v>65</v>
      </c>
      <c r="E123" s="118">
        <f t="shared" si="9"/>
        <v>65</v>
      </c>
      <c r="F123" s="119"/>
      <c r="G123" s="120"/>
      <c r="H123" s="98"/>
    </row>
    <row r="124" spans="1:8" ht="18.600000000000001" customHeight="1" x14ac:dyDescent="0.5">
      <c r="A124" s="116" t="s">
        <v>130</v>
      </c>
      <c r="B124" s="40"/>
      <c r="C124" s="40">
        <v>1</v>
      </c>
      <c r="D124" s="40">
        <v>25</v>
      </c>
      <c r="E124" s="40">
        <v>25</v>
      </c>
      <c r="F124" s="26"/>
      <c r="G124" s="228" t="s">
        <v>146</v>
      </c>
      <c r="H124" s="98"/>
    </row>
    <row r="125" spans="1:8" ht="18.600000000000001" customHeight="1" x14ac:dyDescent="0.5">
      <c r="A125" s="116" t="s">
        <v>244</v>
      </c>
      <c r="B125" s="40"/>
      <c r="C125" s="40">
        <v>1</v>
      </c>
      <c r="D125" s="40">
        <v>20</v>
      </c>
      <c r="E125" s="40">
        <v>20</v>
      </c>
      <c r="F125" s="26"/>
      <c r="G125" s="280" t="s">
        <v>146</v>
      </c>
      <c r="H125" s="98"/>
    </row>
    <row r="126" spans="1:8" ht="18.600000000000001" customHeight="1" x14ac:dyDescent="0.45">
      <c r="A126" s="88" t="s">
        <v>263</v>
      </c>
      <c r="B126" s="40"/>
      <c r="C126" s="40">
        <v>1</v>
      </c>
      <c r="D126" s="40">
        <v>20</v>
      </c>
      <c r="E126" s="40">
        <v>20</v>
      </c>
      <c r="F126" s="26"/>
      <c r="G126" s="296" t="s">
        <v>146</v>
      </c>
      <c r="H126" s="98"/>
    </row>
    <row r="127" spans="1:8" ht="18.600000000000001" customHeight="1" x14ac:dyDescent="0.5">
      <c r="A127" s="116"/>
      <c r="B127" s="40"/>
      <c r="C127" s="40"/>
      <c r="D127" s="40"/>
      <c r="E127" s="40"/>
      <c r="F127" s="26"/>
      <c r="G127" s="14"/>
      <c r="H127" s="98"/>
    </row>
    <row r="128" spans="1:8" ht="18.600000000000001" customHeight="1" x14ac:dyDescent="0.45">
      <c r="A128" s="54" t="s">
        <v>46</v>
      </c>
      <c r="B128" s="55">
        <v>120</v>
      </c>
      <c r="C128" s="55">
        <f>SUM(C129:C138)</f>
        <v>9</v>
      </c>
      <c r="D128" s="55">
        <f>SUM(D129:D138)</f>
        <v>119</v>
      </c>
      <c r="E128" s="55">
        <f>SUM(E129:E138)</f>
        <v>119</v>
      </c>
      <c r="F128" s="56">
        <f>D128*100/B128</f>
        <v>99.166666666666671</v>
      </c>
      <c r="G128" s="57"/>
      <c r="H128" s="87"/>
    </row>
    <row r="129" spans="1:8" s="3" customFormat="1" ht="18.600000000000001" customHeight="1" x14ac:dyDescent="0.45">
      <c r="A129" s="9" t="s">
        <v>158</v>
      </c>
      <c r="B129" s="114">
        <f>SUM(D129:D135)</f>
        <v>103</v>
      </c>
      <c r="C129" s="41">
        <v>1</v>
      </c>
      <c r="D129" s="41">
        <v>15</v>
      </c>
      <c r="E129" s="41">
        <v>15</v>
      </c>
      <c r="F129" s="24"/>
      <c r="G129" s="228" t="s">
        <v>24</v>
      </c>
      <c r="H129" s="98"/>
    </row>
    <row r="130" spans="1:8" s="3" customFormat="1" ht="18.600000000000001" customHeight="1" x14ac:dyDescent="0.45">
      <c r="A130" s="9" t="s">
        <v>159</v>
      </c>
      <c r="B130" s="114"/>
      <c r="C130" s="41">
        <v>1</v>
      </c>
      <c r="D130" s="41">
        <v>16</v>
      </c>
      <c r="E130" s="41">
        <v>16</v>
      </c>
      <c r="F130" s="24"/>
      <c r="G130" s="231" t="s">
        <v>24</v>
      </c>
      <c r="H130" s="98"/>
    </row>
    <row r="131" spans="1:8" s="3" customFormat="1" ht="18.600000000000001" customHeight="1" x14ac:dyDescent="0.45">
      <c r="A131" s="9" t="s">
        <v>202</v>
      </c>
      <c r="B131" s="114"/>
      <c r="C131" s="41">
        <v>1</v>
      </c>
      <c r="D131" s="41">
        <v>26</v>
      </c>
      <c r="E131" s="41">
        <v>26</v>
      </c>
      <c r="F131" s="24"/>
      <c r="G131" s="101" t="s">
        <v>24</v>
      </c>
      <c r="H131" s="98"/>
    </row>
    <row r="132" spans="1:8" s="3" customFormat="1" ht="18.600000000000001" customHeight="1" x14ac:dyDescent="0.45">
      <c r="A132" s="9" t="s">
        <v>223</v>
      </c>
      <c r="B132" s="114"/>
      <c r="C132" s="41">
        <v>1</v>
      </c>
      <c r="D132" s="41">
        <v>8</v>
      </c>
      <c r="E132" s="41">
        <v>8</v>
      </c>
      <c r="F132" s="24"/>
      <c r="G132" s="252" t="s">
        <v>24</v>
      </c>
      <c r="H132" s="98"/>
    </row>
    <row r="133" spans="1:8" s="3" customFormat="1" ht="18.600000000000001" customHeight="1" x14ac:dyDescent="0.45">
      <c r="A133" s="9" t="s">
        <v>227</v>
      </c>
      <c r="B133" s="114"/>
      <c r="C133" s="41">
        <v>1</v>
      </c>
      <c r="D133" s="41">
        <v>11</v>
      </c>
      <c r="E133" s="41">
        <v>11</v>
      </c>
      <c r="F133" s="24"/>
      <c r="G133" s="275" t="s">
        <v>24</v>
      </c>
      <c r="H133" s="98"/>
    </row>
    <row r="134" spans="1:8" s="3" customFormat="1" ht="18.600000000000001" customHeight="1" x14ac:dyDescent="0.45">
      <c r="A134" s="9" t="s">
        <v>240</v>
      </c>
      <c r="B134" s="114"/>
      <c r="C134" s="41">
        <v>1</v>
      </c>
      <c r="D134" s="41">
        <v>14</v>
      </c>
      <c r="E134" s="41">
        <v>14</v>
      </c>
      <c r="F134" s="24"/>
      <c r="G134" s="279" t="s">
        <v>24</v>
      </c>
      <c r="H134" s="98"/>
    </row>
    <row r="135" spans="1:8" s="3" customFormat="1" ht="18.600000000000001" customHeight="1" x14ac:dyDescent="0.45">
      <c r="A135" s="9" t="s">
        <v>265</v>
      </c>
      <c r="B135" s="114"/>
      <c r="C135" s="41">
        <v>1</v>
      </c>
      <c r="D135" s="41">
        <v>13</v>
      </c>
      <c r="E135" s="41">
        <v>13</v>
      </c>
      <c r="F135" s="24"/>
      <c r="G135" s="296" t="s">
        <v>24</v>
      </c>
      <c r="H135" s="98"/>
    </row>
    <row r="136" spans="1:8" s="3" customFormat="1" ht="18.600000000000001" customHeight="1" x14ac:dyDescent="0.45">
      <c r="A136" s="9" t="s">
        <v>203</v>
      </c>
      <c r="B136" s="114"/>
      <c r="C136" s="41">
        <v>1</v>
      </c>
      <c r="D136" s="41">
        <v>12</v>
      </c>
      <c r="E136" s="41">
        <v>12</v>
      </c>
      <c r="F136" s="24"/>
      <c r="G136" s="248" t="s">
        <v>24</v>
      </c>
      <c r="H136" s="98"/>
    </row>
    <row r="137" spans="1:8" s="3" customFormat="1" ht="18.600000000000001" customHeight="1" x14ac:dyDescent="0.45">
      <c r="A137" s="9" t="s">
        <v>249</v>
      </c>
      <c r="B137" s="114"/>
      <c r="C137" s="41">
        <v>1</v>
      </c>
      <c r="D137" s="41">
        <v>4</v>
      </c>
      <c r="E137" s="41">
        <v>4</v>
      </c>
      <c r="F137" s="24"/>
      <c r="G137" s="280" t="s">
        <v>24</v>
      </c>
      <c r="H137" s="98"/>
    </row>
    <row r="138" spans="1:8" s="3" customFormat="1" ht="18.600000000000001" customHeight="1" x14ac:dyDescent="0.45">
      <c r="A138" s="9"/>
      <c r="B138" s="114"/>
      <c r="C138" s="41"/>
      <c r="D138" s="41"/>
      <c r="E138" s="41"/>
      <c r="F138" s="24"/>
      <c r="G138" s="280"/>
      <c r="H138" s="98"/>
    </row>
    <row r="139" spans="1:8" s="3" customFormat="1" ht="18.600000000000001" customHeight="1" x14ac:dyDescent="0.45">
      <c r="A139" s="96" t="s">
        <v>254</v>
      </c>
      <c r="B139" s="97">
        <v>40</v>
      </c>
      <c r="C139" s="97">
        <f>C143</f>
        <v>1</v>
      </c>
      <c r="D139" s="97">
        <f t="shared" ref="D139:E139" si="10">D143</f>
        <v>40</v>
      </c>
      <c r="E139" s="97">
        <f t="shared" si="10"/>
        <v>30</v>
      </c>
      <c r="F139" s="288">
        <f>D139*100/B139</f>
        <v>100</v>
      </c>
      <c r="G139" s="290"/>
      <c r="H139" s="98"/>
    </row>
    <row r="140" spans="1:8" s="3" customFormat="1" ht="18.600000000000001" customHeight="1" x14ac:dyDescent="0.45">
      <c r="A140" s="291" t="s">
        <v>255</v>
      </c>
      <c r="B140" s="292"/>
      <c r="C140" s="292"/>
      <c r="D140" s="292"/>
      <c r="E140" s="292"/>
      <c r="F140" s="294"/>
      <c r="G140" s="293"/>
      <c r="H140" s="98"/>
    </row>
    <row r="141" spans="1:8" s="3" customFormat="1" ht="18.600000000000001" customHeight="1" x14ac:dyDescent="0.45">
      <c r="A141" s="9"/>
      <c r="B141" s="41"/>
      <c r="C141" s="41"/>
      <c r="D141" s="41"/>
      <c r="E141" s="41"/>
      <c r="F141" s="295"/>
      <c r="G141" s="276"/>
      <c r="H141" s="98"/>
    </row>
    <row r="142" spans="1:8" s="3" customFormat="1" ht="18.600000000000001" customHeight="1" x14ac:dyDescent="0.45">
      <c r="A142" s="291" t="s">
        <v>256</v>
      </c>
      <c r="B142" s="292"/>
      <c r="C142" s="292"/>
      <c r="D142" s="292"/>
      <c r="E142" s="292"/>
      <c r="F142" s="294"/>
      <c r="G142" s="293"/>
      <c r="H142" s="98"/>
    </row>
    <row r="143" spans="1:8" s="3" customFormat="1" ht="18.600000000000001" customHeight="1" x14ac:dyDescent="0.45">
      <c r="A143" s="9" t="s">
        <v>257</v>
      </c>
      <c r="B143" s="41"/>
      <c r="C143" s="41">
        <v>1</v>
      </c>
      <c r="D143" s="41">
        <v>40</v>
      </c>
      <c r="E143" s="41">
        <v>30</v>
      </c>
      <c r="F143" s="295"/>
      <c r="G143" s="280" t="s">
        <v>128</v>
      </c>
      <c r="H143" s="98"/>
    </row>
    <row r="144" spans="1:8" s="3" customFormat="1" ht="18.600000000000001" customHeight="1" x14ac:dyDescent="0.45">
      <c r="A144" s="9"/>
      <c r="B144" s="41"/>
      <c r="C144" s="41"/>
      <c r="D144" s="41"/>
      <c r="E144" s="41"/>
      <c r="F144" s="295"/>
      <c r="G144" s="276"/>
      <c r="H144" s="98"/>
    </row>
    <row r="145" spans="1:8" s="3" customFormat="1" ht="18.600000000000001" customHeight="1" thickBot="1" x14ac:dyDescent="0.5">
      <c r="A145" s="6" t="s">
        <v>27</v>
      </c>
      <c r="B145" s="287">
        <v>1500</v>
      </c>
      <c r="C145" s="287">
        <f t="shared" ref="C145:E146" si="11">C146</f>
        <v>83</v>
      </c>
      <c r="D145" s="287">
        <f t="shared" si="11"/>
        <v>1293</v>
      </c>
      <c r="E145" s="287">
        <f t="shared" si="11"/>
        <v>1293</v>
      </c>
      <c r="F145" s="288">
        <f>D145*100/B145</f>
        <v>86.2</v>
      </c>
      <c r="G145" s="289"/>
      <c r="H145" s="98"/>
    </row>
    <row r="146" spans="1:8" s="3" customFormat="1" ht="18.600000000000001" customHeight="1" thickTop="1" thickBot="1" x14ac:dyDescent="0.5">
      <c r="A146" s="7" t="s">
        <v>28</v>
      </c>
      <c r="B146" s="106">
        <v>1500</v>
      </c>
      <c r="C146" s="106">
        <f t="shared" si="11"/>
        <v>83</v>
      </c>
      <c r="D146" s="106">
        <f t="shared" si="11"/>
        <v>1293</v>
      </c>
      <c r="E146" s="106">
        <f t="shared" si="11"/>
        <v>1293</v>
      </c>
      <c r="F146" s="107">
        <f>D146*100/B146</f>
        <v>86.2</v>
      </c>
      <c r="G146" s="108"/>
      <c r="H146" s="98"/>
    </row>
    <row r="147" spans="1:8" s="3" customFormat="1" ht="18.600000000000001" customHeight="1" thickTop="1" thickBot="1" x14ac:dyDescent="0.5">
      <c r="A147" s="8" t="s">
        <v>29</v>
      </c>
      <c r="B147" s="46">
        <v>1500</v>
      </c>
      <c r="C147" s="46">
        <f>C148+C149+C150+C151+C152+C153+C154+C155+C156+C157+C158+C159+C160+C161+C162+C163+C164+C166+C165+C167+C168</f>
        <v>83</v>
      </c>
      <c r="D147" s="46">
        <f>D148+D149+D150+D151+D152+D153+D154+D155+D156+D157+D158+D159+D160+D161+D162+D163+D164+D166+D165+D167+D168</f>
        <v>1293</v>
      </c>
      <c r="E147" s="46">
        <f>E148+E149+E150+E151+E152+E153+E154+E155+E156+E157+E158+E159+E160+E161+E162+E163+E164+E166+E165+E167+E168</f>
        <v>1293</v>
      </c>
      <c r="F147" s="75">
        <f>D147*100/B147</f>
        <v>86.2</v>
      </c>
      <c r="G147" s="105"/>
      <c r="H147" s="98"/>
    </row>
    <row r="148" spans="1:8" s="3" customFormat="1" ht="18.600000000000001" customHeight="1" thickTop="1" x14ac:dyDescent="0.45">
      <c r="A148" s="9" t="s">
        <v>20</v>
      </c>
      <c r="B148" s="114"/>
      <c r="C148" s="41">
        <v>8</v>
      </c>
      <c r="D148" s="41">
        <v>64</v>
      </c>
      <c r="E148" s="41">
        <v>64</v>
      </c>
      <c r="F148" s="32"/>
      <c r="G148" s="10"/>
      <c r="H148" s="98"/>
    </row>
    <row r="149" spans="1:8" s="3" customFormat="1" ht="18.600000000000001" customHeight="1" x14ac:dyDescent="0.45">
      <c r="A149" s="9" t="s">
        <v>25</v>
      </c>
      <c r="B149" s="114"/>
      <c r="C149" s="41">
        <v>1</v>
      </c>
      <c r="D149" s="41">
        <v>4</v>
      </c>
      <c r="E149" s="41">
        <v>4</v>
      </c>
      <c r="F149" s="24"/>
      <c r="G149" s="10"/>
      <c r="H149" s="98"/>
    </row>
    <row r="150" spans="1:8" s="3" customFormat="1" ht="18.600000000000001" customHeight="1" x14ac:dyDescent="0.45">
      <c r="A150" s="9" t="s">
        <v>12</v>
      </c>
      <c r="B150" s="114"/>
      <c r="C150" s="41">
        <v>32</v>
      </c>
      <c r="D150" s="41">
        <v>125</v>
      </c>
      <c r="E150" s="41">
        <v>125</v>
      </c>
      <c r="F150" s="32"/>
      <c r="G150" s="10"/>
      <c r="H150" s="98"/>
    </row>
    <row r="151" spans="1:8" s="3" customFormat="1" ht="18.600000000000001" customHeight="1" x14ac:dyDescent="0.45">
      <c r="A151" s="9" t="s">
        <v>17</v>
      </c>
      <c r="B151" s="38"/>
      <c r="C151" s="45">
        <v>4</v>
      </c>
      <c r="D151" s="45">
        <v>100</v>
      </c>
      <c r="E151" s="45">
        <v>100</v>
      </c>
      <c r="F151" s="24"/>
      <c r="G151" s="10"/>
      <c r="H151" s="98"/>
    </row>
    <row r="152" spans="1:8" s="3" customFormat="1" ht="18.600000000000001" customHeight="1" x14ac:dyDescent="0.45">
      <c r="A152" s="9" t="s">
        <v>19</v>
      </c>
      <c r="B152" s="114"/>
      <c r="C152" s="41"/>
      <c r="D152" s="41"/>
      <c r="E152" s="41"/>
      <c r="F152" s="32"/>
      <c r="G152" s="10"/>
      <c r="H152" s="98"/>
    </row>
    <row r="153" spans="1:8" s="3" customFormat="1" ht="18.600000000000001" customHeight="1" x14ac:dyDescent="0.45">
      <c r="A153" s="9" t="s">
        <v>23</v>
      </c>
      <c r="B153" s="114"/>
      <c r="C153" s="41">
        <v>3</v>
      </c>
      <c r="D153" s="41">
        <v>70</v>
      </c>
      <c r="E153" s="41">
        <v>70</v>
      </c>
      <c r="F153" s="32"/>
      <c r="G153" s="10"/>
      <c r="H153" s="98"/>
    </row>
    <row r="154" spans="1:8" s="3" customFormat="1" ht="18.600000000000001" customHeight="1" x14ac:dyDescent="0.45">
      <c r="A154" s="9" t="s">
        <v>47</v>
      </c>
      <c r="B154" s="114"/>
      <c r="C154" s="41">
        <v>10</v>
      </c>
      <c r="D154" s="41">
        <v>250</v>
      </c>
      <c r="E154" s="41">
        <v>250</v>
      </c>
      <c r="F154" s="24"/>
      <c r="G154" s="10"/>
      <c r="H154" s="98"/>
    </row>
    <row r="155" spans="1:8" s="3" customFormat="1" ht="18.600000000000001" customHeight="1" x14ac:dyDescent="0.45">
      <c r="A155" s="9" t="s">
        <v>11</v>
      </c>
      <c r="B155" s="114"/>
      <c r="C155" s="41">
        <v>1</v>
      </c>
      <c r="D155" s="41">
        <v>24</v>
      </c>
      <c r="E155" s="41">
        <v>24</v>
      </c>
      <c r="F155" s="24"/>
      <c r="G155" s="10"/>
      <c r="H155" s="98"/>
    </row>
    <row r="156" spans="1:8" s="3" customFormat="1" ht="18.600000000000001" customHeight="1" x14ac:dyDescent="0.45">
      <c r="A156" s="9" t="s">
        <v>18</v>
      </c>
      <c r="B156" s="114"/>
      <c r="C156" s="41"/>
      <c r="D156" s="41"/>
      <c r="E156" s="41"/>
      <c r="F156" s="24"/>
      <c r="G156" s="10"/>
      <c r="H156" s="98"/>
    </row>
    <row r="157" spans="1:8" s="3" customFormat="1" ht="18.600000000000001" customHeight="1" x14ac:dyDescent="0.45">
      <c r="A157" s="9" t="s">
        <v>9</v>
      </c>
      <c r="B157" s="114"/>
      <c r="C157" s="41">
        <v>2</v>
      </c>
      <c r="D157" s="41">
        <v>42</v>
      </c>
      <c r="E157" s="41">
        <v>42</v>
      </c>
      <c r="F157" s="24"/>
      <c r="G157" s="10"/>
      <c r="H157" s="98"/>
    </row>
    <row r="158" spans="1:8" s="3" customFormat="1" ht="18.600000000000001" customHeight="1" x14ac:dyDescent="0.45">
      <c r="A158" s="9" t="s">
        <v>21</v>
      </c>
      <c r="B158" s="114"/>
      <c r="C158" s="41">
        <v>4</v>
      </c>
      <c r="D158" s="41">
        <v>126</v>
      </c>
      <c r="E158" s="41">
        <v>126</v>
      </c>
      <c r="F158" s="24"/>
      <c r="G158" s="10"/>
      <c r="H158" s="98"/>
    </row>
    <row r="159" spans="1:8" s="3" customFormat="1" ht="18.600000000000001" customHeight="1" x14ac:dyDescent="0.45">
      <c r="A159" s="9" t="s">
        <v>10</v>
      </c>
      <c r="B159" s="114"/>
      <c r="C159" s="41">
        <v>1</v>
      </c>
      <c r="D159" s="41">
        <v>50</v>
      </c>
      <c r="E159" s="41">
        <v>50</v>
      </c>
      <c r="F159" s="24"/>
      <c r="G159" s="10"/>
      <c r="H159" s="98"/>
    </row>
    <row r="160" spans="1:8" s="3" customFormat="1" ht="18.600000000000001" customHeight="1" x14ac:dyDescent="0.45">
      <c r="A160" s="9" t="s">
        <v>15</v>
      </c>
      <c r="B160" s="114"/>
      <c r="C160" s="41">
        <v>7</v>
      </c>
      <c r="D160" s="41">
        <v>240</v>
      </c>
      <c r="E160" s="41">
        <v>240</v>
      </c>
      <c r="F160" s="24"/>
      <c r="G160" s="10"/>
      <c r="H160" s="98"/>
    </row>
    <row r="161" spans="1:8" s="3" customFormat="1" ht="18.600000000000001" customHeight="1" x14ac:dyDescent="0.45">
      <c r="A161" s="9" t="s">
        <v>13</v>
      </c>
      <c r="B161" s="114"/>
      <c r="C161" s="41">
        <v>1</v>
      </c>
      <c r="D161" s="41">
        <v>41</v>
      </c>
      <c r="E161" s="41">
        <v>41</v>
      </c>
      <c r="F161" s="24"/>
      <c r="G161" s="10"/>
      <c r="H161" s="98"/>
    </row>
    <row r="162" spans="1:8" s="3" customFormat="1" ht="18.600000000000001" customHeight="1" x14ac:dyDescent="0.45">
      <c r="A162" s="11" t="s">
        <v>14</v>
      </c>
      <c r="B162" s="47"/>
      <c r="C162" s="48"/>
      <c r="D162" s="48"/>
      <c r="E162" s="48"/>
      <c r="F162" s="33"/>
      <c r="G162" s="10"/>
      <c r="H162" s="98"/>
    </row>
    <row r="163" spans="1:8" s="3" customFormat="1" ht="18.600000000000001" customHeight="1" x14ac:dyDescent="0.45">
      <c r="A163" s="9" t="s">
        <v>22</v>
      </c>
      <c r="B163" s="38"/>
      <c r="C163" s="45"/>
      <c r="D163" s="45"/>
      <c r="E163" s="45"/>
      <c r="F163" s="24"/>
      <c r="G163" s="10"/>
      <c r="H163" s="98"/>
    </row>
    <row r="164" spans="1:8" s="3" customFormat="1" ht="18.600000000000001" customHeight="1" x14ac:dyDescent="0.45">
      <c r="A164" s="9" t="s">
        <v>16</v>
      </c>
      <c r="B164" s="114"/>
      <c r="C164" s="41"/>
      <c r="D164" s="41"/>
      <c r="E164" s="41"/>
      <c r="F164" s="32"/>
      <c r="G164" s="10"/>
      <c r="H164" s="98"/>
    </row>
    <row r="165" spans="1:8" s="3" customFormat="1" ht="18.600000000000001" customHeight="1" x14ac:dyDescent="0.45">
      <c r="A165" s="9" t="s">
        <v>36</v>
      </c>
      <c r="B165" s="114"/>
      <c r="C165" s="41"/>
      <c r="D165" s="41"/>
      <c r="E165" s="41"/>
      <c r="F165" s="32"/>
      <c r="G165" s="10"/>
      <c r="H165" s="98"/>
    </row>
    <row r="166" spans="1:8" s="3" customFormat="1" ht="18.600000000000001" customHeight="1" x14ac:dyDescent="0.45">
      <c r="A166" s="9" t="s">
        <v>33</v>
      </c>
      <c r="B166" s="114"/>
      <c r="C166" s="41">
        <v>1</v>
      </c>
      <c r="D166" s="41">
        <v>30</v>
      </c>
      <c r="E166" s="41">
        <v>30</v>
      </c>
      <c r="F166" s="32"/>
      <c r="G166" s="10"/>
      <c r="H166" s="98"/>
    </row>
    <row r="167" spans="1:8" s="3" customFormat="1" ht="18.600000000000001" customHeight="1" x14ac:dyDescent="0.45">
      <c r="A167" s="9" t="s">
        <v>124</v>
      </c>
      <c r="B167" s="114"/>
      <c r="C167" s="41">
        <v>2</v>
      </c>
      <c r="D167" s="41">
        <v>43</v>
      </c>
      <c r="E167" s="41">
        <v>43</v>
      </c>
      <c r="F167" s="32"/>
      <c r="G167" s="10"/>
      <c r="H167" s="98"/>
    </row>
    <row r="168" spans="1:8" x14ac:dyDescent="0.45">
      <c r="A168" s="9" t="s">
        <v>142</v>
      </c>
      <c r="B168" s="114"/>
      <c r="C168" s="41">
        <v>6</v>
      </c>
      <c r="D168" s="41">
        <v>84</v>
      </c>
      <c r="E168" s="41">
        <v>84</v>
      </c>
      <c r="F168" s="32"/>
      <c r="G168" s="10"/>
      <c r="H168" s="87"/>
    </row>
    <row r="169" spans="1:8" x14ac:dyDescent="0.45">
      <c r="H169" s="87"/>
    </row>
    <row r="170" spans="1:8" x14ac:dyDescent="0.45">
      <c r="H170" s="87"/>
    </row>
    <row r="171" spans="1:8" x14ac:dyDescent="0.45">
      <c r="H171" s="87"/>
    </row>
    <row r="172" spans="1:8" x14ac:dyDescent="0.45">
      <c r="H172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honeticPr fontId="35" type="noConversion"/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2"/>
  <sheetViews>
    <sheetView topLeftCell="A127" zoomScale="120" zoomScaleNormal="120" workbookViewId="0">
      <selection activeCell="G136" sqref="G136"/>
    </sheetView>
  </sheetViews>
  <sheetFormatPr defaultColWidth="9.140625" defaultRowHeight="18.75" x14ac:dyDescent="0.45"/>
  <cols>
    <col min="1" max="1" width="78.140625" style="1" customWidth="1"/>
    <col min="2" max="2" width="8.7109375" style="49" customWidth="1"/>
    <col min="3" max="3" width="8.140625" style="49" bestFit="1" customWidth="1"/>
    <col min="4" max="4" width="8.28515625" style="49" bestFit="1" customWidth="1"/>
    <col min="5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9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9" ht="18.600000000000001" customHeight="1" x14ac:dyDescent="0.45">
      <c r="A2" s="350" t="s">
        <v>339</v>
      </c>
      <c r="B2" s="350"/>
      <c r="C2" s="350"/>
      <c r="D2" s="350"/>
      <c r="E2" s="350"/>
      <c r="F2" s="350"/>
      <c r="G2" s="350"/>
    </row>
    <row r="3" spans="1:9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9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8" t="s">
        <v>6</v>
      </c>
      <c r="G4" s="360" t="s">
        <v>226</v>
      </c>
      <c r="H4" s="87"/>
    </row>
    <row r="5" spans="1:9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9"/>
      <c r="G5" s="361"/>
      <c r="H5" s="87"/>
    </row>
    <row r="6" spans="1:9" s="3" customFormat="1" ht="18.600000000000001" customHeight="1" thickTop="1" thickBot="1" x14ac:dyDescent="0.5">
      <c r="A6" s="2" t="s">
        <v>34</v>
      </c>
      <c r="B6" s="19">
        <f>B7+B8</f>
        <v>3130</v>
      </c>
      <c r="C6" s="19">
        <f>C7+C8</f>
        <v>192</v>
      </c>
      <c r="D6" s="19">
        <f>D7+D8</f>
        <v>3382</v>
      </c>
      <c r="E6" s="19">
        <f>E7+E8</f>
        <v>3050</v>
      </c>
      <c r="F6" s="20">
        <f>D6*100/B6</f>
        <v>108.05111821086263</v>
      </c>
      <c r="G6" s="100"/>
      <c r="H6" s="98"/>
    </row>
    <row r="7" spans="1:9" s="3" customFormat="1" ht="18.600000000000001" customHeight="1" thickTop="1" thickBot="1" x14ac:dyDescent="0.5">
      <c r="A7" s="18" t="s">
        <v>32</v>
      </c>
      <c r="B7" s="35">
        <f>B9+B58+B65+B70+B73+B91+B98+B136+B147+B127+B61+B142</f>
        <v>1630</v>
      </c>
      <c r="C7" s="35">
        <f>C9+C58+C65+C70+C73+C91+C98+C136+C147+C127+C99+C159+C61+C142</f>
        <v>101</v>
      </c>
      <c r="D7" s="35">
        <f>D9+D58+D65+D70+D73+D91+D98+D136+D147+D127+D99+D159+D61+D142</f>
        <v>1820</v>
      </c>
      <c r="E7" s="35">
        <f>E9+E58+E65+E70+E73+E91+E98+E136+E147+E127+E99+E159+E61+E142</f>
        <v>1588</v>
      </c>
      <c r="F7" s="21">
        <f>D7*100/B7</f>
        <v>111.65644171779141</v>
      </c>
      <c r="G7" s="101"/>
      <c r="H7" s="98"/>
    </row>
    <row r="8" spans="1:9" s="3" customFormat="1" ht="18.600000000000001" customHeight="1" thickTop="1" thickBot="1" x14ac:dyDescent="0.5">
      <c r="A8" s="4" t="s">
        <v>31</v>
      </c>
      <c r="B8" s="36">
        <f>B165</f>
        <v>1500</v>
      </c>
      <c r="C8" s="36">
        <f>C165</f>
        <v>91</v>
      </c>
      <c r="D8" s="36">
        <f>D165</f>
        <v>1562</v>
      </c>
      <c r="E8" s="36">
        <f>E165</f>
        <v>1462</v>
      </c>
      <c r="F8" s="22">
        <f>D8*100/B8</f>
        <v>104.13333333333334</v>
      </c>
      <c r="G8" s="102"/>
      <c r="H8" s="98"/>
    </row>
    <row r="9" spans="1:9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37</v>
      </c>
      <c r="D9" s="39">
        <f>D10</f>
        <v>776</v>
      </c>
      <c r="E9" s="39">
        <f>E10</f>
        <v>731</v>
      </c>
      <c r="F9" s="25">
        <f>D9*100/B9</f>
        <v>107.77777777777777</v>
      </c>
      <c r="G9" s="103"/>
      <c r="H9" s="236"/>
    </row>
    <row r="10" spans="1:9" ht="18.600000000000001" customHeight="1" thickTop="1" x14ac:dyDescent="0.45">
      <c r="A10" s="58" t="s">
        <v>48</v>
      </c>
      <c r="B10" s="59">
        <v>720</v>
      </c>
      <c r="C10" s="59">
        <f>SUM(C12:C57)</f>
        <v>37</v>
      </c>
      <c r="D10" s="59">
        <f>SUM(D12:D57)</f>
        <v>776</v>
      </c>
      <c r="E10" s="59">
        <f>SUM(E12:E57)</f>
        <v>731</v>
      </c>
      <c r="F10" s="60">
        <f>D10*100/B10</f>
        <v>107.77777777777777</v>
      </c>
      <c r="G10" s="17"/>
      <c r="H10" s="98"/>
    </row>
    <row r="11" spans="1:9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9" s="81" customFormat="1" ht="18.600000000000001" customHeight="1" x14ac:dyDescent="0.45">
      <c r="A12" s="88" t="s">
        <v>201</v>
      </c>
      <c r="B12" s="40"/>
      <c r="C12" s="40">
        <v>1</v>
      </c>
      <c r="D12" s="40">
        <v>20</v>
      </c>
      <c r="E12" s="40">
        <v>20</v>
      </c>
      <c r="F12" s="27"/>
      <c r="G12" s="248" t="s">
        <v>24</v>
      </c>
      <c r="H12" s="89"/>
    </row>
    <row r="13" spans="1:9" s="81" customFormat="1" ht="18.600000000000001" customHeight="1" x14ac:dyDescent="0.45">
      <c r="A13" s="88" t="s">
        <v>247</v>
      </c>
      <c r="B13" s="40"/>
      <c r="C13" s="40">
        <v>1</v>
      </c>
      <c r="D13" s="40">
        <v>20</v>
      </c>
      <c r="E13" s="40">
        <v>20</v>
      </c>
      <c r="F13" s="27"/>
      <c r="G13" s="252" t="s">
        <v>80</v>
      </c>
      <c r="H13" s="89"/>
    </row>
    <row r="14" spans="1:9" s="81" customFormat="1" ht="18.600000000000001" customHeight="1" x14ac:dyDescent="0.45">
      <c r="A14" s="88" t="s">
        <v>248</v>
      </c>
      <c r="B14" s="285"/>
      <c r="C14" s="285">
        <v>1</v>
      </c>
      <c r="D14" s="285">
        <v>20</v>
      </c>
      <c r="E14" s="285">
        <v>19</v>
      </c>
      <c r="F14" s="286"/>
      <c r="G14" s="280" t="s">
        <v>24</v>
      </c>
      <c r="H14" s="89"/>
      <c r="I14" s="247"/>
    </row>
    <row r="15" spans="1:9" s="81" customFormat="1" ht="18.600000000000001" customHeight="1" x14ac:dyDescent="0.45">
      <c r="A15" s="88" t="s">
        <v>321</v>
      </c>
      <c r="B15" s="285"/>
      <c r="C15" s="285">
        <v>1</v>
      </c>
      <c r="D15" s="285">
        <v>20</v>
      </c>
      <c r="E15" s="285">
        <v>20</v>
      </c>
      <c r="F15" s="286"/>
      <c r="G15" s="338" t="s">
        <v>80</v>
      </c>
      <c r="H15" s="89"/>
      <c r="I15" s="247"/>
    </row>
    <row r="16" spans="1:9" s="81" customFormat="1" x14ac:dyDescent="0.45">
      <c r="A16" s="88"/>
      <c r="B16" s="94"/>
      <c r="C16" s="94" t="s">
        <v>253</v>
      </c>
      <c r="D16" s="94" t="s">
        <v>253</v>
      </c>
      <c r="E16" s="94"/>
      <c r="F16" s="94"/>
      <c r="G16" s="13"/>
      <c r="H16" s="89"/>
    </row>
    <row r="17" spans="1:9" ht="18.600000000000001" customHeight="1" x14ac:dyDescent="0.45">
      <c r="A17" s="66" t="s">
        <v>43</v>
      </c>
      <c r="B17" s="85"/>
      <c r="C17" s="85"/>
      <c r="D17" s="85"/>
      <c r="E17" s="85"/>
      <c r="F17" s="86"/>
      <c r="G17" s="71"/>
      <c r="H17" s="87"/>
    </row>
    <row r="18" spans="1:9" s="81" customFormat="1" ht="18.600000000000001" customHeight="1" x14ac:dyDescent="0.45">
      <c r="A18" s="88" t="s">
        <v>197</v>
      </c>
      <c r="B18" s="40"/>
      <c r="C18" s="40">
        <v>1</v>
      </c>
      <c r="D18" s="40">
        <v>22</v>
      </c>
      <c r="E18" s="40">
        <v>20</v>
      </c>
      <c r="F18" s="26"/>
      <c r="G18" s="248" t="s">
        <v>146</v>
      </c>
      <c r="H18" s="89"/>
    </row>
    <row r="19" spans="1:9" ht="18.600000000000001" customHeight="1" x14ac:dyDescent="0.45">
      <c r="A19" s="9"/>
      <c r="B19" s="114"/>
      <c r="C19" s="41"/>
      <c r="D19" s="41"/>
      <c r="E19" s="41"/>
      <c r="F19" s="24"/>
      <c r="G19" s="10"/>
      <c r="H19" s="87"/>
    </row>
    <row r="20" spans="1:9" ht="18.600000000000001" customHeight="1" x14ac:dyDescent="0.45">
      <c r="A20" s="66" t="s">
        <v>44</v>
      </c>
      <c r="B20" s="67"/>
      <c r="C20" s="67"/>
      <c r="D20" s="67"/>
      <c r="E20" s="67"/>
      <c r="F20" s="68"/>
      <c r="G20" s="69"/>
      <c r="H20" s="87"/>
    </row>
    <row r="21" spans="1:9" s="81" customFormat="1" ht="18.600000000000001" customHeight="1" x14ac:dyDescent="0.45">
      <c r="A21" s="88" t="s">
        <v>125</v>
      </c>
      <c r="B21" s="40"/>
      <c r="C21" s="40">
        <v>1</v>
      </c>
      <c r="D21" s="40">
        <v>20</v>
      </c>
      <c r="E21" s="40">
        <v>20</v>
      </c>
      <c r="F21" s="26"/>
      <c r="G21" s="228" t="s">
        <v>80</v>
      </c>
      <c r="H21" s="89"/>
    </row>
    <row r="22" spans="1:9" s="81" customFormat="1" ht="18.600000000000001" customHeight="1" x14ac:dyDescent="0.45">
      <c r="A22" s="88" t="s">
        <v>126</v>
      </c>
      <c r="B22" s="40"/>
      <c r="C22" s="40">
        <v>1</v>
      </c>
      <c r="D22" s="40">
        <v>20</v>
      </c>
      <c r="E22" s="40">
        <v>20</v>
      </c>
      <c r="F22" s="26"/>
      <c r="G22" s="228" t="s">
        <v>80</v>
      </c>
      <c r="H22" s="89"/>
    </row>
    <row r="23" spans="1:9" s="81" customFormat="1" ht="18.600000000000001" customHeight="1" x14ac:dyDescent="0.45">
      <c r="A23" s="88" t="s">
        <v>169</v>
      </c>
      <c r="B23" s="40"/>
      <c r="C23" s="40">
        <v>1</v>
      </c>
      <c r="D23" s="40">
        <v>20</v>
      </c>
      <c r="E23" s="40">
        <v>20</v>
      </c>
      <c r="F23" s="26"/>
      <c r="G23" s="101" t="s">
        <v>24</v>
      </c>
      <c r="H23" s="251"/>
    </row>
    <row r="24" spans="1:9" s="81" customFormat="1" ht="18.600000000000001" customHeight="1" x14ac:dyDescent="0.45">
      <c r="A24" s="88" t="s">
        <v>232</v>
      </c>
      <c r="B24" s="40"/>
      <c r="C24" s="40">
        <v>1</v>
      </c>
      <c r="D24" s="40">
        <v>20</v>
      </c>
      <c r="E24" s="40">
        <v>20</v>
      </c>
      <c r="F24" s="26"/>
      <c r="G24" s="278" t="s">
        <v>24</v>
      </c>
      <c r="H24" s="251"/>
    </row>
    <row r="25" spans="1:9" s="81" customFormat="1" ht="18.600000000000001" customHeight="1" x14ac:dyDescent="0.45">
      <c r="A25" s="88" t="s">
        <v>235</v>
      </c>
      <c r="B25" s="40"/>
      <c r="C25" s="40">
        <v>1</v>
      </c>
      <c r="D25" s="40">
        <v>20</v>
      </c>
      <c r="E25" s="40">
        <v>20</v>
      </c>
      <c r="F25" s="26"/>
      <c r="G25" s="278" t="s">
        <v>128</v>
      </c>
      <c r="H25" s="251"/>
    </row>
    <row r="26" spans="1:9" s="81" customFormat="1" ht="18.600000000000001" customHeight="1" x14ac:dyDescent="0.45">
      <c r="A26" s="88" t="s">
        <v>127</v>
      </c>
      <c r="B26" s="40"/>
      <c r="C26" s="40">
        <v>1</v>
      </c>
      <c r="D26" s="40">
        <v>20</v>
      </c>
      <c r="E26" s="40">
        <v>18</v>
      </c>
      <c r="F26" s="26"/>
      <c r="G26" s="228" t="s">
        <v>128</v>
      </c>
      <c r="H26" s="89"/>
      <c r="I26" s="247"/>
    </row>
    <row r="27" spans="1:9" s="81" customFormat="1" ht="18.600000000000001" customHeight="1" x14ac:dyDescent="0.45">
      <c r="A27" s="88" t="s">
        <v>129</v>
      </c>
      <c r="B27" s="40"/>
      <c r="C27" s="40">
        <v>1</v>
      </c>
      <c r="D27" s="40">
        <v>20</v>
      </c>
      <c r="E27" s="40">
        <v>19</v>
      </c>
      <c r="F27" s="26"/>
      <c r="G27" s="228" t="s">
        <v>128</v>
      </c>
      <c r="H27" s="89"/>
    </row>
    <row r="28" spans="1:9" s="81" customFormat="1" ht="18.600000000000001" customHeight="1" x14ac:dyDescent="0.45">
      <c r="A28" s="88" t="s">
        <v>151</v>
      </c>
      <c r="B28" s="40"/>
      <c r="C28" s="40">
        <v>1</v>
      </c>
      <c r="D28" s="40">
        <v>25</v>
      </c>
      <c r="E28" s="40">
        <v>23</v>
      </c>
      <c r="F28" s="26"/>
      <c r="G28" s="228" t="s">
        <v>128</v>
      </c>
      <c r="H28" s="89"/>
    </row>
    <row r="29" spans="1:9" s="81" customFormat="1" ht="18.600000000000001" customHeight="1" x14ac:dyDescent="0.45">
      <c r="A29" s="88" t="s">
        <v>166</v>
      </c>
      <c r="B29" s="40"/>
      <c r="C29" s="40">
        <v>1</v>
      </c>
      <c r="D29" s="40">
        <v>21</v>
      </c>
      <c r="E29" s="40">
        <v>20</v>
      </c>
      <c r="F29" s="26"/>
      <c r="G29" s="231" t="s">
        <v>128</v>
      </c>
      <c r="H29" s="251"/>
    </row>
    <row r="30" spans="1:9" s="81" customFormat="1" ht="18.600000000000001" customHeight="1" x14ac:dyDescent="0.45">
      <c r="A30" s="88" t="s">
        <v>194</v>
      </c>
      <c r="B30" s="40"/>
      <c r="C30" s="40">
        <v>1</v>
      </c>
      <c r="D30" s="40">
        <v>26</v>
      </c>
      <c r="E30" s="40">
        <v>15</v>
      </c>
      <c r="F30" s="26"/>
      <c r="G30" s="101" t="s">
        <v>128</v>
      </c>
      <c r="H30" s="89"/>
    </row>
    <row r="31" spans="1:9" s="81" customFormat="1" ht="18.600000000000001" customHeight="1" x14ac:dyDescent="0.45">
      <c r="A31" s="88" t="s">
        <v>198</v>
      </c>
      <c r="B31" s="40"/>
      <c r="C31" s="40">
        <v>1</v>
      </c>
      <c r="D31" s="40">
        <v>22</v>
      </c>
      <c r="E31" s="40">
        <v>21</v>
      </c>
      <c r="F31" s="26"/>
      <c r="G31" s="248" t="s">
        <v>128</v>
      </c>
      <c r="H31" s="89"/>
    </row>
    <row r="32" spans="1:9" s="81" customFormat="1" ht="18.600000000000001" customHeight="1" x14ac:dyDescent="0.45">
      <c r="A32" s="88" t="s">
        <v>243</v>
      </c>
      <c r="B32" s="40"/>
      <c r="C32" s="40">
        <v>1</v>
      </c>
      <c r="D32" s="40">
        <v>26</v>
      </c>
      <c r="E32" s="40">
        <v>20</v>
      </c>
      <c r="F32" s="26"/>
      <c r="G32" s="280" t="s">
        <v>128</v>
      </c>
      <c r="H32" s="89"/>
    </row>
    <row r="33" spans="1:8" s="81" customFormat="1" ht="18.600000000000001" customHeight="1" x14ac:dyDescent="0.45">
      <c r="A33" s="88" t="s">
        <v>148</v>
      </c>
      <c r="B33" s="40"/>
      <c r="C33" s="40">
        <v>1</v>
      </c>
      <c r="D33" s="40">
        <v>21</v>
      </c>
      <c r="E33" s="40">
        <v>19</v>
      </c>
      <c r="F33" s="26"/>
      <c r="G33" s="231" t="s">
        <v>128</v>
      </c>
      <c r="H33" s="89"/>
    </row>
    <row r="34" spans="1:8" s="81" customFormat="1" ht="18.600000000000001" customHeight="1" x14ac:dyDescent="0.45">
      <c r="A34" s="230" t="s">
        <v>252</v>
      </c>
      <c r="B34" s="40"/>
      <c r="C34" s="40">
        <v>1</v>
      </c>
      <c r="D34" s="40">
        <v>16</v>
      </c>
      <c r="E34" s="40">
        <v>12</v>
      </c>
      <c r="F34" s="26"/>
      <c r="G34" s="280" t="s">
        <v>128</v>
      </c>
      <c r="H34" s="89"/>
    </row>
    <row r="35" spans="1:8" s="81" customFormat="1" ht="18.600000000000001" customHeight="1" x14ac:dyDescent="0.45">
      <c r="A35" s="88" t="s">
        <v>338</v>
      </c>
      <c r="B35" s="40"/>
      <c r="C35" s="40">
        <v>1</v>
      </c>
      <c r="D35" s="40">
        <v>22</v>
      </c>
      <c r="E35" s="40">
        <v>22</v>
      </c>
      <c r="F35" s="26"/>
      <c r="G35" s="231" t="s">
        <v>80</v>
      </c>
      <c r="H35" s="89"/>
    </row>
    <row r="36" spans="1:8" s="81" customFormat="1" ht="18.600000000000001" customHeight="1" x14ac:dyDescent="0.45">
      <c r="A36" s="88" t="s">
        <v>145</v>
      </c>
      <c r="B36" s="40"/>
      <c r="C36" s="40">
        <v>1</v>
      </c>
      <c r="D36" s="40">
        <v>19</v>
      </c>
      <c r="E36" s="40">
        <v>18</v>
      </c>
      <c r="F36" s="26"/>
      <c r="G36" s="231" t="s">
        <v>146</v>
      </c>
      <c r="H36" s="89"/>
    </row>
    <row r="37" spans="1:8" s="81" customFormat="1" ht="18.600000000000001" customHeight="1" x14ac:dyDescent="0.45">
      <c r="A37" s="88" t="s">
        <v>192</v>
      </c>
      <c r="B37" s="40"/>
      <c r="C37" s="40">
        <v>1</v>
      </c>
      <c r="D37" s="40">
        <v>20</v>
      </c>
      <c r="E37" s="40">
        <v>20</v>
      </c>
      <c r="F37" s="26"/>
      <c r="G37" s="248" t="s">
        <v>80</v>
      </c>
      <c r="H37" s="89"/>
    </row>
    <row r="38" spans="1:8" s="81" customFormat="1" ht="18.600000000000001" customHeight="1" x14ac:dyDescent="0.45">
      <c r="A38" s="88" t="s">
        <v>147</v>
      </c>
      <c r="B38" s="40"/>
      <c r="C38" s="40">
        <v>1</v>
      </c>
      <c r="D38" s="40">
        <v>19</v>
      </c>
      <c r="E38" s="40">
        <v>19</v>
      </c>
      <c r="F38" s="26"/>
      <c r="G38" s="231" t="s">
        <v>146</v>
      </c>
      <c r="H38" s="89"/>
    </row>
    <row r="39" spans="1:8" s="81" customFormat="1" ht="18.600000000000001" customHeight="1" x14ac:dyDescent="0.45">
      <c r="A39" s="88" t="s">
        <v>163</v>
      </c>
      <c r="B39" s="40"/>
      <c r="C39" s="40">
        <v>1</v>
      </c>
      <c r="D39" s="40">
        <v>25</v>
      </c>
      <c r="E39" s="40">
        <v>25</v>
      </c>
      <c r="F39" s="26"/>
      <c r="G39" s="231" t="s">
        <v>80</v>
      </c>
      <c r="H39" s="89"/>
    </row>
    <row r="40" spans="1:8" s="81" customFormat="1" ht="18.600000000000001" customHeight="1" x14ac:dyDescent="0.45">
      <c r="A40" s="88" t="s">
        <v>193</v>
      </c>
      <c r="B40" s="40"/>
      <c r="C40" s="40">
        <v>1</v>
      </c>
      <c r="D40" s="40">
        <v>20</v>
      </c>
      <c r="E40" s="40">
        <v>14</v>
      </c>
      <c r="F40" s="26"/>
      <c r="G40" s="101" t="s">
        <v>128</v>
      </c>
      <c r="H40" s="89"/>
    </row>
    <row r="41" spans="1:8" s="81" customFormat="1" ht="18.600000000000001" customHeight="1" x14ac:dyDescent="0.45">
      <c r="A41" s="88" t="s">
        <v>195</v>
      </c>
      <c r="B41" s="40"/>
      <c r="C41" s="40">
        <v>1</v>
      </c>
      <c r="D41" s="40">
        <v>22</v>
      </c>
      <c r="E41" s="40">
        <v>22</v>
      </c>
      <c r="F41" s="26"/>
      <c r="G41" s="248" t="s">
        <v>128</v>
      </c>
      <c r="H41" s="89"/>
    </row>
    <row r="42" spans="1:8" x14ac:dyDescent="0.45">
      <c r="A42" s="88" t="s">
        <v>199</v>
      </c>
      <c r="B42" s="40"/>
      <c r="C42" s="40">
        <v>1</v>
      </c>
      <c r="D42" s="40">
        <v>20</v>
      </c>
      <c r="E42" s="40">
        <v>20</v>
      </c>
      <c r="F42" s="26"/>
      <c r="G42" s="248" t="s">
        <v>24</v>
      </c>
    </row>
    <row r="43" spans="1:8" x14ac:dyDescent="0.45">
      <c r="A43" s="88" t="s">
        <v>224</v>
      </c>
      <c r="B43" s="40"/>
      <c r="C43" s="40">
        <v>1</v>
      </c>
      <c r="D43" s="40">
        <v>24</v>
      </c>
      <c r="E43" s="40">
        <v>22</v>
      </c>
      <c r="F43" s="26"/>
      <c r="G43" s="275" t="s">
        <v>225</v>
      </c>
    </row>
    <row r="44" spans="1:8" x14ac:dyDescent="0.45">
      <c r="A44" s="88" t="s">
        <v>246</v>
      </c>
      <c r="B44" s="40"/>
      <c r="C44" s="40">
        <v>1</v>
      </c>
      <c r="D44" s="40">
        <v>25</v>
      </c>
      <c r="E44" s="40">
        <v>25</v>
      </c>
      <c r="F44" s="26"/>
      <c r="G44" s="280" t="s">
        <v>80</v>
      </c>
    </row>
    <row r="45" spans="1:8" x14ac:dyDescent="0.45">
      <c r="A45" s="88" t="s">
        <v>200</v>
      </c>
      <c r="B45" s="40"/>
      <c r="C45" s="40">
        <v>1</v>
      </c>
      <c r="D45" s="40">
        <v>20</v>
      </c>
      <c r="E45" s="40">
        <v>17</v>
      </c>
      <c r="F45" s="26"/>
      <c r="G45" s="248" t="s">
        <v>128</v>
      </c>
    </row>
    <row r="46" spans="1:8" x14ac:dyDescent="0.45">
      <c r="A46" s="53"/>
      <c r="B46" s="61"/>
      <c r="C46" s="61"/>
      <c r="D46" s="61"/>
      <c r="E46" s="61"/>
      <c r="F46" s="62"/>
      <c r="G46" s="53"/>
      <c r="H46" s="87"/>
    </row>
    <row r="47" spans="1:8" ht="18.600000000000001" customHeight="1" x14ac:dyDescent="0.45">
      <c r="A47" s="70" t="s">
        <v>45</v>
      </c>
      <c r="B47" s="67"/>
      <c r="C47" s="67"/>
      <c r="D47" s="67"/>
      <c r="E47" s="67"/>
      <c r="F47" s="68"/>
      <c r="G47" s="69"/>
      <c r="H47" s="87"/>
    </row>
    <row r="48" spans="1:8" s="81" customFormat="1" ht="18.600000000000001" customHeight="1" x14ac:dyDescent="0.45">
      <c r="A48" s="12" t="s">
        <v>137</v>
      </c>
      <c r="B48" s="90"/>
      <c r="C48" s="65">
        <v>1</v>
      </c>
      <c r="D48" s="65">
        <v>21</v>
      </c>
      <c r="E48" s="42">
        <v>21</v>
      </c>
      <c r="F48" s="23"/>
      <c r="G48" s="228" t="s">
        <v>80</v>
      </c>
      <c r="H48" s="89"/>
    </row>
    <row r="49" spans="1:8" s="81" customFormat="1" ht="18.600000000000001" customHeight="1" x14ac:dyDescent="0.45">
      <c r="A49" s="12" t="s">
        <v>167</v>
      </c>
      <c r="B49" s="90"/>
      <c r="C49" s="65">
        <v>1</v>
      </c>
      <c r="D49" s="65">
        <v>20</v>
      </c>
      <c r="E49" s="42">
        <v>20</v>
      </c>
      <c r="F49" s="23"/>
      <c r="G49" s="101" t="s">
        <v>80</v>
      </c>
      <c r="H49" s="89"/>
    </row>
    <row r="50" spans="1:8" s="81" customFormat="1" ht="18.600000000000001" customHeight="1" x14ac:dyDescent="0.45">
      <c r="A50" s="230" t="s">
        <v>138</v>
      </c>
      <c r="B50" s="88"/>
      <c r="C50" s="88">
        <v>1</v>
      </c>
      <c r="D50" s="88">
        <v>20</v>
      </c>
      <c r="E50" s="42">
        <v>20</v>
      </c>
      <c r="F50" s="23"/>
      <c r="G50" s="228" t="s">
        <v>80</v>
      </c>
      <c r="H50" s="89"/>
    </row>
    <row r="51" spans="1:8" s="81" customFormat="1" ht="18.600000000000001" customHeight="1" x14ac:dyDescent="0.45">
      <c r="A51" s="230" t="s">
        <v>164</v>
      </c>
      <c r="B51" s="88"/>
      <c r="C51" s="88">
        <v>1</v>
      </c>
      <c r="D51" s="88">
        <v>20</v>
      </c>
      <c r="E51" s="42">
        <v>20</v>
      </c>
      <c r="F51" s="23"/>
      <c r="G51" s="248" t="s">
        <v>80</v>
      </c>
      <c r="H51" s="89"/>
    </row>
    <row r="52" spans="1:8" s="81" customFormat="1" ht="18.600000000000001" customHeight="1" x14ac:dyDescent="0.45">
      <c r="A52" s="230" t="s">
        <v>165</v>
      </c>
      <c r="B52" s="88"/>
      <c r="C52" s="88">
        <v>1</v>
      </c>
      <c r="D52" s="88">
        <v>20</v>
      </c>
      <c r="E52" s="42">
        <v>20</v>
      </c>
      <c r="F52" s="23"/>
      <c r="G52" s="101" t="s">
        <v>24</v>
      </c>
      <c r="H52" s="89"/>
    </row>
    <row r="53" spans="1:8" ht="18.600000000000001" customHeight="1" x14ac:dyDescent="0.45">
      <c r="A53" s="53"/>
      <c r="B53" s="53"/>
      <c r="C53" s="53"/>
      <c r="D53" s="53"/>
      <c r="E53" s="53"/>
      <c r="F53" s="53"/>
      <c r="G53" s="53"/>
      <c r="H53" s="87"/>
    </row>
    <row r="54" spans="1:8" ht="18.600000000000001" customHeight="1" x14ac:dyDescent="0.45">
      <c r="A54" s="77" t="s">
        <v>49</v>
      </c>
      <c r="B54" s="78"/>
      <c r="C54" s="78"/>
      <c r="D54" s="78"/>
      <c r="E54" s="78"/>
      <c r="F54" s="79"/>
      <c r="G54" s="80"/>
      <c r="H54" s="87"/>
    </row>
    <row r="55" spans="1:8" s="81" customFormat="1" ht="18.600000000000001" customHeight="1" x14ac:dyDescent="0.45">
      <c r="A55" s="88" t="s">
        <v>131</v>
      </c>
      <c r="B55" s="40"/>
      <c r="C55" s="40">
        <v>1</v>
      </c>
      <c r="D55" s="40">
        <v>20</v>
      </c>
      <c r="E55" s="40">
        <v>20</v>
      </c>
      <c r="F55" s="26"/>
      <c r="G55" s="228" t="s">
        <v>80</v>
      </c>
      <c r="H55" s="89"/>
    </row>
    <row r="56" spans="1:8" s="81" customFormat="1" ht="18.600000000000001" customHeight="1" x14ac:dyDescent="0.45">
      <c r="A56" s="88" t="s">
        <v>140</v>
      </c>
      <c r="B56" s="40"/>
      <c r="C56" s="40">
        <v>1</v>
      </c>
      <c r="D56" s="40">
        <v>20</v>
      </c>
      <c r="E56" s="40">
        <v>20</v>
      </c>
      <c r="F56" s="26"/>
      <c r="G56" s="231" t="s">
        <v>80</v>
      </c>
      <c r="H56" s="89"/>
    </row>
    <row r="57" spans="1:8" s="81" customFormat="1" ht="18.600000000000001" customHeight="1" x14ac:dyDescent="0.45">
      <c r="A57" s="88"/>
      <c r="B57" s="40"/>
      <c r="C57" s="40"/>
      <c r="D57" s="40"/>
      <c r="E57" s="40"/>
      <c r="F57" s="26"/>
      <c r="G57" s="14"/>
      <c r="H57" s="89"/>
    </row>
    <row r="58" spans="1:8" s="81" customFormat="1" ht="18.600000000000001" customHeight="1" x14ac:dyDescent="0.5">
      <c r="A58" s="115" t="s">
        <v>121</v>
      </c>
      <c r="B58" s="348">
        <v>20</v>
      </c>
      <c r="C58" s="225">
        <v>1</v>
      </c>
      <c r="D58" s="63">
        <v>20</v>
      </c>
      <c r="E58" s="225">
        <v>20</v>
      </c>
      <c r="F58" s="111">
        <f>D58*100/B58</f>
        <v>100</v>
      </c>
      <c r="G58" s="104"/>
      <c r="H58" s="89"/>
    </row>
    <row r="59" spans="1:8" s="81" customFormat="1" ht="18.600000000000001" customHeight="1" x14ac:dyDescent="0.45">
      <c r="A59" s="88" t="s">
        <v>234</v>
      </c>
      <c r="B59" s="40"/>
      <c r="C59" s="40">
        <v>1</v>
      </c>
      <c r="D59" s="40">
        <v>20</v>
      </c>
      <c r="E59" s="40">
        <v>20</v>
      </c>
      <c r="F59" s="26"/>
      <c r="G59" s="279" t="s">
        <v>80</v>
      </c>
      <c r="H59" s="89"/>
    </row>
    <row r="60" spans="1:8" s="81" customFormat="1" ht="18.600000000000001" customHeight="1" x14ac:dyDescent="0.45">
      <c r="A60" s="88"/>
      <c r="B60" s="40"/>
      <c r="C60" s="40"/>
      <c r="D60" s="40"/>
      <c r="E60" s="40"/>
      <c r="F60" s="26"/>
      <c r="G60" s="276"/>
      <c r="H60" s="89"/>
    </row>
    <row r="61" spans="1:8" s="81" customFormat="1" ht="18.600000000000001" customHeight="1" x14ac:dyDescent="0.5">
      <c r="A61" s="115" t="s">
        <v>322</v>
      </c>
      <c r="B61" s="348">
        <v>40</v>
      </c>
      <c r="C61" s="63">
        <f>SUM(C62:C63)</f>
        <v>2</v>
      </c>
      <c r="D61" s="63">
        <f>SUM(D62:D63)</f>
        <v>40</v>
      </c>
      <c r="E61" s="63">
        <f>SUM(E62:E63)</f>
        <v>18</v>
      </c>
      <c r="F61" s="111">
        <f>D61*100/B61</f>
        <v>100</v>
      </c>
      <c r="G61" s="104"/>
      <c r="H61" s="89"/>
    </row>
    <row r="62" spans="1:8" s="81" customFormat="1" ht="18.600000000000001" customHeight="1" x14ac:dyDescent="0.45">
      <c r="A62" s="88" t="s">
        <v>323</v>
      </c>
      <c r="B62" s="40"/>
      <c r="C62" s="40">
        <v>1</v>
      </c>
      <c r="D62" s="40">
        <v>20</v>
      </c>
      <c r="E62" s="40">
        <v>18</v>
      </c>
      <c r="F62" s="26"/>
      <c r="G62" s="338" t="s">
        <v>80</v>
      </c>
      <c r="H62" s="89"/>
    </row>
    <row r="63" spans="1:8" s="81" customFormat="1" ht="18.600000000000001" customHeight="1" x14ac:dyDescent="0.45">
      <c r="A63" s="88" t="s">
        <v>330</v>
      </c>
      <c r="B63" s="40"/>
      <c r="C63" s="40">
        <v>1</v>
      </c>
      <c r="D63" s="40">
        <v>20</v>
      </c>
      <c r="E63" s="40"/>
      <c r="F63" s="26"/>
      <c r="G63" s="338" t="s">
        <v>80</v>
      </c>
      <c r="H63" s="89"/>
    </row>
    <row r="64" spans="1:8" s="81" customFormat="1" ht="18.600000000000001" customHeight="1" x14ac:dyDescent="0.45">
      <c r="A64" s="88"/>
      <c r="B64" s="40"/>
      <c r="C64" s="40"/>
      <c r="D64" s="40"/>
      <c r="E64" s="40"/>
      <c r="F64" s="26"/>
      <c r="G64" s="14"/>
      <c r="H64" s="89"/>
    </row>
    <row r="65" spans="1:8" ht="18.600000000000001" customHeight="1" x14ac:dyDescent="0.5">
      <c r="A65" s="115" t="s">
        <v>52</v>
      </c>
      <c r="B65" s="63">
        <v>70</v>
      </c>
      <c r="C65" s="63">
        <f>SUM(C66:C69)</f>
        <v>3</v>
      </c>
      <c r="D65" s="63">
        <f t="shared" ref="D65:E65" si="0">SUM(D66:D69)</f>
        <v>77</v>
      </c>
      <c r="E65" s="63">
        <f t="shared" si="0"/>
        <v>77</v>
      </c>
      <c r="F65" s="233">
        <f>D65*100/B65</f>
        <v>110</v>
      </c>
      <c r="G65" s="64"/>
      <c r="H65" s="87"/>
    </row>
    <row r="66" spans="1:8" ht="18.600000000000001" customHeight="1" x14ac:dyDescent="0.5">
      <c r="A66" s="116" t="s">
        <v>144</v>
      </c>
      <c r="B66" s="40"/>
      <c r="C66" s="40">
        <v>1</v>
      </c>
      <c r="D66" s="40">
        <v>37</v>
      </c>
      <c r="E66" s="40">
        <v>37</v>
      </c>
      <c r="F66" s="26"/>
      <c r="G66" s="234" t="s">
        <v>80</v>
      </c>
      <c r="H66" s="87"/>
    </row>
    <row r="67" spans="1:8" ht="18.600000000000001" customHeight="1" x14ac:dyDescent="0.5">
      <c r="A67" s="116" t="s">
        <v>258</v>
      </c>
      <c r="B67" s="40"/>
      <c r="C67" s="40">
        <v>1</v>
      </c>
      <c r="D67" s="40">
        <v>20</v>
      </c>
      <c r="E67" s="40">
        <v>20</v>
      </c>
      <c r="F67" s="26"/>
      <c r="G67" s="248" t="s">
        <v>80</v>
      </c>
      <c r="H67" s="87"/>
    </row>
    <row r="68" spans="1:8" ht="18.600000000000001" customHeight="1" x14ac:dyDescent="0.5">
      <c r="A68" s="116" t="s">
        <v>233</v>
      </c>
      <c r="B68" s="40"/>
      <c r="C68" s="40">
        <v>1</v>
      </c>
      <c r="D68" s="40">
        <v>20</v>
      </c>
      <c r="E68" s="40">
        <v>20</v>
      </c>
      <c r="F68" s="26"/>
      <c r="G68" s="278" t="s">
        <v>80</v>
      </c>
      <c r="H68" s="87"/>
    </row>
    <row r="69" spans="1:8" ht="18.600000000000001" customHeight="1" x14ac:dyDescent="0.5">
      <c r="A69" s="116"/>
      <c r="B69" s="40"/>
      <c r="C69" s="40"/>
      <c r="D69" s="40"/>
      <c r="E69" s="40"/>
      <c r="F69" s="26"/>
      <c r="G69" s="14"/>
      <c r="H69" s="87"/>
    </row>
    <row r="70" spans="1:8" ht="18.600000000000001" customHeight="1" x14ac:dyDescent="0.5">
      <c r="A70" s="115" t="s">
        <v>122</v>
      </c>
      <c r="B70" s="348">
        <v>20</v>
      </c>
      <c r="C70" s="63">
        <f>SUM(C71:C72)</f>
        <v>1</v>
      </c>
      <c r="D70" s="63">
        <f t="shared" ref="D70:E70" si="1">SUM(D71:D72)</f>
        <v>20</v>
      </c>
      <c r="E70" s="225">
        <f t="shared" si="1"/>
        <v>20</v>
      </c>
      <c r="F70" s="233">
        <f>D70*100/B70</f>
        <v>100</v>
      </c>
      <c r="G70" s="104"/>
      <c r="H70" s="87"/>
    </row>
    <row r="71" spans="1:8" ht="18.600000000000001" customHeight="1" x14ac:dyDescent="0.45">
      <c r="A71" s="53" t="s">
        <v>264</v>
      </c>
      <c r="B71" s="40"/>
      <c r="C71" s="40">
        <v>1</v>
      </c>
      <c r="D71" s="40">
        <v>20</v>
      </c>
      <c r="E71" s="40">
        <v>20</v>
      </c>
      <c r="F71" s="26"/>
      <c r="G71" s="300" t="s">
        <v>80</v>
      </c>
      <c r="H71" s="87"/>
    </row>
    <row r="72" spans="1:8" ht="18.600000000000001" customHeight="1" x14ac:dyDescent="0.45">
      <c r="A72" s="297"/>
      <c r="B72" s="298"/>
      <c r="C72" s="298"/>
      <c r="D72" s="298"/>
      <c r="E72" s="298"/>
      <c r="F72" s="299"/>
      <c r="G72" s="301"/>
      <c r="H72" s="87"/>
    </row>
    <row r="73" spans="1:8" ht="18.600000000000001" customHeight="1" x14ac:dyDescent="0.45">
      <c r="A73" s="96" t="s">
        <v>40</v>
      </c>
      <c r="B73" s="97">
        <v>140</v>
      </c>
      <c r="C73" s="97">
        <f>C74+C81+C88+C77+C84</f>
        <v>7</v>
      </c>
      <c r="D73" s="97">
        <f>D74+D81+D88+D77+D84</f>
        <v>124</v>
      </c>
      <c r="E73" s="97">
        <f>E74+E81+E88+E77+E84</f>
        <v>86</v>
      </c>
      <c r="F73" s="111">
        <f>D73*100/B73</f>
        <v>88.571428571428569</v>
      </c>
      <c r="G73" s="103"/>
      <c r="H73" s="98"/>
    </row>
    <row r="74" spans="1:8" ht="18.600000000000001" customHeight="1" thickBot="1" x14ac:dyDescent="0.5">
      <c r="A74" s="112" t="s">
        <v>30</v>
      </c>
      <c r="B74" s="113">
        <v>20</v>
      </c>
      <c r="C74" s="113">
        <f>SUM(C75:C76)</f>
        <v>1</v>
      </c>
      <c r="D74" s="113">
        <f>SUM(D75:D76)</f>
        <v>20</v>
      </c>
      <c r="E74" s="113">
        <f>SUM(E75:E76)</f>
        <v>20</v>
      </c>
      <c r="F74" s="31">
        <f>D74*100/B74</f>
        <v>100</v>
      </c>
      <c r="G74" s="108"/>
      <c r="H74" s="98"/>
    </row>
    <row r="75" spans="1:8" s="81" customFormat="1" ht="18.600000000000001" customHeight="1" thickTop="1" x14ac:dyDescent="0.45">
      <c r="A75" s="15" t="s">
        <v>214</v>
      </c>
      <c r="B75" s="40"/>
      <c r="C75" s="40">
        <v>1</v>
      </c>
      <c r="D75" s="40">
        <v>20</v>
      </c>
      <c r="E75" s="42">
        <v>20</v>
      </c>
      <c r="F75" s="30"/>
      <c r="G75" s="252" t="s">
        <v>80</v>
      </c>
      <c r="H75" s="99"/>
    </row>
    <row r="76" spans="1:8" s="81" customFormat="1" ht="18.600000000000001" customHeight="1" x14ac:dyDescent="0.45">
      <c r="A76" s="12"/>
      <c r="B76" s="40"/>
      <c r="C76" s="40"/>
      <c r="D76" s="40"/>
      <c r="E76" s="40"/>
      <c r="F76" s="27"/>
      <c r="G76" s="13"/>
      <c r="H76" s="99"/>
    </row>
    <row r="77" spans="1:8" ht="18.600000000000001" customHeight="1" thickBot="1" x14ac:dyDescent="0.5">
      <c r="A77" s="5" t="s">
        <v>230</v>
      </c>
      <c r="B77" s="43">
        <v>40</v>
      </c>
      <c r="C77" s="43">
        <f>SUM(C78:C80)</f>
        <v>2</v>
      </c>
      <c r="D77" s="43">
        <f>SUM(D78:D80)</f>
        <v>40</v>
      </c>
      <c r="E77" s="43">
        <f t="shared" ref="E77" si="2">SUM(E78:E81)</f>
        <v>43</v>
      </c>
      <c r="F77" s="31">
        <f>D77*100/B77</f>
        <v>100</v>
      </c>
      <c r="G77" s="17"/>
      <c r="H77" s="98"/>
    </row>
    <row r="78" spans="1:8" ht="18.600000000000001" customHeight="1" thickTop="1" x14ac:dyDescent="0.45">
      <c r="A78" s="15" t="s">
        <v>250</v>
      </c>
      <c r="B78" s="42"/>
      <c r="C78" s="42">
        <v>1</v>
      </c>
      <c r="D78" s="42">
        <v>20</v>
      </c>
      <c r="E78" s="42">
        <v>20</v>
      </c>
      <c r="F78" s="30"/>
      <c r="G78" s="280" t="s">
        <v>80</v>
      </c>
      <c r="H78" s="98"/>
    </row>
    <row r="79" spans="1:8" ht="18.600000000000001" customHeight="1" x14ac:dyDescent="0.45">
      <c r="A79" s="15" t="s">
        <v>251</v>
      </c>
      <c r="B79" s="42"/>
      <c r="C79" s="42">
        <v>1</v>
      </c>
      <c r="D79" s="42">
        <v>20</v>
      </c>
      <c r="E79" s="42">
        <v>20</v>
      </c>
      <c r="F79" s="30"/>
      <c r="G79" s="280" t="s">
        <v>80</v>
      </c>
      <c r="H79" s="98"/>
    </row>
    <row r="80" spans="1:8" ht="18.600000000000001" customHeight="1" x14ac:dyDescent="0.45">
      <c r="A80" s="12"/>
      <c r="B80" s="42"/>
      <c r="C80" s="42"/>
      <c r="D80" s="42"/>
      <c r="E80" s="42"/>
      <c r="F80" s="30"/>
      <c r="G80" s="13"/>
      <c r="H80" s="98"/>
    </row>
    <row r="81" spans="1:8" ht="18.600000000000001" customHeight="1" thickBot="1" x14ac:dyDescent="0.5">
      <c r="A81" s="5" t="s">
        <v>118</v>
      </c>
      <c r="B81" s="43">
        <v>20</v>
      </c>
      <c r="C81" s="43">
        <f>SUM(C82:C83)</f>
        <v>1</v>
      </c>
      <c r="D81" s="43">
        <f>SUM(D82:D83)</f>
        <v>4</v>
      </c>
      <c r="E81" s="43">
        <f>SUM(E82:E83)</f>
        <v>3</v>
      </c>
      <c r="F81" s="31">
        <f>D81*100/B81</f>
        <v>20</v>
      </c>
      <c r="G81" s="17"/>
      <c r="H81" s="98"/>
    </row>
    <row r="82" spans="1:8" ht="18.600000000000001" customHeight="1" thickTop="1" x14ac:dyDescent="0.45">
      <c r="A82" s="15" t="s">
        <v>228</v>
      </c>
      <c r="B82" s="42"/>
      <c r="C82" s="42">
        <v>1</v>
      </c>
      <c r="D82" s="42">
        <v>4</v>
      </c>
      <c r="E82" s="42">
        <v>3</v>
      </c>
      <c r="F82" s="30"/>
      <c r="G82" s="275" t="s">
        <v>229</v>
      </c>
      <c r="H82" s="98"/>
    </row>
    <row r="83" spans="1:8" ht="18.600000000000001" customHeight="1" x14ac:dyDescent="0.45">
      <c r="A83" s="12"/>
      <c r="B83" s="42"/>
      <c r="C83" s="42"/>
      <c r="D83" s="42"/>
      <c r="E83" s="42"/>
      <c r="F83" s="30"/>
      <c r="G83" s="13"/>
      <c r="H83" s="98"/>
    </row>
    <row r="84" spans="1:8" ht="18.600000000000001" customHeight="1" thickBot="1" x14ac:dyDescent="0.5">
      <c r="A84" s="5" t="s">
        <v>334</v>
      </c>
      <c r="B84" s="43">
        <v>40</v>
      </c>
      <c r="C84" s="43">
        <f>SUM(C85:C86)</f>
        <v>2</v>
      </c>
      <c r="D84" s="43">
        <f t="shared" ref="D84:E84" si="3">SUM(D85:D86)</f>
        <v>40</v>
      </c>
      <c r="E84" s="43">
        <f t="shared" si="3"/>
        <v>0</v>
      </c>
      <c r="F84" s="31">
        <f>D84*100/B84</f>
        <v>100</v>
      </c>
      <c r="G84" s="17"/>
      <c r="H84" s="98"/>
    </row>
    <row r="85" spans="1:8" ht="18.600000000000001" customHeight="1" thickTop="1" x14ac:dyDescent="0.45">
      <c r="A85" s="12" t="s">
        <v>335</v>
      </c>
      <c r="B85" s="42"/>
      <c r="C85" s="42">
        <v>1</v>
      </c>
      <c r="D85" s="42">
        <v>20</v>
      </c>
      <c r="E85" s="42"/>
      <c r="F85" s="30"/>
      <c r="G85" s="338" t="s">
        <v>80</v>
      </c>
      <c r="H85" s="98"/>
    </row>
    <row r="86" spans="1:8" ht="18.600000000000001" customHeight="1" x14ac:dyDescent="0.45">
      <c r="A86" s="12" t="s">
        <v>336</v>
      </c>
      <c r="B86" s="42"/>
      <c r="C86" s="42">
        <v>1</v>
      </c>
      <c r="D86" s="42">
        <v>20</v>
      </c>
      <c r="E86" s="42"/>
      <c r="F86" s="30"/>
      <c r="G86" s="338" t="s">
        <v>80</v>
      </c>
      <c r="H86" s="98"/>
    </row>
    <row r="87" spans="1:8" ht="18.600000000000001" customHeight="1" x14ac:dyDescent="0.45">
      <c r="A87" s="12"/>
      <c r="B87" s="42"/>
      <c r="C87" s="42"/>
      <c r="D87" s="42"/>
      <c r="E87" s="42"/>
      <c r="F87" s="30"/>
      <c r="G87" s="13"/>
      <c r="H87" s="98"/>
    </row>
    <row r="88" spans="1:8" ht="18.600000000000001" customHeight="1" thickBot="1" x14ac:dyDescent="0.5">
      <c r="A88" s="5" t="s">
        <v>119</v>
      </c>
      <c r="B88" s="43">
        <v>20</v>
      </c>
      <c r="C88" s="43">
        <v>1</v>
      </c>
      <c r="D88" s="43">
        <v>20</v>
      </c>
      <c r="E88" s="43">
        <v>20</v>
      </c>
      <c r="F88" s="31">
        <f>D88*100/B88</f>
        <v>100</v>
      </c>
      <c r="G88" s="17"/>
      <c r="H88" s="98"/>
    </row>
    <row r="89" spans="1:8" ht="18.600000000000001" customHeight="1" thickTop="1" x14ac:dyDescent="0.45">
      <c r="A89" s="12" t="s">
        <v>239</v>
      </c>
      <c r="B89" s="42"/>
      <c r="C89" s="42">
        <v>1</v>
      </c>
      <c r="D89" s="42">
        <v>20</v>
      </c>
      <c r="E89" s="42">
        <v>20</v>
      </c>
      <c r="F89" s="30"/>
      <c r="G89" s="280" t="s">
        <v>80</v>
      </c>
      <c r="H89" s="98"/>
    </row>
    <row r="90" spans="1:8" ht="18.600000000000001" customHeight="1" x14ac:dyDescent="0.45">
      <c r="A90" s="9"/>
      <c r="B90" s="114"/>
      <c r="C90" s="41"/>
      <c r="D90" s="41"/>
      <c r="E90" s="41"/>
      <c r="F90" s="24"/>
      <c r="G90" s="10"/>
      <c r="H90" s="87"/>
    </row>
    <row r="91" spans="1:8" ht="18.600000000000001" customHeight="1" x14ac:dyDescent="0.45">
      <c r="A91" s="72" t="s">
        <v>41</v>
      </c>
      <c r="B91" s="73">
        <v>100</v>
      </c>
      <c r="C91" s="74">
        <f>SUM(C92:C97)</f>
        <v>5</v>
      </c>
      <c r="D91" s="74">
        <f>SUM(D92:D97)</f>
        <v>100</v>
      </c>
      <c r="E91" s="74">
        <f>SUM(E92:E97)</f>
        <v>100</v>
      </c>
      <c r="F91" s="93">
        <f>D91*100/B91</f>
        <v>100</v>
      </c>
      <c r="G91" s="104"/>
      <c r="H91" s="98"/>
    </row>
    <row r="92" spans="1:8" s="81" customFormat="1" ht="18.600000000000001" customHeight="1" x14ac:dyDescent="0.45">
      <c r="A92" s="12" t="s">
        <v>153</v>
      </c>
      <c r="B92" s="40"/>
      <c r="C92" s="40">
        <v>1</v>
      </c>
      <c r="D92" s="40">
        <v>20</v>
      </c>
      <c r="E92" s="40">
        <v>20</v>
      </c>
      <c r="F92" s="27"/>
      <c r="G92" s="234" t="s">
        <v>24</v>
      </c>
      <c r="H92" s="99"/>
    </row>
    <row r="93" spans="1:8" s="81" customFormat="1" ht="18.600000000000001" customHeight="1" x14ac:dyDescent="0.45">
      <c r="A93" s="12" t="s">
        <v>213</v>
      </c>
      <c r="B93" s="40"/>
      <c r="C93" s="40">
        <v>1</v>
      </c>
      <c r="D93" s="40">
        <v>20</v>
      </c>
      <c r="E93" s="40">
        <v>20</v>
      </c>
      <c r="F93" s="27"/>
      <c r="G93" s="237" t="s">
        <v>24</v>
      </c>
      <c r="H93" s="99"/>
    </row>
    <row r="94" spans="1:8" s="81" customFormat="1" ht="18.600000000000001" customHeight="1" x14ac:dyDescent="0.45">
      <c r="A94" s="12" t="s">
        <v>212</v>
      </c>
      <c r="B94" s="40"/>
      <c r="C94" s="40">
        <v>1</v>
      </c>
      <c r="D94" s="40">
        <v>20</v>
      </c>
      <c r="E94" s="40">
        <v>20</v>
      </c>
      <c r="F94" s="27"/>
      <c r="G94" s="253" t="s">
        <v>24</v>
      </c>
      <c r="H94" s="99"/>
    </row>
    <row r="95" spans="1:8" s="81" customFormat="1" ht="18.600000000000001" customHeight="1" x14ac:dyDescent="0.45">
      <c r="A95" s="12" t="s">
        <v>242</v>
      </c>
      <c r="B95" s="40"/>
      <c r="C95" s="40">
        <v>1</v>
      </c>
      <c r="D95" s="40">
        <v>20</v>
      </c>
      <c r="E95" s="40">
        <v>20</v>
      </c>
      <c r="F95" s="27"/>
      <c r="G95" s="280" t="s">
        <v>24</v>
      </c>
      <c r="H95" s="99"/>
    </row>
    <row r="96" spans="1:8" s="81" customFormat="1" ht="18.600000000000001" customHeight="1" x14ac:dyDescent="0.45">
      <c r="A96" s="12" t="s">
        <v>329</v>
      </c>
      <c r="B96" s="40"/>
      <c r="C96" s="40">
        <v>1</v>
      </c>
      <c r="D96" s="40">
        <v>20</v>
      </c>
      <c r="E96" s="40">
        <v>20</v>
      </c>
      <c r="F96" s="27"/>
      <c r="G96" s="338" t="s">
        <v>24</v>
      </c>
      <c r="H96" s="99"/>
    </row>
    <row r="97" spans="1:9" s="81" customFormat="1" ht="18.600000000000001" customHeight="1" x14ac:dyDescent="0.45">
      <c r="A97" s="12"/>
      <c r="B97" s="40"/>
      <c r="C97" s="40"/>
      <c r="D97" s="40"/>
      <c r="E97" s="40"/>
      <c r="F97" s="27"/>
      <c r="G97" s="14"/>
      <c r="H97" s="99"/>
    </row>
    <row r="98" spans="1:9" ht="18.600000000000001" customHeight="1" x14ac:dyDescent="0.45">
      <c r="A98" s="96" t="s">
        <v>50</v>
      </c>
      <c r="B98" s="97">
        <f>B99+B102</f>
        <v>300</v>
      </c>
      <c r="C98" s="97">
        <f t="shared" ref="C98:E98" si="4">C102+C99</f>
        <v>22</v>
      </c>
      <c r="D98" s="97">
        <f>D102+D99</f>
        <v>366</v>
      </c>
      <c r="E98" s="97">
        <f t="shared" si="4"/>
        <v>262</v>
      </c>
      <c r="F98" s="111">
        <f>D98*100/B98</f>
        <v>122</v>
      </c>
      <c r="G98" s="103"/>
      <c r="H98" s="87"/>
    </row>
    <row r="99" spans="1:9" ht="18.600000000000001" customHeight="1" x14ac:dyDescent="0.45">
      <c r="A99" s="112" t="s">
        <v>39</v>
      </c>
      <c r="B99" s="113">
        <v>20</v>
      </c>
      <c r="C99" s="113">
        <v>1</v>
      </c>
      <c r="D99" s="113">
        <v>20</v>
      </c>
      <c r="E99" s="113">
        <v>20</v>
      </c>
      <c r="F99" s="110">
        <f>D99*100/B99</f>
        <v>100</v>
      </c>
      <c r="G99" s="108"/>
      <c r="H99" s="98"/>
    </row>
    <row r="100" spans="1:9" ht="18.600000000000001" customHeight="1" x14ac:dyDescent="0.45">
      <c r="A100" s="121" t="s">
        <v>215</v>
      </c>
      <c r="B100" s="122"/>
      <c r="C100" s="122">
        <v>1</v>
      </c>
      <c r="D100" s="122">
        <v>20</v>
      </c>
      <c r="E100" s="122">
        <v>20</v>
      </c>
      <c r="F100" s="123"/>
      <c r="G100" s="255" t="s">
        <v>128</v>
      </c>
      <c r="H100" s="98"/>
    </row>
    <row r="101" spans="1:9" ht="18.600000000000001" customHeight="1" thickBot="1" x14ac:dyDescent="0.5">
      <c r="A101" s="12"/>
      <c r="B101" s="42"/>
      <c r="C101" s="42"/>
      <c r="D101" s="42"/>
      <c r="E101" s="42"/>
      <c r="F101" s="30"/>
      <c r="G101" s="13"/>
      <c r="H101" s="87"/>
    </row>
    <row r="102" spans="1:9" ht="18.600000000000001" customHeight="1" thickTop="1" x14ac:dyDescent="0.45">
      <c r="A102" s="5" t="s">
        <v>38</v>
      </c>
      <c r="B102" s="43">
        <v>280</v>
      </c>
      <c r="C102" s="43">
        <f>SUM(C103:C122)+C124</f>
        <v>21</v>
      </c>
      <c r="D102" s="43">
        <f>SUM(D103:D122)+D124</f>
        <v>346</v>
      </c>
      <c r="E102" s="43">
        <f>SUM(E103:E122)+E124</f>
        <v>242</v>
      </c>
      <c r="F102" s="29">
        <f t="shared" ref="F102" si="5">D102*100/B102</f>
        <v>123.57142857142857</v>
      </c>
      <c r="G102" s="17"/>
      <c r="H102" s="236"/>
    </row>
    <row r="103" spans="1:9" s="81" customFormat="1" ht="18.600000000000001" customHeight="1" x14ac:dyDescent="0.45">
      <c r="A103" s="12" t="s">
        <v>185</v>
      </c>
      <c r="B103" s="44"/>
      <c r="C103" s="83">
        <v>1</v>
      </c>
      <c r="D103" s="40">
        <v>19</v>
      </c>
      <c r="E103" s="40">
        <v>16</v>
      </c>
      <c r="F103" s="26"/>
      <c r="G103" s="229" t="s">
        <v>128</v>
      </c>
      <c r="H103" s="250"/>
    </row>
    <row r="104" spans="1:9" s="81" customFormat="1" ht="18.600000000000001" customHeight="1" x14ac:dyDescent="0.45">
      <c r="A104" s="12" t="s">
        <v>184</v>
      </c>
      <c r="B104" s="44"/>
      <c r="C104" s="83">
        <v>1</v>
      </c>
      <c r="D104" s="40">
        <v>21</v>
      </c>
      <c r="E104" s="40">
        <v>17</v>
      </c>
      <c r="F104" s="26"/>
      <c r="G104" s="231" t="s">
        <v>128</v>
      </c>
      <c r="H104" s="250"/>
    </row>
    <row r="105" spans="1:9" s="81" customFormat="1" ht="18.600000000000001" customHeight="1" x14ac:dyDescent="0.45">
      <c r="A105" s="12" t="s">
        <v>209</v>
      </c>
      <c r="B105" s="44"/>
      <c r="C105" s="83">
        <v>1</v>
      </c>
      <c r="D105" s="40">
        <v>18</v>
      </c>
      <c r="E105" s="40">
        <v>8</v>
      </c>
      <c r="F105" s="26"/>
      <c r="G105" s="101" t="s">
        <v>128</v>
      </c>
      <c r="H105" s="250"/>
    </row>
    <row r="106" spans="1:9" s="81" customFormat="1" ht="18.600000000000001" customHeight="1" x14ac:dyDescent="0.45">
      <c r="A106" s="12" t="s">
        <v>210</v>
      </c>
      <c r="B106" s="44"/>
      <c r="C106" s="83">
        <v>1</v>
      </c>
      <c r="D106" s="40">
        <v>14</v>
      </c>
      <c r="E106" s="40">
        <v>8</v>
      </c>
      <c r="F106" s="26"/>
      <c r="G106" s="248" t="s">
        <v>128</v>
      </c>
      <c r="H106" s="250"/>
      <c r="I106" s="247"/>
    </row>
    <row r="107" spans="1:9" s="81" customFormat="1" ht="18.600000000000001" customHeight="1" x14ac:dyDescent="0.45">
      <c r="A107" s="12" t="s">
        <v>211</v>
      </c>
      <c r="B107" s="44"/>
      <c r="C107" s="83">
        <v>1</v>
      </c>
      <c r="D107" s="40">
        <v>22</v>
      </c>
      <c r="E107" s="40">
        <v>16</v>
      </c>
      <c r="F107" s="26"/>
      <c r="G107" s="252" t="s">
        <v>128</v>
      </c>
      <c r="H107" s="250"/>
    </row>
    <row r="108" spans="1:9" s="81" customFormat="1" ht="18.600000000000001" customHeight="1" x14ac:dyDescent="0.45">
      <c r="A108" s="12" t="s">
        <v>245</v>
      </c>
      <c r="B108" s="44"/>
      <c r="C108" s="83">
        <v>1</v>
      </c>
      <c r="D108" s="40">
        <v>25</v>
      </c>
      <c r="E108" s="40">
        <v>18</v>
      </c>
      <c r="F108" s="26"/>
      <c r="G108" s="284" t="s">
        <v>128</v>
      </c>
      <c r="H108" s="250"/>
    </row>
    <row r="109" spans="1:9" s="81" customFormat="1" ht="18.600000000000001" customHeight="1" x14ac:dyDescent="0.45">
      <c r="A109" s="12" t="s">
        <v>186</v>
      </c>
      <c r="B109" s="44"/>
      <c r="C109" s="83">
        <v>1</v>
      </c>
      <c r="D109" s="40">
        <v>20</v>
      </c>
      <c r="E109" s="40">
        <v>14</v>
      </c>
      <c r="F109" s="26"/>
      <c r="G109" s="229" t="s">
        <v>128</v>
      </c>
      <c r="H109" s="99"/>
    </row>
    <row r="110" spans="1:9" s="81" customFormat="1" ht="18.600000000000001" customHeight="1" x14ac:dyDescent="0.45">
      <c r="A110" s="12" t="s">
        <v>187</v>
      </c>
      <c r="B110" s="44"/>
      <c r="C110" s="83">
        <v>1</v>
      </c>
      <c r="D110" s="40">
        <v>19</v>
      </c>
      <c r="E110" s="40">
        <v>17</v>
      </c>
      <c r="F110" s="26"/>
      <c r="G110" s="231" t="s">
        <v>128</v>
      </c>
      <c r="H110" s="99"/>
    </row>
    <row r="111" spans="1:9" s="81" customFormat="1" ht="18.600000000000001" customHeight="1" x14ac:dyDescent="0.45">
      <c r="A111" s="12" t="s">
        <v>190</v>
      </c>
      <c r="B111" s="44"/>
      <c r="C111" s="83">
        <v>1</v>
      </c>
      <c r="D111" s="40">
        <v>13</v>
      </c>
      <c r="E111" s="40">
        <v>13</v>
      </c>
      <c r="F111" s="26"/>
      <c r="G111" s="101" t="s">
        <v>128</v>
      </c>
      <c r="H111" s="99"/>
    </row>
    <row r="112" spans="1:9" s="81" customFormat="1" ht="18.600000000000001" customHeight="1" x14ac:dyDescent="0.45">
      <c r="A112" s="12" t="s">
        <v>327</v>
      </c>
      <c r="B112" s="44"/>
      <c r="C112" s="83">
        <v>1</v>
      </c>
      <c r="D112" s="40">
        <v>1</v>
      </c>
      <c r="E112" s="40">
        <v>1</v>
      </c>
      <c r="F112" s="26"/>
      <c r="G112" s="248" t="s">
        <v>128</v>
      </c>
      <c r="H112" s="99"/>
    </row>
    <row r="113" spans="1:9" s="81" customFormat="1" ht="18.600000000000001" customHeight="1" x14ac:dyDescent="0.45">
      <c r="A113" s="12" t="s">
        <v>328</v>
      </c>
      <c r="B113" s="44"/>
      <c r="C113" s="83">
        <v>1</v>
      </c>
      <c r="D113" s="40">
        <v>11</v>
      </c>
      <c r="E113" s="40">
        <v>11</v>
      </c>
      <c r="F113" s="26"/>
      <c r="G113" s="338" t="s">
        <v>128</v>
      </c>
      <c r="H113" s="99"/>
      <c r="I113" s="247"/>
    </row>
    <row r="114" spans="1:9" s="81" customFormat="1" ht="18.600000000000001" customHeight="1" x14ac:dyDescent="0.45">
      <c r="A114" s="12" t="s">
        <v>332</v>
      </c>
      <c r="B114" s="44"/>
      <c r="C114" s="83">
        <v>1</v>
      </c>
      <c r="D114" s="40">
        <v>19</v>
      </c>
      <c r="E114" s="40"/>
      <c r="F114" s="26"/>
      <c r="G114" s="338" t="s">
        <v>128</v>
      </c>
      <c r="H114" s="99"/>
    </row>
    <row r="115" spans="1:9" s="81" customFormat="1" ht="18.600000000000001" customHeight="1" x14ac:dyDescent="0.45">
      <c r="A115" s="12" t="s">
        <v>333</v>
      </c>
      <c r="B115" s="44"/>
      <c r="C115" s="83">
        <v>1</v>
      </c>
      <c r="D115" s="40">
        <v>10</v>
      </c>
      <c r="E115" s="40"/>
      <c r="F115" s="26"/>
      <c r="G115" s="338" t="s">
        <v>128</v>
      </c>
      <c r="H115" s="99"/>
    </row>
    <row r="116" spans="1:9" s="81" customFormat="1" ht="18.600000000000001" customHeight="1" x14ac:dyDescent="0.45">
      <c r="A116" s="12" t="s">
        <v>204</v>
      </c>
      <c r="B116" s="44"/>
      <c r="C116" s="83">
        <v>1</v>
      </c>
      <c r="D116" s="40">
        <v>22</v>
      </c>
      <c r="E116" s="40">
        <v>21</v>
      </c>
      <c r="F116" s="26"/>
      <c r="G116" s="248" t="s">
        <v>128</v>
      </c>
      <c r="H116" s="99"/>
    </row>
    <row r="117" spans="1:9" s="81" customFormat="1" ht="18.600000000000001" customHeight="1" x14ac:dyDescent="0.45">
      <c r="A117" s="12" t="s">
        <v>326</v>
      </c>
      <c r="B117" s="44"/>
      <c r="C117" s="83">
        <v>1</v>
      </c>
      <c r="D117" s="40">
        <v>13</v>
      </c>
      <c r="E117" s="40">
        <v>12</v>
      </c>
      <c r="F117" s="26"/>
      <c r="G117" s="338" t="s">
        <v>128</v>
      </c>
      <c r="H117" s="99"/>
    </row>
    <row r="118" spans="1:9" s="81" customFormat="1" ht="18.600000000000001" customHeight="1" x14ac:dyDescent="0.45">
      <c r="A118" s="12" t="s">
        <v>331</v>
      </c>
      <c r="B118" s="44"/>
      <c r="C118" s="83">
        <v>1</v>
      </c>
      <c r="D118" s="40">
        <v>18</v>
      </c>
      <c r="E118" s="40"/>
      <c r="F118" s="26"/>
      <c r="G118" s="338" t="s">
        <v>128</v>
      </c>
      <c r="H118" s="99"/>
    </row>
    <row r="119" spans="1:9" s="81" customFormat="1" ht="18.600000000000001" customHeight="1" x14ac:dyDescent="0.45">
      <c r="A119" s="12" t="s">
        <v>262</v>
      </c>
      <c r="B119" s="44"/>
      <c r="C119" s="83">
        <v>1</v>
      </c>
      <c r="D119" s="40">
        <v>13</v>
      </c>
      <c r="E119" s="40">
        <v>12</v>
      </c>
      <c r="F119" s="26"/>
      <c r="G119" s="231" t="s">
        <v>128</v>
      </c>
      <c r="H119" s="99"/>
    </row>
    <row r="120" spans="1:9" s="81" customFormat="1" ht="18.600000000000001" customHeight="1" x14ac:dyDescent="0.45">
      <c r="A120" s="12" t="s">
        <v>261</v>
      </c>
      <c r="B120" s="44"/>
      <c r="C120" s="83">
        <v>1</v>
      </c>
      <c r="D120" s="40">
        <v>8</v>
      </c>
      <c r="E120" s="40">
        <v>8</v>
      </c>
      <c r="F120" s="26"/>
      <c r="G120" s="296" t="s">
        <v>128</v>
      </c>
      <c r="H120" s="99"/>
    </row>
    <row r="121" spans="1:9" s="81" customFormat="1" ht="18.600000000000001" customHeight="1" x14ac:dyDescent="0.45">
      <c r="A121" s="12" t="s">
        <v>191</v>
      </c>
      <c r="B121" s="44"/>
      <c r="C121" s="83">
        <v>1</v>
      </c>
      <c r="D121" s="40">
        <v>21</v>
      </c>
      <c r="E121" s="40">
        <v>17</v>
      </c>
      <c r="F121" s="26"/>
      <c r="G121" s="101" t="s">
        <v>128</v>
      </c>
      <c r="H121" s="99"/>
    </row>
    <row r="122" spans="1:9" s="81" customFormat="1" ht="18.600000000000001" customHeight="1" x14ac:dyDescent="0.45">
      <c r="A122" s="12" t="s">
        <v>206</v>
      </c>
      <c r="B122" s="44"/>
      <c r="C122" s="83">
        <v>1</v>
      </c>
      <c r="D122" s="40">
        <v>19</v>
      </c>
      <c r="E122" s="40">
        <v>13</v>
      </c>
      <c r="F122" s="26"/>
      <c r="G122" s="248" t="s">
        <v>128</v>
      </c>
      <c r="H122" s="99"/>
    </row>
    <row r="123" spans="1:9" ht="18.600000000000001" customHeight="1" x14ac:dyDescent="0.45">
      <c r="A123" s="53" t="s">
        <v>7</v>
      </c>
      <c r="B123" s="53"/>
      <c r="C123" s="82"/>
      <c r="D123" s="53"/>
      <c r="E123" s="40"/>
      <c r="F123" s="26"/>
      <c r="G123" s="14"/>
      <c r="H123" s="98"/>
    </row>
    <row r="124" spans="1:9" ht="18.600000000000001" customHeight="1" x14ac:dyDescent="0.45">
      <c r="A124" s="16" t="s">
        <v>35</v>
      </c>
      <c r="B124" s="50">
        <v>0</v>
      </c>
      <c r="C124" s="50">
        <v>1</v>
      </c>
      <c r="D124" s="50">
        <v>20</v>
      </c>
      <c r="E124" s="50">
        <v>20</v>
      </c>
      <c r="F124" s="51"/>
      <c r="G124" s="52"/>
      <c r="H124" s="98"/>
    </row>
    <row r="125" spans="1:9" ht="18.600000000000001" customHeight="1" x14ac:dyDescent="0.45">
      <c r="A125" s="121" t="s">
        <v>221</v>
      </c>
      <c r="B125" s="65"/>
      <c r="C125" s="65">
        <v>1</v>
      </c>
      <c r="D125" s="65">
        <v>20</v>
      </c>
      <c r="E125" s="65">
        <v>20</v>
      </c>
      <c r="F125" s="274"/>
      <c r="G125" s="252" t="s">
        <v>128</v>
      </c>
      <c r="H125" s="98"/>
    </row>
    <row r="126" spans="1:9" ht="18.600000000000001" customHeight="1" x14ac:dyDescent="0.45">
      <c r="A126" s="88"/>
      <c r="B126" s="88"/>
      <c r="C126" s="92"/>
      <c r="D126" s="88"/>
      <c r="E126" s="40"/>
      <c r="F126" s="26"/>
      <c r="G126" s="14"/>
      <c r="H126" s="98"/>
    </row>
    <row r="127" spans="1:9" ht="18.600000000000001" customHeight="1" x14ac:dyDescent="0.45">
      <c r="A127" s="226" t="s">
        <v>123</v>
      </c>
      <c r="B127" s="226">
        <v>20</v>
      </c>
      <c r="C127" s="235">
        <f>SUM(C128:C135)</f>
        <v>7</v>
      </c>
      <c r="D127" s="235">
        <f>SUM(D128:D135)</f>
        <v>22</v>
      </c>
      <c r="E127" s="235">
        <f t="shared" ref="E127" si="6">SUM(E128:E135)</f>
        <v>9</v>
      </c>
      <c r="F127" s="111">
        <f>D127*100/B127</f>
        <v>110</v>
      </c>
      <c r="G127" s="104"/>
      <c r="H127" s="98"/>
    </row>
    <row r="128" spans="1:9" ht="18.600000000000001" customHeight="1" x14ac:dyDescent="0.45">
      <c r="A128" s="15" t="s">
        <v>154</v>
      </c>
      <c r="B128" s="44"/>
      <c r="C128" s="40">
        <v>1</v>
      </c>
      <c r="D128" s="40">
        <v>2</v>
      </c>
      <c r="E128" s="40">
        <v>2</v>
      </c>
      <c r="F128" s="26"/>
      <c r="G128" s="234" t="s">
        <v>80</v>
      </c>
      <c r="H128" s="98"/>
    </row>
    <row r="129" spans="1:8" ht="18.600000000000001" customHeight="1" x14ac:dyDescent="0.45">
      <c r="A129" s="15" t="s">
        <v>236</v>
      </c>
      <c r="B129" s="44"/>
      <c r="C129" s="40">
        <v>1</v>
      </c>
      <c r="D129" s="40">
        <v>6</v>
      </c>
      <c r="E129" s="40"/>
      <c r="F129" s="26"/>
      <c r="G129" s="279" t="s">
        <v>80</v>
      </c>
      <c r="H129" s="98"/>
    </row>
    <row r="130" spans="1:8" ht="18.600000000000001" customHeight="1" x14ac:dyDescent="0.45">
      <c r="A130" s="15" t="s">
        <v>155</v>
      </c>
      <c r="B130" s="44"/>
      <c r="C130" s="40">
        <v>1</v>
      </c>
      <c r="D130" s="40">
        <v>2</v>
      </c>
      <c r="E130" s="40">
        <v>2</v>
      </c>
      <c r="F130" s="26"/>
      <c r="G130" s="234" t="s">
        <v>80</v>
      </c>
      <c r="H130" s="98"/>
    </row>
    <row r="131" spans="1:8" ht="18.600000000000001" customHeight="1" x14ac:dyDescent="0.45">
      <c r="A131" s="15" t="s">
        <v>237</v>
      </c>
      <c r="B131" s="44"/>
      <c r="C131" s="40">
        <v>1</v>
      </c>
      <c r="D131" s="40">
        <v>5</v>
      </c>
      <c r="E131" s="40"/>
      <c r="F131" s="26"/>
      <c r="G131" s="279" t="s">
        <v>80</v>
      </c>
      <c r="H131" s="98"/>
    </row>
    <row r="132" spans="1:8" ht="18.600000000000001" customHeight="1" x14ac:dyDescent="0.45">
      <c r="A132" s="15" t="s">
        <v>168</v>
      </c>
      <c r="B132" s="44"/>
      <c r="C132" s="40">
        <v>1</v>
      </c>
      <c r="D132" s="40">
        <v>2</v>
      </c>
      <c r="E132" s="40">
        <v>1</v>
      </c>
      <c r="F132" s="26"/>
      <c r="G132" s="237" t="s">
        <v>80</v>
      </c>
      <c r="H132" s="98"/>
    </row>
    <row r="133" spans="1:8" ht="18.600000000000001" customHeight="1" x14ac:dyDescent="0.45">
      <c r="A133" s="15" t="s">
        <v>238</v>
      </c>
      <c r="B133" s="44"/>
      <c r="C133" s="40">
        <v>1</v>
      </c>
      <c r="D133" s="40">
        <v>4</v>
      </c>
      <c r="E133" s="40">
        <v>3</v>
      </c>
      <c r="F133" s="26"/>
      <c r="G133" s="279" t="s">
        <v>80</v>
      </c>
      <c r="H133" s="98"/>
    </row>
    <row r="134" spans="1:8" ht="18.600000000000001" customHeight="1" x14ac:dyDescent="0.45">
      <c r="A134" s="15" t="s">
        <v>259</v>
      </c>
      <c r="B134" s="44"/>
      <c r="C134" s="40">
        <v>1</v>
      </c>
      <c r="D134" s="40">
        <v>1</v>
      </c>
      <c r="E134" s="40">
        <v>1</v>
      </c>
      <c r="F134" s="26"/>
      <c r="G134" s="280" t="s">
        <v>146</v>
      </c>
      <c r="H134" s="98"/>
    </row>
    <row r="135" spans="1:8" ht="18.600000000000001" customHeight="1" x14ac:dyDescent="0.45">
      <c r="A135" s="15"/>
      <c r="B135" s="44"/>
      <c r="C135" s="40"/>
      <c r="D135" s="40"/>
      <c r="E135" s="40"/>
      <c r="F135" s="26"/>
      <c r="G135" s="14"/>
      <c r="H135" s="98"/>
    </row>
    <row r="136" spans="1:8" s="81" customFormat="1" ht="18.600000000000001" customHeight="1" x14ac:dyDescent="0.5">
      <c r="A136" s="115" t="s">
        <v>340</v>
      </c>
      <c r="B136" s="63">
        <v>60</v>
      </c>
      <c r="C136" s="63">
        <f>SUM(C137:C137)</f>
        <v>3</v>
      </c>
      <c r="D136" s="63">
        <f>SUM(D137:D137)</f>
        <v>65</v>
      </c>
      <c r="E136" s="63">
        <f>SUM(E137:E137)</f>
        <v>65</v>
      </c>
      <c r="F136" s="249">
        <f>D136*100/B136</f>
        <v>108.33333333333333</v>
      </c>
      <c r="G136" s="64"/>
      <c r="H136" s="99"/>
    </row>
    <row r="137" spans="1:8" ht="18.600000000000001" customHeight="1" x14ac:dyDescent="0.5">
      <c r="A137" s="117" t="s">
        <v>51</v>
      </c>
      <c r="B137" s="118">
        <v>60</v>
      </c>
      <c r="C137" s="118">
        <f>SUM(C138:C141)</f>
        <v>3</v>
      </c>
      <c r="D137" s="118">
        <f t="shared" ref="D137:E137" si="7">SUM(D138:D141)</f>
        <v>65</v>
      </c>
      <c r="E137" s="118">
        <f t="shared" si="7"/>
        <v>65</v>
      </c>
      <c r="F137" s="119"/>
      <c r="G137" s="120"/>
      <c r="H137" s="98"/>
    </row>
    <row r="138" spans="1:8" ht="18.600000000000001" customHeight="1" x14ac:dyDescent="0.5">
      <c r="A138" s="116" t="s">
        <v>130</v>
      </c>
      <c r="B138" s="40"/>
      <c r="C138" s="40">
        <v>1</v>
      </c>
      <c r="D138" s="40">
        <v>25</v>
      </c>
      <c r="E138" s="40">
        <v>25</v>
      </c>
      <c r="F138" s="26"/>
      <c r="G138" s="228" t="s">
        <v>146</v>
      </c>
      <c r="H138" s="98"/>
    </row>
    <row r="139" spans="1:8" ht="18.600000000000001" customHeight="1" x14ac:dyDescent="0.5">
      <c r="A139" s="116" t="s">
        <v>244</v>
      </c>
      <c r="B139" s="40"/>
      <c r="C139" s="40">
        <v>1</v>
      </c>
      <c r="D139" s="40">
        <v>20</v>
      </c>
      <c r="E139" s="40">
        <v>20</v>
      </c>
      <c r="F139" s="26"/>
      <c r="G139" s="280" t="s">
        <v>146</v>
      </c>
      <c r="H139" s="98"/>
    </row>
    <row r="140" spans="1:8" ht="18.600000000000001" customHeight="1" x14ac:dyDescent="0.45">
      <c r="A140" s="88" t="s">
        <v>263</v>
      </c>
      <c r="B140" s="40"/>
      <c r="C140" s="40">
        <v>1</v>
      </c>
      <c r="D140" s="40">
        <v>20</v>
      </c>
      <c r="E140" s="40">
        <v>20</v>
      </c>
      <c r="F140" s="26"/>
      <c r="G140" s="296" t="s">
        <v>146</v>
      </c>
      <c r="H140" s="98"/>
    </row>
    <row r="141" spans="1:8" ht="18.600000000000001" customHeight="1" x14ac:dyDescent="0.5">
      <c r="A141" s="116"/>
      <c r="B141" s="40"/>
      <c r="C141" s="40"/>
      <c r="D141" s="40"/>
      <c r="E141" s="40"/>
      <c r="F141" s="26"/>
      <c r="G141" s="14"/>
      <c r="H141" s="98"/>
    </row>
    <row r="142" spans="1:8" ht="18.600000000000001" customHeight="1" x14ac:dyDescent="0.5">
      <c r="A142" s="115" t="s">
        <v>324</v>
      </c>
      <c r="B142" s="348">
        <v>20</v>
      </c>
      <c r="C142" s="63">
        <f>C143</f>
        <v>1</v>
      </c>
      <c r="D142" s="63">
        <f t="shared" ref="D142:E142" si="8">D143</f>
        <v>20</v>
      </c>
      <c r="E142" s="63">
        <f t="shared" si="8"/>
        <v>20</v>
      </c>
      <c r="F142" s="249">
        <f>D142*100/B142</f>
        <v>100</v>
      </c>
      <c r="G142" s="64"/>
      <c r="H142" s="98"/>
    </row>
    <row r="143" spans="1:8" ht="18.600000000000001" customHeight="1" x14ac:dyDescent="0.5">
      <c r="A143" s="117" t="s">
        <v>51</v>
      </c>
      <c r="B143" s="118"/>
      <c r="C143" s="118">
        <v>1</v>
      </c>
      <c r="D143" s="118">
        <v>20</v>
      </c>
      <c r="E143" s="118">
        <v>20</v>
      </c>
      <c r="F143" s="119"/>
      <c r="G143" s="120"/>
      <c r="H143" s="98"/>
    </row>
    <row r="144" spans="1:8" ht="18.600000000000001" customHeight="1" x14ac:dyDescent="0.5">
      <c r="A144" s="116" t="s">
        <v>325</v>
      </c>
      <c r="B144" s="40"/>
      <c r="C144" s="40">
        <v>1</v>
      </c>
      <c r="D144" s="40">
        <v>20</v>
      </c>
      <c r="E144" s="40">
        <v>20</v>
      </c>
      <c r="F144" s="26"/>
      <c r="G144" s="338" t="s">
        <v>80</v>
      </c>
      <c r="H144" s="98"/>
    </row>
    <row r="145" spans="1:8" ht="18.600000000000001" customHeight="1" x14ac:dyDescent="0.5">
      <c r="A145" s="116"/>
      <c r="B145" s="40"/>
      <c r="C145" s="40"/>
      <c r="D145" s="40"/>
      <c r="E145" s="40"/>
      <c r="F145" s="26"/>
      <c r="G145" s="14"/>
      <c r="H145" s="98"/>
    </row>
    <row r="146" spans="1:8" ht="18.600000000000001" customHeight="1" x14ac:dyDescent="0.5">
      <c r="A146" s="116"/>
      <c r="B146" s="40"/>
      <c r="C146" s="40"/>
      <c r="D146" s="40"/>
      <c r="E146" s="40"/>
      <c r="F146" s="26"/>
      <c r="G146" s="14"/>
      <c r="H146" s="98"/>
    </row>
    <row r="147" spans="1:8" ht="18.600000000000001" customHeight="1" x14ac:dyDescent="0.45">
      <c r="A147" s="54" t="s">
        <v>46</v>
      </c>
      <c r="B147" s="55">
        <v>120</v>
      </c>
      <c r="C147" s="55">
        <f>SUM(C148:C158)</f>
        <v>10</v>
      </c>
      <c r="D147" s="55">
        <f>SUM(D148:D158)</f>
        <v>130</v>
      </c>
      <c r="E147" s="55">
        <f>SUM(E148:E158)</f>
        <v>130</v>
      </c>
      <c r="F147" s="56">
        <f>D147*100/B147</f>
        <v>108.33333333333333</v>
      </c>
      <c r="G147" s="57"/>
      <c r="H147" s="87"/>
    </row>
    <row r="148" spans="1:8" s="3" customFormat="1" ht="18.600000000000001" customHeight="1" x14ac:dyDescent="0.45">
      <c r="A148" s="9" t="s">
        <v>158</v>
      </c>
      <c r="B148" s="114"/>
      <c r="C148" s="41">
        <v>1</v>
      </c>
      <c r="D148" s="41">
        <v>15</v>
      </c>
      <c r="E148" s="41">
        <v>15</v>
      </c>
      <c r="F148" s="24"/>
      <c r="G148" s="228" t="s">
        <v>24</v>
      </c>
      <c r="H148" s="98"/>
    </row>
    <row r="149" spans="1:8" s="3" customFormat="1" ht="18.600000000000001" customHeight="1" x14ac:dyDescent="0.45">
      <c r="A149" s="9" t="s">
        <v>159</v>
      </c>
      <c r="B149" s="114"/>
      <c r="C149" s="41">
        <v>1</v>
      </c>
      <c r="D149" s="41">
        <v>16</v>
      </c>
      <c r="E149" s="41">
        <v>16</v>
      </c>
      <c r="F149" s="24"/>
      <c r="G149" s="231" t="s">
        <v>24</v>
      </c>
      <c r="H149" s="98"/>
    </row>
    <row r="150" spans="1:8" s="3" customFormat="1" ht="18.600000000000001" customHeight="1" x14ac:dyDescent="0.45">
      <c r="A150" s="9" t="s">
        <v>202</v>
      </c>
      <c r="B150" s="114"/>
      <c r="C150" s="41">
        <v>1</v>
      </c>
      <c r="D150" s="41">
        <v>26</v>
      </c>
      <c r="E150" s="41">
        <v>26</v>
      </c>
      <c r="F150" s="24"/>
      <c r="G150" s="101" t="s">
        <v>24</v>
      </c>
      <c r="H150" s="98"/>
    </row>
    <row r="151" spans="1:8" s="3" customFormat="1" ht="18.600000000000001" customHeight="1" x14ac:dyDescent="0.45">
      <c r="A151" s="9" t="s">
        <v>223</v>
      </c>
      <c r="B151" s="114"/>
      <c r="C151" s="41">
        <v>1</v>
      </c>
      <c r="D151" s="41">
        <v>8</v>
      </c>
      <c r="E151" s="41">
        <v>8</v>
      </c>
      <c r="F151" s="24"/>
      <c r="G151" s="252" t="s">
        <v>24</v>
      </c>
      <c r="H151" s="98"/>
    </row>
    <row r="152" spans="1:8" s="3" customFormat="1" ht="18.600000000000001" customHeight="1" x14ac:dyDescent="0.45">
      <c r="A152" s="9" t="s">
        <v>227</v>
      </c>
      <c r="B152" s="114"/>
      <c r="C152" s="41">
        <v>1</v>
      </c>
      <c r="D152" s="41">
        <v>11</v>
      </c>
      <c r="E152" s="41">
        <v>11</v>
      </c>
      <c r="F152" s="24"/>
      <c r="G152" s="275" t="s">
        <v>24</v>
      </c>
      <c r="H152" s="98"/>
    </row>
    <row r="153" spans="1:8" s="3" customFormat="1" ht="18.600000000000001" customHeight="1" x14ac:dyDescent="0.45">
      <c r="A153" s="9" t="s">
        <v>240</v>
      </c>
      <c r="B153" s="114"/>
      <c r="C153" s="41">
        <v>1</v>
      </c>
      <c r="D153" s="41">
        <v>14</v>
      </c>
      <c r="E153" s="41">
        <v>14</v>
      </c>
      <c r="F153" s="24"/>
      <c r="G153" s="279" t="s">
        <v>24</v>
      </c>
      <c r="H153" s="98"/>
    </row>
    <row r="154" spans="1:8" s="3" customFormat="1" ht="18.600000000000001" customHeight="1" x14ac:dyDescent="0.45">
      <c r="A154" s="9" t="s">
        <v>265</v>
      </c>
      <c r="B154" s="114"/>
      <c r="C154" s="41">
        <v>1</v>
      </c>
      <c r="D154" s="41">
        <v>13</v>
      </c>
      <c r="E154" s="41">
        <v>13</v>
      </c>
      <c r="F154" s="24"/>
      <c r="G154" s="296" t="s">
        <v>24</v>
      </c>
      <c r="H154" s="98"/>
    </row>
    <row r="155" spans="1:8" s="3" customFormat="1" ht="18.600000000000001" customHeight="1" x14ac:dyDescent="0.45">
      <c r="A155" s="9" t="s">
        <v>337</v>
      </c>
      <c r="B155" s="114"/>
      <c r="C155" s="41">
        <v>1</v>
      </c>
      <c r="D155" s="41">
        <v>11</v>
      </c>
      <c r="E155" s="41">
        <v>11</v>
      </c>
      <c r="F155" s="24"/>
      <c r="G155" s="338" t="s">
        <v>24</v>
      </c>
      <c r="H155" s="98"/>
    </row>
    <row r="156" spans="1:8" s="3" customFormat="1" ht="18.600000000000001" customHeight="1" x14ac:dyDescent="0.45">
      <c r="A156" s="9" t="s">
        <v>203</v>
      </c>
      <c r="B156" s="114"/>
      <c r="C156" s="41">
        <v>1</v>
      </c>
      <c r="D156" s="41">
        <v>12</v>
      </c>
      <c r="E156" s="41">
        <v>12</v>
      </c>
      <c r="F156" s="24"/>
      <c r="G156" s="248" t="s">
        <v>24</v>
      </c>
      <c r="H156" s="98"/>
    </row>
    <row r="157" spans="1:8" s="3" customFormat="1" ht="18.600000000000001" customHeight="1" x14ac:dyDescent="0.45">
      <c r="A157" s="9" t="s">
        <v>249</v>
      </c>
      <c r="B157" s="114"/>
      <c r="C157" s="41">
        <v>1</v>
      </c>
      <c r="D157" s="41">
        <v>4</v>
      </c>
      <c r="E157" s="41">
        <v>4</v>
      </c>
      <c r="F157" s="24"/>
      <c r="G157" s="280" t="s">
        <v>24</v>
      </c>
      <c r="H157" s="98"/>
    </row>
    <row r="158" spans="1:8" s="3" customFormat="1" ht="18.600000000000001" customHeight="1" x14ac:dyDescent="0.45">
      <c r="A158" s="9"/>
      <c r="B158" s="114"/>
      <c r="C158" s="41"/>
      <c r="D158" s="41"/>
      <c r="E158" s="41"/>
      <c r="F158" s="24"/>
      <c r="G158" s="280"/>
      <c r="H158" s="98"/>
    </row>
    <row r="159" spans="1:8" s="3" customFormat="1" ht="18.600000000000001" customHeight="1" x14ac:dyDescent="0.45">
      <c r="A159" s="96" t="s">
        <v>254</v>
      </c>
      <c r="B159" s="97">
        <v>0</v>
      </c>
      <c r="C159" s="97">
        <f>C163</f>
        <v>1</v>
      </c>
      <c r="D159" s="97">
        <f t="shared" ref="D159:E159" si="9">D163</f>
        <v>40</v>
      </c>
      <c r="E159" s="97">
        <f t="shared" si="9"/>
        <v>30</v>
      </c>
      <c r="F159" s="288"/>
      <c r="G159" s="290"/>
      <c r="H159" s="98"/>
    </row>
    <row r="160" spans="1:8" s="3" customFormat="1" ht="18.600000000000001" customHeight="1" x14ac:dyDescent="0.45">
      <c r="A160" s="291" t="s">
        <v>255</v>
      </c>
      <c r="B160" s="292"/>
      <c r="C160" s="292"/>
      <c r="D160" s="292"/>
      <c r="E160" s="292"/>
      <c r="F160" s="294"/>
      <c r="G160" s="293"/>
      <c r="H160" s="98"/>
    </row>
    <row r="161" spans="1:8" s="3" customFormat="1" ht="18.600000000000001" customHeight="1" x14ac:dyDescent="0.45">
      <c r="A161" s="9"/>
      <c r="B161" s="41"/>
      <c r="C161" s="41"/>
      <c r="D161" s="41"/>
      <c r="E161" s="41"/>
      <c r="F161" s="295"/>
      <c r="G161" s="276"/>
      <c r="H161" s="98"/>
    </row>
    <row r="162" spans="1:8" s="3" customFormat="1" ht="18.600000000000001" customHeight="1" x14ac:dyDescent="0.45">
      <c r="A162" s="291" t="s">
        <v>256</v>
      </c>
      <c r="B162" s="292"/>
      <c r="C162" s="292"/>
      <c r="D162" s="292"/>
      <c r="E162" s="292"/>
      <c r="F162" s="294"/>
      <c r="G162" s="293"/>
      <c r="H162" s="98"/>
    </row>
    <row r="163" spans="1:8" s="3" customFormat="1" ht="18.600000000000001" customHeight="1" x14ac:dyDescent="0.45">
      <c r="A163" s="9" t="s">
        <v>257</v>
      </c>
      <c r="B163" s="41"/>
      <c r="C163" s="41">
        <v>1</v>
      </c>
      <c r="D163" s="41">
        <v>40</v>
      </c>
      <c r="E163" s="41">
        <v>30</v>
      </c>
      <c r="F163" s="295"/>
      <c r="G163" s="280" t="s">
        <v>128</v>
      </c>
      <c r="H163" s="98"/>
    </row>
    <row r="164" spans="1:8" s="3" customFormat="1" ht="18.600000000000001" customHeight="1" x14ac:dyDescent="0.45">
      <c r="A164" s="9"/>
      <c r="B164" s="41"/>
      <c r="C164" s="41"/>
      <c r="D164" s="41"/>
      <c r="E164" s="41"/>
      <c r="F164" s="295"/>
      <c r="G164" s="276"/>
      <c r="H164" s="98"/>
    </row>
    <row r="165" spans="1:8" s="3" customFormat="1" ht="18.600000000000001" customHeight="1" thickBot="1" x14ac:dyDescent="0.5">
      <c r="A165" s="6" t="s">
        <v>27</v>
      </c>
      <c r="B165" s="287">
        <v>1500</v>
      </c>
      <c r="C165" s="287">
        <f t="shared" ref="C165:E166" si="10">C166</f>
        <v>91</v>
      </c>
      <c r="D165" s="287">
        <f t="shared" si="10"/>
        <v>1562</v>
      </c>
      <c r="E165" s="287">
        <f t="shared" si="10"/>
        <v>1462</v>
      </c>
      <c r="F165" s="288">
        <f>D165*100/B165</f>
        <v>104.13333333333334</v>
      </c>
      <c r="G165" s="289"/>
      <c r="H165" s="98"/>
    </row>
    <row r="166" spans="1:8" s="3" customFormat="1" ht="18.600000000000001" customHeight="1" thickTop="1" thickBot="1" x14ac:dyDescent="0.5">
      <c r="A166" s="7" t="s">
        <v>28</v>
      </c>
      <c r="B166" s="106">
        <v>1500</v>
      </c>
      <c r="C166" s="106">
        <f t="shared" si="10"/>
        <v>91</v>
      </c>
      <c r="D166" s="106">
        <f t="shared" si="10"/>
        <v>1562</v>
      </c>
      <c r="E166" s="106">
        <f t="shared" si="10"/>
        <v>1462</v>
      </c>
      <c r="F166" s="107">
        <f>D166*100/B166</f>
        <v>104.13333333333334</v>
      </c>
      <c r="G166" s="108"/>
      <c r="H166" s="98"/>
    </row>
    <row r="167" spans="1:8" s="3" customFormat="1" ht="18.600000000000001" customHeight="1" thickTop="1" thickBot="1" x14ac:dyDescent="0.5">
      <c r="A167" s="8" t="s">
        <v>29</v>
      </c>
      <c r="B167" s="46">
        <v>1500</v>
      </c>
      <c r="C167" s="46">
        <f>C168+C169+C170+C171+C172+C173+C174+C175+C176+C177+C178+C179+C180+C181+C182+C183+C184+C186+C185+C187+C188</f>
        <v>91</v>
      </c>
      <c r="D167" s="46">
        <f>D168+D169+D170+D171+D172+D173+D174+D175+D176+D177+D178+D179+D180+D181+D182+D183+D184+D186+D185+D187+D188</f>
        <v>1562</v>
      </c>
      <c r="E167" s="46">
        <f>E168+E169+E170+E171+E172+E173+E174+E175+E176+E177+E178+E179+E180+E181+E182+E183+E184+E186+E185+E187+E188</f>
        <v>1462</v>
      </c>
      <c r="F167" s="75">
        <f>D167*100/B167</f>
        <v>104.13333333333334</v>
      </c>
      <c r="G167" s="105"/>
      <c r="H167" s="98"/>
    </row>
    <row r="168" spans="1:8" s="3" customFormat="1" ht="18.600000000000001" customHeight="1" thickTop="1" x14ac:dyDescent="0.45">
      <c r="A168" s="9" t="s">
        <v>20</v>
      </c>
      <c r="B168" s="114"/>
      <c r="C168" s="41">
        <v>14</v>
      </c>
      <c r="D168" s="41">
        <v>283</v>
      </c>
      <c r="E168" s="41">
        <v>283</v>
      </c>
      <c r="F168" s="32"/>
      <c r="G168" s="10"/>
      <c r="H168" s="98"/>
    </row>
    <row r="169" spans="1:8" s="3" customFormat="1" ht="18.600000000000001" customHeight="1" x14ac:dyDescent="0.45">
      <c r="A169" s="9" t="s">
        <v>25</v>
      </c>
      <c r="B169" s="114"/>
      <c r="C169" s="41">
        <v>1</v>
      </c>
      <c r="D169" s="41">
        <v>4</v>
      </c>
      <c r="E169" s="41">
        <v>4</v>
      </c>
      <c r="F169" s="24"/>
      <c r="G169" s="10"/>
      <c r="H169" s="98"/>
    </row>
    <row r="170" spans="1:8" s="3" customFormat="1" ht="18.600000000000001" customHeight="1" x14ac:dyDescent="0.45">
      <c r="A170" s="9" t="s">
        <v>12</v>
      </c>
      <c r="B170" s="114"/>
      <c r="C170" s="41">
        <v>33</v>
      </c>
      <c r="D170" s="41">
        <v>145</v>
      </c>
      <c r="E170" s="41">
        <v>145</v>
      </c>
      <c r="F170" s="32"/>
      <c r="G170" s="10"/>
      <c r="H170" s="98"/>
    </row>
    <row r="171" spans="1:8" s="3" customFormat="1" ht="18.600000000000001" customHeight="1" x14ac:dyDescent="0.45">
      <c r="A171" s="9" t="s">
        <v>17</v>
      </c>
      <c r="B171" s="38"/>
      <c r="C171" s="45">
        <v>4</v>
      </c>
      <c r="D171" s="45">
        <v>100</v>
      </c>
      <c r="E171" s="45">
        <v>100</v>
      </c>
      <c r="F171" s="24"/>
      <c r="G171" s="10"/>
      <c r="H171" s="98"/>
    </row>
    <row r="172" spans="1:8" s="3" customFormat="1" ht="18.600000000000001" customHeight="1" x14ac:dyDescent="0.45">
      <c r="A172" s="9" t="s">
        <v>19</v>
      </c>
      <c r="B172" s="114"/>
      <c r="C172" s="41"/>
      <c r="D172" s="41"/>
      <c r="E172" s="41"/>
      <c r="F172" s="32"/>
      <c r="G172" s="10"/>
      <c r="H172" s="98"/>
    </row>
    <row r="173" spans="1:8" s="3" customFormat="1" ht="18.600000000000001" customHeight="1" x14ac:dyDescent="0.45">
      <c r="A173" s="9" t="s">
        <v>23</v>
      </c>
      <c r="B173" s="114"/>
      <c r="C173" s="41">
        <v>3</v>
      </c>
      <c r="D173" s="41">
        <v>70</v>
      </c>
      <c r="E173" s="41">
        <v>70</v>
      </c>
      <c r="F173" s="32"/>
      <c r="G173" s="10"/>
      <c r="H173" s="98"/>
    </row>
    <row r="174" spans="1:8" s="3" customFormat="1" ht="18.600000000000001" customHeight="1" x14ac:dyDescent="0.45">
      <c r="A174" s="9" t="s">
        <v>47</v>
      </c>
      <c r="B174" s="114"/>
      <c r="C174" s="41">
        <v>10</v>
      </c>
      <c r="D174" s="41">
        <v>250</v>
      </c>
      <c r="E174" s="41">
        <v>250</v>
      </c>
      <c r="F174" s="24"/>
      <c r="G174" s="10"/>
      <c r="H174" s="98"/>
    </row>
    <row r="175" spans="1:8" s="3" customFormat="1" ht="18.600000000000001" customHeight="1" x14ac:dyDescent="0.45">
      <c r="A175" s="9" t="s">
        <v>11</v>
      </c>
      <c r="B175" s="114"/>
      <c r="C175" s="41">
        <v>1</v>
      </c>
      <c r="D175" s="41">
        <v>24</v>
      </c>
      <c r="E175" s="41">
        <v>24</v>
      </c>
      <c r="F175" s="24"/>
      <c r="G175" s="10"/>
      <c r="H175" s="98"/>
    </row>
    <row r="176" spans="1:8" s="3" customFormat="1" ht="18.600000000000001" customHeight="1" x14ac:dyDescent="0.45">
      <c r="A176" s="9" t="s">
        <v>18</v>
      </c>
      <c r="B176" s="114"/>
      <c r="C176" s="41"/>
      <c r="D176" s="41"/>
      <c r="E176" s="41"/>
      <c r="F176" s="24"/>
      <c r="G176" s="10"/>
      <c r="H176" s="98"/>
    </row>
    <row r="177" spans="1:8" s="3" customFormat="1" ht="18.600000000000001" customHeight="1" x14ac:dyDescent="0.45">
      <c r="A177" s="9" t="s">
        <v>9</v>
      </c>
      <c r="B177" s="114"/>
      <c r="C177" s="41">
        <v>2</v>
      </c>
      <c r="D177" s="41">
        <v>42</v>
      </c>
      <c r="E177" s="41">
        <v>42</v>
      </c>
      <c r="F177" s="24"/>
      <c r="G177" s="10"/>
      <c r="H177" s="98"/>
    </row>
    <row r="178" spans="1:8" s="3" customFormat="1" ht="18.600000000000001" customHeight="1" x14ac:dyDescent="0.45">
      <c r="A178" s="9" t="s">
        <v>21</v>
      </c>
      <c r="B178" s="114"/>
      <c r="C178" s="41">
        <v>4</v>
      </c>
      <c r="D178" s="41">
        <v>126</v>
      </c>
      <c r="E178" s="41">
        <v>126</v>
      </c>
      <c r="F178" s="24"/>
      <c r="G178" s="10"/>
      <c r="H178" s="98"/>
    </row>
    <row r="179" spans="1:8" s="3" customFormat="1" ht="18.600000000000001" customHeight="1" x14ac:dyDescent="0.45">
      <c r="A179" s="9" t="s">
        <v>10</v>
      </c>
      <c r="B179" s="114"/>
      <c r="C179" s="41">
        <v>1</v>
      </c>
      <c r="D179" s="41">
        <v>50</v>
      </c>
      <c r="E179" s="41">
        <v>50</v>
      </c>
      <c r="F179" s="24"/>
      <c r="G179" s="10"/>
      <c r="H179" s="98"/>
    </row>
    <row r="180" spans="1:8" s="3" customFormat="1" ht="18.600000000000001" customHeight="1" x14ac:dyDescent="0.45">
      <c r="A180" s="9" t="s">
        <v>15</v>
      </c>
      <c r="B180" s="114"/>
      <c r="C180" s="41">
        <v>8</v>
      </c>
      <c r="D180" s="41">
        <v>270</v>
      </c>
      <c r="E180" s="41">
        <v>170</v>
      </c>
      <c r="F180" s="24"/>
      <c r="G180" s="10"/>
      <c r="H180" s="98"/>
    </row>
    <row r="181" spans="1:8" s="3" customFormat="1" ht="18.600000000000001" customHeight="1" x14ac:dyDescent="0.45">
      <c r="A181" s="9" t="s">
        <v>13</v>
      </c>
      <c r="B181" s="114"/>
      <c r="C181" s="41">
        <v>1</v>
      </c>
      <c r="D181" s="41">
        <v>41</v>
      </c>
      <c r="E181" s="41">
        <v>41</v>
      </c>
      <c r="F181" s="24"/>
      <c r="G181" s="10"/>
      <c r="H181" s="98"/>
    </row>
    <row r="182" spans="1:8" s="3" customFormat="1" ht="18.600000000000001" customHeight="1" x14ac:dyDescent="0.45">
      <c r="A182" s="11" t="s">
        <v>14</v>
      </c>
      <c r="B182" s="47"/>
      <c r="C182" s="48"/>
      <c r="D182" s="48"/>
      <c r="E182" s="48"/>
      <c r="F182" s="33"/>
      <c r="G182" s="10"/>
      <c r="H182" s="98"/>
    </row>
    <row r="183" spans="1:8" s="3" customFormat="1" ht="18.600000000000001" customHeight="1" x14ac:dyDescent="0.45">
      <c r="A183" s="9" t="s">
        <v>22</v>
      </c>
      <c r="B183" s="38"/>
      <c r="C183" s="45"/>
      <c r="D183" s="45"/>
      <c r="E183" s="45"/>
      <c r="F183" s="24"/>
      <c r="G183" s="10"/>
      <c r="H183" s="98"/>
    </row>
    <row r="184" spans="1:8" s="3" customFormat="1" ht="18.600000000000001" customHeight="1" x14ac:dyDescent="0.45">
      <c r="A184" s="9" t="s">
        <v>16</v>
      </c>
      <c r="B184" s="114"/>
      <c r="C184" s="41"/>
      <c r="D184" s="41"/>
      <c r="E184" s="41"/>
      <c r="F184" s="32"/>
      <c r="G184" s="10"/>
      <c r="H184" s="98"/>
    </row>
    <row r="185" spans="1:8" s="3" customFormat="1" ht="18.600000000000001" customHeight="1" x14ac:dyDescent="0.45">
      <c r="A185" s="9" t="s">
        <v>36</v>
      </c>
      <c r="B185" s="114"/>
      <c r="C185" s="41"/>
      <c r="D185" s="41"/>
      <c r="E185" s="41"/>
      <c r="F185" s="32"/>
      <c r="G185" s="10"/>
      <c r="H185" s="98"/>
    </row>
    <row r="186" spans="1:8" s="3" customFormat="1" ht="18.600000000000001" customHeight="1" x14ac:dyDescent="0.45">
      <c r="A186" s="9" t="s">
        <v>33</v>
      </c>
      <c r="B186" s="114"/>
      <c r="C186" s="41">
        <v>1</v>
      </c>
      <c r="D186" s="41">
        <v>30</v>
      </c>
      <c r="E186" s="41">
        <v>30</v>
      </c>
      <c r="F186" s="32"/>
      <c r="G186" s="10"/>
      <c r="H186" s="98"/>
    </row>
    <row r="187" spans="1:8" s="3" customFormat="1" ht="18.600000000000001" customHeight="1" x14ac:dyDescent="0.45">
      <c r="A187" s="9" t="s">
        <v>124</v>
      </c>
      <c r="B187" s="114"/>
      <c r="C187" s="41">
        <v>2</v>
      </c>
      <c r="D187" s="41">
        <v>43</v>
      </c>
      <c r="E187" s="41">
        <v>43</v>
      </c>
      <c r="F187" s="32"/>
      <c r="G187" s="10"/>
      <c r="H187" s="98"/>
    </row>
    <row r="188" spans="1:8" x14ac:dyDescent="0.45">
      <c r="A188" s="9" t="s">
        <v>142</v>
      </c>
      <c r="B188" s="114"/>
      <c r="C188" s="41">
        <v>6</v>
      </c>
      <c r="D188" s="41">
        <v>84</v>
      </c>
      <c r="E188" s="41">
        <v>84</v>
      </c>
      <c r="F188" s="32"/>
      <c r="G188" s="10"/>
      <c r="H188" s="87"/>
    </row>
    <row r="189" spans="1:8" x14ac:dyDescent="0.45">
      <c r="H189" s="87"/>
    </row>
    <row r="190" spans="1:8" x14ac:dyDescent="0.45">
      <c r="H190" s="87"/>
    </row>
    <row r="191" spans="1:8" x14ac:dyDescent="0.45">
      <c r="H191" s="87"/>
    </row>
    <row r="192" spans="1:8" x14ac:dyDescent="0.45">
      <c r="H192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93"/>
  <sheetViews>
    <sheetView zoomScale="120" zoomScaleNormal="120" workbookViewId="0">
      <selection activeCell="D73" sqref="D73"/>
    </sheetView>
  </sheetViews>
  <sheetFormatPr defaultColWidth="9.140625" defaultRowHeight="18.75" x14ac:dyDescent="0.45"/>
  <cols>
    <col min="1" max="1" width="78.140625" style="1" customWidth="1"/>
    <col min="2" max="2" width="8.7109375" style="49" customWidth="1"/>
    <col min="3" max="3" width="8.140625" style="49" bestFit="1" customWidth="1"/>
    <col min="4" max="4" width="8.28515625" style="49" bestFit="1" customWidth="1"/>
    <col min="5" max="5" width="7" style="49" bestFit="1" customWidth="1"/>
    <col min="6" max="6" width="8.5703125" style="34" customWidth="1"/>
    <col min="7" max="7" width="7.28515625" style="1" bestFit="1" customWidth="1"/>
    <col min="8" max="16384" width="9.140625" style="1"/>
  </cols>
  <sheetData>
    <row r="1" spans="1:9" ht="18.600000000000001" customHeight="1" x14ac:dyDescent="0.45">
      <c r="A1" s="350" t="s">
        <v>116</v>
      </c>
      <c r="B1" s="350"/>
      <c r="C1" s="350"/>
      <c r="D1" s="350"/>
      <c r="E1" s="350"/>
      <c r="F1" s="350"/>
      <c r="G1" s="350"/>
    </row>
    <row r="2" spans="1:9" ht="18.600000000000001" customHeight="1" x14ac:dyDescent="0.45">
      <c r="A2" s="350" t="s">
        <v>342</v>
      </c>
      <c r="B2" s="350"/>
      <c r="C2" s="350"/>
      <c r="D2" s="350"/>
      <c r="E2" s="350"/>
      <c r="F2" s="350"/>
      <c r="G2" s="350"/>
    </row>
    <row r="3" spans="1:9" ht="18.600000000000001" customHeight="1" x14ac:dyDescent="0.45">
      <c r="A3" s="350" t="s">
        <v>26</v>
      </c>
      <c r="B3" s="350"/>
      <c r="C3" s="350"/>
      <c r="D3" s="350"/>
      <c r="E3" s="350"/>
      <c r="F3" s="350"/>
      <c r="G3" s="350"/>
    </row>
    <row r="4" spans="1:9" ht="18.600000000000001" customHeight="1" x14ac:dyDescent="0.45">
      <c r="A4" s="351" t="s">
        <v>2</v>
      </c>
      <c r="B4" s="353" t="s">
        <v>4</v>
      </c>
      <c r="C4" s="353" t="s">
        <v>5</v>
      </c>
      <c r="D4" s="353"/>
      <c r="E4" s="353"/>
      <c r="F4" s="358" t="s">
        <v>6</v>
      </c>
      <c r="G4" s="360" t="s">
        <v>226</v>
      </c>
      <c r="H4" s="87"/>
    </row>
    <row r="5" spans="1:9" ht="18.600000000000001" customHeight="1" thickBot="1" x14ac:dyDescent="0.5">
      <c r="A5" s="352"/>
      <c r="B5" s="354"/>
      <c r="C5" s="76" t="s">
        <v>3</v>
      </c>
      <c r="D5" s="76" t="s">
        <v>0</v>
      </c>
      <c r="E5" s="76" t="s">
        <v>1</v>
      </c>
      <c r="F5" s="359"/>
      <c r="G5" s="361"/>
      <c r="H5" s="87"/>
    </row>
    <row r="6" spans="1:9" s="3" customFormat="1" ht="18.600000000000001" customHeight="1" thickTop="1" thickBot="1" x14ac:dyDescent="0.5">
      <c r="A6" s="2" t="s">
        <v>34</v>
      </c>
      <c r="B6" s="19">
        <f>B7+B8</f>
        <v>3130</v>
      </c>
      <c r="C6" s="19">
        <f>C7+C8</f>
        <v>193</v>
      </c>
      <c r="D6" s="19">
        <f>D7+D8</f>
        <v>3402</v>
      </c>
      <c r="E6" s="19">
        <f>E7+E8</f>
        <v>3050</v>
      </c>
      <c r="F6" s="20">
        <f>D6*100/B6</f>
        <v>108.69009584664536</v>
      </c>
      <c r="G6" s="100"/>
      <c r="H6" s="98"/>
    </row>
    <row r="7" spans="1:9" s="3" customFormat="1" ht="18.600000000000001" customHeight="1" thickTop="1" thickBot="1" x14ac:dyDescent="0.5">
      <c r="A7" s="18" t="s">
        <v>32</v>
      </c>
      <c r="B7" s="35">
        <f>B9+B58+B65+B70+B73+B92+B99+B137+B148+B128+B61+B143</f>
        <v>1630</v>
      </c>
      <c r="C7" s="35">
        <f>C9+C58+C65+C70+C73+C92+C99+C137+C148+C128+C100+C160+C61+C143</f>
        <v>102</v>
      </c>
      <c r="D7" s="35">
        <f>D9+D58+D65+D70+D73+D92+D99+D137+D148+D128+D100+D160+D61+D143</f>
        <v>1840</v>
      </c>
      <c r="E7" s="35">
        <f>E9+E58+E65+E70+E73+E92+E99+E137+E148+E128+E100+E160+E61+E143</f>
        <v>1588</v>
      </c>
      <c r="F7" s="21">
        <f>D7*100/B7</f>
        <v>112.88343558282209</v>
      </c>
      <c r="G7" s="101"/>
      <c r="H7" s="98"/>
    </row>
    <row r="8" spans="1:9" s="3" customFormat="1" ht="18.600000000000001" customHeight="1" thickTop="1" thickBot="1" x14ac:dyDescent="0.5">
      <c r="A8" s="4" t="s">
        <v>31</v>
      </c>
      <c r="B8" s="36">
        <f>B166</f>
        <v>1500</v>
      </c>
      <c r="C8" s="36">
        <f>C166</f>
        <v>91</v>
      </c>
      <c r="D8" s="36">
        <f>D166</f>
        <v>1562</v>
      </c>
      <c r="E8" s="36">
        <f>E166</f>
        <v>1462</v>
      </c>
      <c r="F8" s="22">
        <f>D8*100/B8</f>
        <v>104.13333333333334</v>
      </c>
      <c r="G8" s="102"/>
      <c r="H8" s="98"/>
    </row>
    <row r="9" spans="1:9" s="3" customFormat="1" ht="18.600000000000001" customHeight="1" thickTop="1" thickBot="1" x14ac:dyDescent="0.5">
      <c r="A9" s="6" t="s">
        <v>37</v>
      </c>
      <c r="B9" s="39">
        <v>720</v>
      </c>
      <c r="C9" s="39">
        <f>C10</f>
        <v>37</v>
      </c>
      <c r="D9" s="39">
        <f>D10</f>
        <v>776</v>
      </c>
      <c r="E9" s="39">
        <f>E10</f>
        <v>731</v>
      </c>
      <c r="F9" s="25">
        <f>D9*100/B9</f>
        <v>107.77777777777777</v>
      </c>
      <c r="G9" s="103"/>
      <c r="H9" s="236"/>
    </row>
    <row r="10" spans="1:9" ht="18.600000000000001" customHeight="1" thickTop="1" x14ac:dyDescent="0.45">
      <c r="A10" s="58" t="s">
        <v>48</v>
      </c>
      <c r="B10" s="59">
        <v>720</v>
      </c>
      <c r="C10" s="59">
        <f>SUM(C12:C57)</f>
        <v>37</v>
      </c>
      <c r="D10" s="59">
        <f>SUM(D12:D57)</f>
        <v>776</v>
      </c>
      <c r="E10" s="59">
        <f>SUM(E12:E57)</f>
        <v>731</v>
      </c>
      <c r="F10" s="60">
        <f>D10*100/B10</f>
        <v>107.77777777777777</v>
      </c>
      <c r="G10" s="17"/>
      <c r="H10" s="98"/>
    </row>
    <row r="11" spans="1:9" ht="18.600000000000001" customHeight="1" x14ac:dyDescent="0.45">
      <c r="A11" s="70" t="s">
        <v>42</v>
      </c>
      <c r="B11" s="67"/>
      <c r="C11" s="67"/>
      <c r="D11" s="67"/>
      <c r="E11" s="67"/>
      <c r="F11" s="68"/>
      <c r="G11" s="69"/>
      <c r="H11" s="98"/>
    </row>
    <row r="12" spans="1:9" s="81" customFormat="1" ht="18.600000000000001" customHeight="1" x14ac:dyDescent="0.45">
      <c r="A12" s="88" t="s">
        <v>201</v>
      </c>
      <c r="B12" s="40"/>
      <c r="C12" s="40">
        <v>1</v>
      </c>
      <c r="D12" s="40">
        <v>20</v>
      </c>
      <c r="E12" s="40">
        <v>20</v>
      </c>
      <c r="F12" s="27"/>
      <c r="G12" s="248" t="s">
        <v>24</v>
      </c>
      <c r="H12" s="89"/>
    </row>
    <row r="13" spans="1:9" s="81" customFormat="1" ht="18.600000000000001" customHeight="1" x14ac:dyDescent="0.45">
      <c r="A13" s="88" t="s">
        <v>247</v>
      </c>
      <c r="B13" s="40"/>
      <c r="C13" s="40">
        <v>1</v>
      </c>
      <c r="D13" s="40">
        <v>20</v>
      </c>
      <c r="E13" s="40">
        <v>20</v>
      </c>
      <c r="F13" s="27"/>
      <c r="G13" s="252" t="s">
        <v>80</v>
      </c>
      <c r="H13" s="89"/>
    </row>
    <row r="14" spans="1:9" s="81" customFormat="1" ht="18.600000000000001" customHeight="1" x14ac:dyDescent="0.45">
      <c r="A14" s="88" t="s">
        <v>248</v>
      </c>
      <c r="B14" s="285"/>
      <c r="C14" s="285">
        <v>1</v>
      </c>
      <c r="D14" s="285">
        <v>20</v>
      </c>
      <c r="E14" s="285">
        <v>19</v>
      </c>
      <c r="F14" s="286"/>
      <c r="G14" s="280" t="s">
        <v>24</v>
      </c>
      <c r="H14" s="89"/>
      <c r="I14" s="247"/>
    </row>
    <row r="15" spans="1:9" s="81" customFormat="1" ht="18.600000000000001" customHeight="1" x14ac:dyDescent="0.45">
      <c r="A15" s="88" t="s">
        <v>321</v>
      </c>
      <c r="B15" s="285"/>
      <c r="C15" s="285">
        <v>1</v>
      </c>
      <c r="D15" s="285">
        <v>20</v>
      </c>
      <c r="E15" s="285">
        <v>20</v>
      </c>
      <c r="F15" s="286"/>
      <c r="G15" s="338" t="s">
        <v>80</v>
      </c>
      <c r="H15" s="89"/>
      <c r="I15" s="247"/>
    </row>
    <row r="16" spans="1:9" s="81" customFormat="1" x14ac:dyDescent="0.45">
      <c r="A16" s="88"/>
      <c r="B16" s="94"/>
      <c r="C16" s="94" t="s">
        <v>253</v>
      </c>
      <c r="D16" s="94" t="s">
        <v>253</v>
      </c>
      <c r="E16" s="94"/>
      <c r="F16" s="94"/>
      <c r="G16" s="13"/>
      <c r="H16" s="89"/>
    </row>
    <row r="17" spans="1:9" ht="18.600000000000001" customHeight="1" x14ac:dyDescent="0.45">
      <c r="A17" s="66" t="s">
        <v>43</v>
      </c>
      <c r="B17" s="85"/>
      <c r="C17" s="85"/>
      <c r="D17" s="85"/>
      <c r="E17" s="85"/>
      <c r="F17" s="86"/>
      <c r="G17" s="71"/>
      <c r="H17" s="87"/>
    </row>
    <row r="18" spans="1:9" s="81" customFormat="1" ht="18.600000000000001" customHeight="1" x14ac:dyDescent="0.45">
      <c r="A18" s="88" t="s">
        <v>197</v>
      </c>
      <c r="B18" s="40"/>
      <c r="C18" s="40">
        <v>1</v>
      </c>
      <c r="D18" s="40">
        <v>22</v>
      </c>
      <c r="E18" s="40">
        <v>20</v>
      </c>
      <c r="F18" s="26"/>
      <c r="G18" s="248" t="s">
        <v>146</v>
      </c>
      <c r="H18" s="89"/>
    </row>
    <row r="19" spans="1:9" ht="18.600000000000001" customHeight="1" x14ac:dyDescent="0.45">
      <c r="A19" s="9"/>
      <c r="B19" s="114"/>
      <c r="C19" s="41"/>
      <c r="D19" s="41"/>
      <c r="E19" s="41"/>
      <c r="F19" s="24"/>
      <c r="G19" s="10"/>
      <c r="H19" s="87"/>
    </row>
    <row r="20" spans="1:9" ht="18.600000000000001" customHeight="1" x14ac:dyDescent="0.45">
      <c r="A20" s="66" t="s">
        <v>44</v>
      </c>
      <c r="B20" s="67"/>
      <c r="C20" s="67"/>
      <c r="D20" s="67"/>
      <c r="E20" s="67"/>
      <c r="F20" s="68"/>
      <c r="G20" s="69"/>
      <c r="H20" s="87"/>
    </row>
    <row r="21" spans="1:9" s="81" customFormat="1" ht="18.600000000000001" customHeight="1" x14ac:dyDescent="0.45">
      <c r="A21" s="88" t="s">
        <v>125</v>
      </c>
      <c r="B21" s="40"/>
      <c r="C21" s="40">
        <v>1</v>
      </c>
      <c r="D21" s="40">
        <v>20</v>
      </c>
      <c r="E21" s="40">
        <v>20</v>
      </c>
      <c r="F21" s="26"/>
      <c r="G21" s="228" t="s">
        <v>80</v>
      </c>
      <c r="H21" s="89"/>
    </row>
    <row r="22" spans="1:9" s="81" customFormat="1" ht="18.600000000000001" customHeight="1" x14ac:dyDescent="0.45">
      <c r="A22" s="88" t="s">
        <v>126</v>
      </c>
      <c r="B22" s="40"/>
      <c r="C22" s="40">
        <v>1</v>
      </c>
      <c r="D22" s="40">
        <v>20</v>
      </c>
      <c r="E22" s="40">
        <v>20</v>
      </c>
      <c r="F22" s="26"/>
      <c r="G22" s="228" t="s">
        <v>80</v>
      </c>
      <c r="H22" s="89"/>
    </row>
    <row r="23" spans="1:9" s="81" customFormat="1" ht="18.600000000000001" customHeight="1" x14ac:dyDescent="0.45">
      <c r="A23" s="88" t="s">
        <v>169</v>
      </c>
      <c r="B23" s="40"/>
      <c r="C23" s="40">
        <v>1</v>
      </c>
      <c r="D23" s="40">
        <v>20</v>
      </c>
      <c r="E23" s="40">
        <v>20</v>
      </c>
      <c r="F23" s="26"/>
      <c r="G23" s="101" t="s">
        <v>24</v>
      </c>
      <c r="H23" s="251"/>
    </row>
    <row r="24" spans="1:9" s="81" customFormat="1" ht="18.600000000000001" customHeight="1" x14ac:dyDescent="0.45">
      <c r="A24" s="88" t="s">
        <v>232</v>
      </c>
      <c r="B24" s="40"/>
      <c r="C24" s="40">
        <v>1</v>
      </c>
      <c r="D24" s="40">
        <v>20</v>
      </c>
      <c r="E24" s="40">
        <v>20</v>
      </c>
      <c r="F24" s="26"/>
      <c r="G24" s="278" t="s">
        <v>24</v>
      </c>
      <c r="H24" s="251"/>
    </row>
    <row r="25" spans="1:9" s="81" customFormat="1" ht="18.600000000000001" customHeight="1" x14ac:dyDescent="0.45">
      <c r="A25" s="88" t="s">
        <v>235</v>
      </c>
      <c r="B25" s="40"/>
      <c r="C25" s="40">
        <v>1</v>
      </c>
      <c r="D25" s="40">
        <v>20</v>
      </c>
      <c r="E25" s="40">
        <v>20</v>
      </c>
      <c r="F25" s="26"/>
      <c r="G25" s="278" t="s">
        <v>128</v>
      </c>
      <c r="H25" s="251"/>
    </row>
    <row r="26" spans="1:9" s="81" customFormat="1" ht="18.600000000000001" customHeight="1" x14ac:dyDescent="0.45">
      <c r="A26" s="88" t="s">
        <v>127</v>
      </c>
      <c r="B26" s="40"/>
      <c r="C26" s="40">
        <v>1</v>
      </c>
      <c r="D26" s="40">
        <v>20</v>
      </c>
      <c r="E26" s="40">
        <v>18</v>
      </c>
      <c r="F26" s="26"/>
      <c r="G26" s="228" t="s">
        <v>128</v>
      </c>
      <c r="H26" s="89"/>
      <c r="I26" s="247"/>
    </row>
    <row r="27" spans="1:9" s="81" customFormat="1" ht="18.600000000000001" customHeight="1" x14ac:dyDescent="0.45">
      <c r="A27" s="88" t="s">
        <v>129</v>
      </c>
      <c r="B27" s="40"/>
      <c r="C27" s="40">
        <v>1</v>
      </c>
      <c r="D27" s="40">
        <v>20</v>
      </c>
      <c r="E27" s="40">
        <v>19</v>
      </c>
      <c r="F27" s="26"/>
      <c r="G27" s="228" t="s">
        <v>128</v>
      </c>
      <c r="H27" s="89"/>
    </row>
    <row r="28" spans="1:9" s="81" customFormat="1" ht="18.600000000000001" customHeight="1" x14ac:dyDescent="0.45">
      <c r="A28" s="88" t="s">
        <v>151</v>
      </c>
      <c r="B28" s="40"/>
      <c r="C28" s="40">
        <v>1</v>
      </c>
      <c r="D28" s="40">
        <v>25</v>
      </c>
      <c r="E28" s="40">
        <v>23</v>
      </c>
      <c r="F28" s="26"/>
      <c r="G28" s="228" t="s">
        <v>128</v>
      </c>
      <c r="H28" s="89"/>
    </row>
    <row r="29" spans="1:9" s="81" customFormat="1" ht="18.600000000000001" customHeight="1" x14ac:dyDescent="0.45">
      <c r="A29" s="88" t="s">
        <v>166</v>
      </c>
      <c r="B29" s="40"/>
      <c r="C29" s="40">
        <v>1</v>
      </c>
      <c r="D29" s="40">
        <v>21</v>
      </c>
      <c r="E29" s="40">
        <v>20</v>
      </c>
      <c r="F29" s="26"/>
      <c r="G29" s="231" t="s">
        <v>128</v>
      </c>
      <c r="H29" s="251"/>
    </row>
    <row r="30" spans="1:9" s="81" customFormat="1" ht="18.600000000000001" customHeight="1" x14ac:dyDescent="0.45">
      <c r="A30" s="88" t="s">
        <v>194</v>
      </c>
      <c r="B30" s="40"/>
      <c r="C30" s="40">
        <v>1</v>
      </c>
      <c r="D30" s="40">
        <v>26</v>
      </c>
      <c r="E30" s="40">
        <v>15</v>
      </c>
      <c r="F30" s="26"/>
      <c r="G30" s="101" t="s">
        <v>128</v>
      </c>
      <c r="H30" s="89"/>
    </row>
    <row r="31" spans="1:9" s="81" customFormat="1" ht="18.600000000000001" customHeight="1" x14ac:dyDescent="0.45">
      <c r="A31" s="88" t="s">
        <v>198</v>
      </c>
      <c r="B31" s="40"/>
      <c r="C31" s="40">
        <v>1</v>
      </c>
      <c r="D31" s="40">
        <v>22</v>
      </c>
      <c r="E31" s="40">
        <v>21</v>
      </c>
      <c r="F31" s="26"/>
      <c r="G31" s="248" t="s">
        <v>128</v>
      </c>
      <c r="H31" s="89"/>
    </row>
    <row r="32" spans="1:9" s="81" customFormat="1" ht="18.600000000000001" customHeight="1" x14ac:dyDescent="0.45">
      <c r="A32" s="88" t="s">
        <v>243</v>
      </c>
      <c r="B32" s="40"/>
      <c r="C32" s="40">
        <v>1</v>
      </c>
      <c r="D32" s="40">
        <v>26</v>
      </c>
      <c r="E32" s="40">
        <v>20</v>
      </c>
      <c r="F32" s="26"/>
      <c r="G32" s="280" t="s">
        <v>128</v>
      </c>
      <c r="H32" s="89"/>
    </row>
    <row r="33" spans="1:8" s="81" customFormat="1" ht="18.600000000000001" customHeight="1" x14ac:dyDescent="0.45">
      <c r="A33" s="88" t="s">
        <v>148</v>
      </c>
      <c r="B33" s="40"/>
      <c r="C33" s="40">
        <v>1</v>
      </c>
      <c r="D33" s="40">
        <v>21</v>
      </c>
      <c r="E33" s="40">
        <v>19</v>
      </c>
      <c r="F33" s="26"/>
      <c r="G33" s="231" t="s">
        <v>128</v>
      </c>
      <c r="H33" s="89"/>
    </row>
    <row r="34" spans="1:8" s="81" customFormat="1" ht="18.600000000000001" customHeight="1" x14ac:dyDescent="0.45">
      <c r="A34" s="230" t="s">
        <v>252</v>
      </c>
      <c r="B34" s="40"/>
      <c r="C34" s="40">
        <v>1</v>
      </c>
      <c r="D34" s="40">
        <v>16</v>
      </c>
      <c r="E34" s="40">
        <v>12</v>
      </c>
      <c r="F34" s="26"/>
      <c r="G34" s="280" t="s">
        <v>128</v>
      </c>
      <c r="H34" s="89"/>
    </row>
    <row r="35" spans="1:8" s="81" customFormat="1" ht="18.600000000000001" customHeight="1" x14ac:dyDescent="0.45">
      <c r="A35" s="88" t="s">
        <v>338</v>
      </c>
      <c r="B35" s="40"/>
      <c r="C35" s="40">
        <v>1</v>
      </c>
      <c r="D35" s="40">
        <v>22</v>
      </c>
      <c r="E35" s="40">
        <v>22</v>
      </c>
      <c r="F35" s="26"/>
      <c r="G35" s="231" t="s">
        <v>80</v>
      </c>
      <c r="H35" s="89"/>
    </row>
    <row r="36" spans="1:8" s="81" customFormat="1" ht="18.600000000000001" customHeight="1" x14ac:dyDescent="0.45">
      <c r="A36" s="88" t="s">
        <v>145</v>
      </c>
      <c r="B36" s="40"/>
      <c r="C36" s="40">
        <v>1</v>
      </c>
      <c r="D36" s="40">
        <v>19</v>
      </c>
      <c r="E36" s="40">
        <v>18</v>
      </c>
      <c r="F36" s="26"/>
      <c r="G36" s="231" t="s">
        <v>146</v>
      </c>
      <c r="H36" s="89"/>
    </row>
    <row r="37" spans="1:8" s="81" customFormat="1" ht="18.600000000000001" customHeight="1" x14ac:dyDescent="0.45">
      <c r="A37" s="88" t="s">
        <v>192</v>
      </c>
      <c r="B37" s="40"/>
      <c r="C37" s="40">
        <v>1</v>
      </c>
      <c r="D37" s="40">
        <v>20</v>
      </c>
      <c r="E37" s="40">
        <v>20</v>
      </c>
      <c r="F37" s="26"/>
      <c r="G37" s="248" t="s">
        <v>80</v>
      </c>
      <c r="H37" s="89"/>
    </row>
    <row r="38" spans="1:8" s="81" customFormat="1" ht="18.600000000000001" customHeight="1" x14ac:dyDescent="0.45">
      <c r="A38" s="88" t="s">
        <v>147</v>
      </c>
      <c r="B38" s="40"/>
      <c r="C38" s="40">
        <v>1</v>
      </c>
      <c r="D38" s="40">
        <v>19</v>
      </c>
      <c r="E38" s="40">
        <v>19</v>
      </c>
      <c r="F38" s="26"/>
      <c r="G38" s="231" t="s">
        <v>146</v>
      </c>
      <c r="H38" s="89"/>
    </row>
    <row r="39" spans="1:8" s="81" customFormat="1" ht="18.600000000000001" customHeight="1" x14ac:dyDescent="0.45">
      <c r="A39" s="88" t="s">
        <v>163</v>
      </c>
      <c r="B39" s="40"/>
      <c r="C39" s="40">
        <v>1</v>
      </c>
      <c r="D39" s="40">
        <v>25</v>
      </c>
      <c r="E39" s="40">
        <v>25</v>
      </c>
      <c r="F39" s="26"/>
      <c r="G39" s="231" t="s">
        <v>80</v>
      </c>
      <c r="H39" s="89"/>
    </row>
    <row r="40" spans="1:8" s="81" customFormat="1" ht="18.600000000000001" customHeight="1" x14ac:dyDescent="0.45">
      <c r="A40" s="88" t="s">
        <v>193</v>
      </c>
      <c r="B40" s="40"/>
      <c r="C40" s="40">
        <v>1</v>
      </c>
      <c r="D40" s="40">
        <v>20</v>
      </c>
      <c r="E40" s="40">
        <v>14</v>
      </c>
      <c r="F40" s="26"/>
      <c r="G40" s="101" t="s">
        <v>128</v>
      </c>
      <c r="H40" s="89"/>
    </row>
    <row r="41" spans="1:8" s="81" customFormat="1" ht="18.600000000000001" customHeight="1" x14ac:dyDescent="0.45">
      <c r="A41" s="88" t="s">
        <v>195</v>
      </c>
      <c r="B41" s="40"/>
      <c r="C41" s="40">
        <v>1</v>
      </c>
      <c r="D41" s="40">
        <v>22</v>
      </c>
      <c r="E41" s="40">
        <v>22</v>
      </c>
      <c r="F41" s="26"/>
      <c r="G41" s="248" t="s">
        <v>128</v>
      </c>
      <c r="H41" s="89"/>
    </row>
    <row r="42" spans="1:8" x14ac:dyDescent="0.45">
      <c r="A42" s="88" t="s">
        <v>199</v>
      </c>
      <c r="B42" s="40"/>
      <c r="C42" s="40">
        <v>1</v>
      </c>
      <c r="D42" s="40">
        <v>20</v>
      </c>
      <c r="E42" s="40">
        <v>20</v>
      </c>
      <c r="F42" s="26"/>
      <c r="G42" s="248" t="s">
        <v>24</v>
      </c>
    </row>
    <row r="43" spans="1:8" x14ac:dyDescent="0.45">
      <c r="A43" s="88" t="s">
        <v>224</v>
      </c>
      <c r="B43" s="40"/>
      <c r="C43" s="40">
        <v>1</v>
      </c>
      <c r="D43" s="40">
        <v>24</v>
      </c>
      <c r="E43" s="40">
        <v>22</v>
      </c>
      <c r="F43" s="26"/>
      <c r="G43" s="275" t="s">
        <v>225</v>
      </c>
    </row>
    <row r="44" spans="1:8" x14ac:dyDescent="0.45">
      <c r="A44" s="88" t="s">
        <v>246</v>
      </c>
      <c r="B44" s="40"/>
      <c r="C44" s="40">
        <v>1</v>
      </c>
      <c r="D44" s="40">
        <v>25</v>
      </c>
      <c r="E44" s="40">
        <v>25</v>
      </c>
      <c r="F44" s="26"/>
      <c r="G44" s="280" t="s">
        <v>80</v>
      </c>
    </row>
    <row r="45" spans="1:8" x14ac:dyDescent="0.45">
      <c r="A45" s="88" t="s">
        <v>200</v>
      </c>
      <c r="B45" s="40"/>
      <c r="C45" s="40">
        <v>1</v>
      </c>
      <c r="D45" s="40">
        <v>20</v>
      </c>
      <c r="E45" s="40">
        <v>17</v>
      </c>
      <c r="F45" s="26"/>
      <c r="G45" s="248" t="s">
        <v>128</v>
      </c>
    </row>
    <row r="46" spans="1:8" x14ac:dyDescent="0.45">
      <c r="A46" s="53"/>
      <c r="B46" s="61"/>
      <c r="C46" s="61"/>
      <c r="D46" s="61"/>
      <c r="E46" s="61"/>
      <c r="F46" s="62"/>
      <c r="G46" s="53"/>
      <c r="H46" s="87"/>
    </row>
    <row r="47" spans="1:8" ht="18.600000000000001" customHeight="1" x14ac:dyDescent="0.45">
      <c r="A47" s="70" t="s">
        <v>45</v>
      </c>
      <c r="B47" s="67"/>
      <c r="C47" s="67"/>
      <c r="D47" s="67"/>
      <c r="E47" s="67"/>
      <c r="F47" s="68"/>
      <c r="G47" s="69"/>
      <c r="H47" s="87"/>
    </row>
    <row r="48" spans="1:8" s="81" customFormat="1" ht="18.600000000000001" customHeight="1" x14ac:dyDescent="0.45">
      <c r="A48" s="12" t="s">
        <v>137</v>
      </c>
      <c r="B48" s="90"/>
      <c r="C48" s="65">
        <v>1</v>
      </c>
      <c r="D48" s="65">
        <v>21</v>
      </c>
      <c r="E48" s="42">
        <v>21</v>
      </c>
      <c r="F48" s="23"/>
      <c r="G48" s="228" t="s">
        <v>80</v>
      </c>
      <c r="H48" s="89"/>
    </row>
    <row r="49" spans="1:8" s="81" customFormat="1" ht="18.600000000000001" customHeight="1" x14ac:dyDescent="0.45">
      <c r="A49" s="12" t="s">
        <v>167</v>
      </c>
      <c r="B49" s="90"/>
      <c r="C49" s="65">
        <v>1</v>
      </c>
      <c r="D49" s="65">
        <v>20</v>
      </c>
      <c r="E49" s="42">
        <v>20</v>
      </c>
      <c r="F49" s="23"/>
      <c r="G49" s="101" t="s">
        <v>80</v>
      </c>
      <c r="H49" s="89"/>
    </row>
    <row r="50" spans="1:8" s="81" customFormat="1" ht="18.600000000000001" customHeight="1" x14ac:dyDescent="0.45">
      <c r="A50" s="230" t="s">
        <v>138</v>
      </c>
      <c r="B50" s="88"/>
      <c r="C50" s="88">
        <v>1</v>
      </c>
      <c r="D50" s="88">
        <v>20</v>
      </c>
      <c r="E50" s="42">
        <v>20</v>
      </c>
      <c r="F50" s="23"/>
      <c r="G50" s="228" t="s">
        <v>80</v>
      </c>
      <c r="H50" s="89"/>
    </row>
    <row r="51" spans="1:8" s="81" customFormat="1" ht="18.600000000000001" customHeight="1" x14ac:dyDescent="0.45">
      <c r="A51" s="230" t="s">
        <v>164</v>
      </c>
      <c r="B51" s="88"/>
      <c r="C51" s="88">
        <v>1</v>
      </c>
      <c r="D51" s="88">
        <v>20</v>
      </c>
      <c r="E51" s="42">
        <v>20</v>
      </c>
      <c r="F51" s="23"/>
      <c r="G51" s="248" t="s">
        <v>80</v>
      </c>
      <c r="H51" s="89"/>
    </row>
    <row r="52" spans="1:8" s="81" customFormat="1" ht="18.600000000000001" customHeight="1" x14ac:dyDescent="0.45">
      <c r="A52" s="230" t="s">
        <v>165</v>
      </c>
      <c r="B52" s="88"/>
      <c r="C52" s="88">
        <v>1</v>
      </c>
      <c r="D52" s="88">
        <v>20</v>
      </c>
      <c r="E52" s="42">
        <v>20</v>
      </c>
      <c r="F52" s="23"/>
      <c r="G52" s="101" t="s">
        <v>24</v>
      </c>
      <c r="H52" s="89"/>
    </row>
    <row r="53" spans="1:8" ht="18.600000000000001" customHeight="1" x14ac:dyDescent="0.45">
      <c r="A53" s="53"/>
      <c r="B53" s="53"/>
      <c r="C53" s="53"/>
      <c r="D53" s="53"/>
      <c r="E53" s="53"/>
      <c r="F53" s="53"/>
      <c r="G53" s="53"/>
      <c r="H53" s="87"/>
    </row>
    <row r="54" spans="1:8" ht="18.600000000000001" customHeight="1" x14ac:dyDescent="0.45">
      <c r="A54" s="77" t="s">
        <v>49</v>
      </c>
      <c r="B54" s="78"/>
      <c r="C54" s="78"/>
      <c r="D54" s="78"/>
      <c r="E54" s="78"/>
      <c r="F54" s="79"/>
      <c r="G54" s="80"/>
      <c r="H54" s="87"/>
    </row>
    <row r="55" spans="1:8" s="81" customFormat="1" ht="18.600000000000001" customHeight="1" x14ac:dyDescent="0.45">
      <c r="A55" s="88" t="s">
        <v>131</v>
      </c>
      <c r="B55" s="40"/>
      <c r="C55" s="40">
        <v>1</v>
      </c>
      <c r="D55" s="40">
        <v>20</v>
      </c>
      <c r="E55" s="40">
        <v>20</v>
      </c>
      <c r="F55" s="26"/>
      <c r="G55" s="228" t="s">
        <v>80</v>
      </c>
      <c r="H55" s="89"/>
    </row>
    <row r="56" spans="1:8" s="81" customFormat="1" ht="18.600000000000001" customHeight="1" x14ac:dyDescent="0.45">
      <c r="A56" s="88" t="s">
        <v>140</v>
      </c>
      <c r="B56" s="40"/>
      <c r="C56" s="40">
        <v>1</v>
      </c>
      <c r="D56" s="40">
        <v>20</v>
      </c>
      <c r="E56" s="40">
        <v>20</v>
      </c>
      <c r="F56" s="26"/>
      <c r="G56" s="231" t="s">
        <v>80</v>
      </c>
      <c r="H56" s="89"/>
    </row>
    <row r="57" spans="1:8" s="81" customFormat="1" ht="18.600000000000001" customHeight="1" x14ac:dyDescent="0.45">
      <c r="A57" s="88"/>
      <c r="B57" s="40"/>
      <c r="C57" s="40"/>
      <c r="D57" s="40"/>
      <c r="E57" s="40"/>
      <c r="F57" s="26"/>
      <c r="G57" s="14"/>
      <c r="H57" s="89"/>
    </row>
    <row r="58" spans="1:8" s="81" customFormat="1" ht="18.600000000000001" customHeight="1" x14ac:dyDescent="0.5">
      <c r="A58" s="115" t="s">
        <v>121</v>
      </c>
      <c r="B58" s="348">
        <v>20</v>
      </c>
      <c r="C58" s="225">
        <v>1</v>
      </c>
      <c r="D58" s="63">
        <v>20</v>
      </c>
      <c r="E58" s="225">
        <v>20</v>
      </c>
      <c r="F58" s="111">
        <f>D58*100/B58</f>
        <v>100</v>
      </c>
      <c r="G58" s="104"/>
      <c r="H58" s="89"/>
    </row>
    <row r="59" spans="1:8" s="81" customFormat="1" ht="18.600000000000001" customHeight="1" x14ac:dyDescent="0.45">
      <c r="A59" s="88" t="s">
        <v>234</v>
      </c>
      <c r="B59" s="40"/>
      <c r="C59" s="40">
        <v>1</v>
      </c>
      <c r="D59" s="40">
        <v>20</v>
      </c>
      <c r="E59" s="40">
        <v>20</v>
      </c>
      <c r="F59" s="26"/>
      <c r="G59" s="279" t="s">
        <v>80</v>
      </c>
      <c r="H59" s="89"/>
    </row>
    <row r="60" spans="1:8" s="81" customFormat="1" ht="18.600000000000001" customHeight="1" x14ac:dyDescent="0.45">
      <c r="A60" s="88"/>
      <c r="B60" s="40"/>
      <c r="C60" s="40"/>
      <c r="D60" s="40"/>
      <c r="E60" s="40"/>
      <c r="F60" s="26"/>
      <c r="G60" s="276"/>
      <c r="H60" s="89"/>
    </row>
    <row r="61" spans="1:8" s="81" customFormat="1" ht="18.600000000000001" customHeight="1" x14ac:dyDescent="0.5">
      <c r="A61" s="115" t="s">
        <v>322</v>
      </c>
      <c r="B61" s="348">
        <v>40</v>
      </c>
      <c r="C61" s="63">
        <f>SUM(C62:C63)</f>
        <v>2</v>
      </c>
      <c r="D61" s="63">
        <f>SUM(D62:D63)</f>
        <v>40</v>
      </c>
      <c r="E61" s="63">
        <f>SUM(E62:E63)</f>
        <v>18</v>
      </c>
      <c r="F61" s="111">
        <f>D61*100/B61</f>
        <v>100</v>
      </c>
      <c r="G61" s="104"/>
      <c r="H61" s="89"/>
    </row>
    <row r="62" spans="1:8" s="81" customFormat="1" ht="18.600000000000001" customHeight="1" x14ac:dyDescent="0.45">
      <c r="A62" s="88" t="s">
        <v>323</v>
      </c>
      <c r="B62" s="40"/>
      <c r="C62" s="40">
        <v>1</v>
      </c>
      <c r="D62" s="40">
        <v>20</v>
      </c>
      <c r="E62" s="40">
        <v>18</v>
      </c>
      <c r="F62" s="26"/>
      <c r="G62" s="338" t="s">
        <v>80</v>
      </c>
      <c r="H62" s="89"/>
    </row>
    <row r="63" spans="1:8" s="81" customFormat="1" ht="18.600000000000001" customHeight="1" x14ac:dyDescent="0.45">
      <c r="A63" s="88" t="s">
        <v>330</v>
      </c>
      <c r="B63" s="40"/>
      <c r="C63" s="40">
        <v>1</v>
      </c>
      <c r="D63" s="40">
        <v>20</v>
      </c>
      <c r="E63" s="40"/>
      <c r="F63" s="26"/>
      <c r="G63" s="338" t="s">
        <v>80</v>
      </c>
      <c r="H63" s="89"/>
    </row>
    <row r="64" spans="1:8" s="81" customFormat="1" ht="18.600000000000001" customHeight="1" x14ac:dyDescent="0.45">
      <c r="A64" s="88"/>
      <c r="B64" s="40"/>
      <c r="C64" s="40"/>
      <c r="D64" s="40"/>
      <c r="E64" s="40"/>
      <c r="F64" s="26"/>
      <c r="G64" s="14"/>
      <c r="H64" s="89"/>
    </row>
    <row r="65" spans="1:8" ht="18.600000000000001" customHeight="1" x14ac:dyDescent="0.5">
      <c r="A65" s="115" t="s">
        <v>52</v>
      </c>
      <c r="B65" s="63">
        <v>70</v>
      </c>
      <c r="C65" s="63">
        <f>SUM(C66:C69)</f>
        <v>3</v>
      </c>
      <c r="D65" s="63">
        <f t="shared" ref="D65:E65" si="0">SUM(D66:D69)</f>
        <v>77</v>
      </c>
      <c r="E65" s="63">
        <f t="shared" si="0"/>
        <v>77</v>
      </c>
      <c r="F65" s="233">
        <f>D65*100/B65</f>
        <v>110</v>
      </c>
      <c r="G65" s="64"/>
      <c r="H65" s="87"/>
    </row>
    <row r="66" spans="1:8" ht="18.600000000000001" customHeight="1" x14ac:dyDescent="0.5">
      <c r="A66" s="116" t="s">
        <v>144</v>
      </c>
      <c r="B66" s="40"/>
      <c r="C66" s="40">
        <v>1</v>
      </c>
      <c r="D66" s="40">
        <v>37</v>
      </c>
      <c r="E66" s="40">
        <v>37</v>
      </c>
      <c r="F66" s="26"/>
      <c r="G66" s="234" t="s">
        <v>80</v>
      </c>
      <c r="H66" s="87"/>
    </row>
    <row r="67" spans="1:8" ht="18.600000000000001" customHeight="1" x14ac:dyDescent="0.5">
      <c r="A67" s="116" t="s">
        <v>258</v>
      </c>
      <c r="B67" s="40"/>
      <c r="C67" s="40">
        <v>1</v>
      </c>
      <c r="D67" s="40">
        <v>20</v>
      </c>
      <c r="E67" s="40">
        <v>20</v>
      </c>
      <c r="F67" s="26"/>
      <c r="G67" s="248" t="s">
        <v>80</v>
      </c>
      <c r="H67" s="87"/>
    </row>
    <row r="68" spans="1:8" ht="18.600000000000001" customHeight="1" x14ac:dyDescent="0.5">
      <c r="A68" s="116" t="s">
        <v>233</v>
      </c>
      <c r="B68" s="40"/>
      <c r="C68" s="40">
        <v>1</v>
      </c>
      <c r="D68" s="40">
        <v>20</v>
      </c>
      <c r="E68" s="40">
        <v>20</v>
      </c>
      <c r="F68" s="26"/>
      <c r="G68" s="278" t="s">
        <v>80</v>
      </c>
      <c r="H68" s="87"/>
    </row>
    <row r="69" spans="1:8" ht="18.600000000000001" customHeight="1" x14ac:dyDescent="0.5">
      <c r="A69" s="116"/>
      <c r="B69" s="40"/>
      <c r="C69" s="40"/>
      <c r="D69" s="40"/>
      <c r="E69" s="40"/>
      <c r="F69" s="26"/>
      <c r="G69" s="14"/>
      <c r="H69" s="87"/>
    </row>
    <row r="70" spans="1:8" ht="18.600000000000001" customHeight="1" x14ac:dyDescent="0.5">
      <c r="A70" s="115" t="s">
        <v>122</v>
      </c>
      <c r="B70" s="348">
        <v>20</v>
      </c>
      <c r="C70" s="63">
        <f>SUM(C71:C72)</f>
        <v>1</v>
      </c>
      <c r="D70" s="63">
        <f t="shared" ref="D70:E70" si="1">SUM(D71:D72)</f>
        <v>20</v>
      </c>
      <c r="E70" s="225">
        <f t="shared" si="1"/>
        <v>20</v>
      </c>
      <c r="F70" s="233">
        <f>D70*100/B70</f>
        <v>100</v>
      </c>
      <c r="G70" s="104"/>
      <c r="H70" s="87"/>
    </row>
    <row r="71" spans="1:8" ht="18.600000000000001" customHeight="1" x14ac:dyDescent="0.45">
      <c r="A71" s="53" t="s">
        <v>264</v>
      </c>
      <c r="B71" s="40"/>
      <c r="C71" s="40">
        <v>1</v>
      </c>
      <c r="D71" s="40">
        <v>20</v>
      </c>
      <c r="E71" s="40">
        <v>20</v>
      </c>
      <c r="F71" s="26"/>
      <c r="G71" s="300" t="s">
        <v>80</v>
      </c>
      <c r="H71" s="87"/>
    </row>
    <row r="72" spans="1:8" ht="18.600000000000001" customHeight="1" x14ac:dyDescent="0.45">
      <c r="A72" s="297"/>
      <c r="B72" s="298"/>
      <c r="C72" s="298"/>
      <c r="D72" s="298"/>
      <c r="E72" s="298"/>
      <c r="F72" s="299"/>
      <c r="G72" s="301"/>
      <c r="H72" s="87"/>
    </row>
    <row r="73" spans="1:8" ht="18.600000000000001" customHeight="1" x14ac:dyDescent="0.45">
      <c r="A73" s="96" t="s">
        <v>40</v>
      </c>
      <c r="B73" s="97">
        <v>140</v>
      </c>
      <c r="C73" s="97">
        <f>C74+C81+C89+C77+C84</f>
        <v>8</v>
      </c>
      <c r="D73" s="97">
        <f>D74+D81+D89+D77+D84</f>
        <v>144</v>
      </c>
      <c r="E73" s="97">
        <f>E74+E81+E89+E77+E84</f>
        <v>86</v>
      </c>
      <c r="F73" s="111">
        <f>D73*100/B73</f>
        <v>102.85714285714286</v>
      </c>
      <c r="G73" s="103"/>
      <c r="H73" s="98"/>
    </row>
    <row r="74" spans="1:8" ht="18.600000000000001" customHeight="1" thickBot="1" x14ac:dyDescent="0.5">
      <c r="A74" s="112" t="s">
        <v>30</v>
      </c>
      <c r="B74" s="113">
        <v>20</v>
      </c>
      <c r="C74" s="113">
        <f>SUM(C75:C76)</f>
        <v>1</v>
      </c>
      <c r="D74" s="113">
        <f>SUM(D75:D76)</f>
        <v>20</v>
      </c>
      <c r="E74" s="113">
        <f>SUM(E75:E76)</f>
        <v>20</v>
      </c>
      <c r="F74" s="31">
        <f>D74*100/B74</f>
        <v>100</v>
      </c>
      <c r="G74" s="108"/>
      <c r="H74" s="98"/>
    </row>
    <row r="75" spans="1:8" s="81" customFormat="1" ht="18.600000000000001" customHeight="1" thickTop="1" x14ac:dyDescent="0.45">
      <c r="A75" s="15" t="s">
        <v>214</v>
      </c>
      <c r="B75" s="40"/>
      <c r="C75" s="40">
        <v>1</v>
      </c>
      <c r="D75" s="40">
        <v>20</v>
      </c>
      <c r="E75" s="42">
        <v>20</v>
      </c>
      <c r="F75" s="30"/>
      <c r="G75" s="252" t="s">
        <v>80</v>
      </c>
      <c r="H75" s="99"/>
    </row>
    <row r="76" spans="1:8" s="81" customFormat="1" ht="18.600000000000001" customHeight="1" x14ac:dyDescent="0.45">
      <c r="A76" s="12"/>
      <c r="B76" s="40"/>
      <c r="C76" s="40"/>
      <c r="D76" s="40"/>
      <c r="E76" s="40"/>
      <c r="F76" s="27"/>
      <c r="G76" s="13"/>
      <c r="H76" s="99"/>
    </row>
    <row r="77" spans="1:8" ht="18.600000000000001" customHeight="1" thickBot="1" x14ac:dyDescent="0.5">
      <c r="A77" s="5" t="s">
        <v>230</v>
      </c>
      <c r="B77" s="43">
        <v>40</v>
      </c>
      <c r="C77" s="43">
        <f>SUM(C78:C80)</f>
        <v>2</v>
      </c>
      <c r="D77" s="43">
        <f>SUM(D78:D80)</f>
        <v>40</v>
      </c>
      <c r="E77" s="43">
        <f t="shared" ref="E77" si="2">SUM(E78:E81)</f>
        <v>43</v>
      </c>
      <c r="F77" s="31">
        <f>D77*100/B77</f>
        <v>100</v>
      </c>
      <c r="G77" s="17"/>
      <c r="H77" s="98"/>
    </row>
    <row r="78" spans="1:8" ht="18.600000000000001" customHeight="1" thickTop="1" x14ac:dyDescent="0.45">
      <c r="A78" s="15" t="s">
        <v>250</v>
      </c>
      <c r="B78" s="42"/>
      <c r="C78" s="42">
        <v>1</v>
      </c>
      <c r="D78" s="42">
        <v>20</v>
      </c>
      <c r="E78" s="42">
        <v>20</v>
      </c>
      <c r="F78" s="30"/>
      <c r="G78" s="280" t="s">
        <v>80</v>
      </c>
      <c r="H78" s="98"/>
    </row>
    <row r="79" spans="1:8" ht="18.600000000000001" customHeight="1" x14ac:dyDescent="0.45">
      <c r="A79" s="15" t="s">
        <v>251</v>
      </c>
      <c r="B79" s="42"/>
      <c r="C79" s="42">
        <v>1</v>
      </c>
      <c r="D79" s="42">
        <v>20</v>
      </c>
      <c r="E79" s="42">
        <v>20</v>
      </c>
      <c r="F79" s="30"/>
      <c r="G79" s="280" t="s">
        <v>80</v>
      </c>
      <c r="H79" s="98"/>
    </row>
    <row r="80" spans="1:8" ht="18.600000000000001" customHeight="1" x14ac:dyDescent="0.45">
      <c r="A80" s="12"/>
      <c r="B80" s="42"/>
      <c r="C80" s="42"/>
      <c r="D80" s="42"/>
      <c r="E80" s="42"/>
      <c r="F80" s="30"/>
      <c r="G80" s="13"/>
      <c r="H80" s="98"/>
    </row>
    <row r="81" spans="1:8" ht="18.600000000000001" customHeight="1" thickBot="1" x14ac:dyDescent="0.5">
      <c r="A81" s="5" t="s">
        <v>118</v>
      </c>
      <c r="B81" s="43">
        <v>20</v>
      </c>
      <c r="C81" s="43">
        <f>SUM(C82:C83)</f>
        <v>1</v>
      </c>
      <c r="D81" s="43">
        <f>SUM(D82:D83)</f>
        <v>4</v>
      </c>
      <c r="E81" s="43">
        <f>SUM(E82:E83)</f>
        <v>3</v>
      </c>
      <c r="F81" s="31">
        <f>D81*100/B81</f>
        <v>20</v>
      </c>
      <c r="G81" s="17"/>
      <c r="H81" s="98"/>
    </row>
    <row r="82" spans="1:8" ht="18.600000000000001" customHeight="1" thickTop="1" x14ac:dyDescent="0.45">
      <c r="A82" s="15" t="s">
        <v>228</v>
      </c>
      <c r="B82" s="42"/>
      <c r="C82" s="42">
        <v>1</v>
      </c>
      <c r="D82" s="42">
        <v>4</v>
      </c>
      <c r="E82" s="42">
        <v>3</v>
      </c>
      <c r="F82" s="30"/>
      <c r="G82" s="275" t="s">
        <v>229</v>
      </c>
      <c r="H82" s="98"/>
    </row>
    <row r="83" spans="1:8" ht="18.600000000000001" customHeight="1" x14ac:dyDescent="0.45">
      <c r="A83" s="12"/>
      <c r="B83" s="42"/>
      <c r="C83" s="42"/>
      <c r="D83" s="42"/>
      <c r="E83" s="42"/>
      <c r="F83" s="30"/>
      <c r="G83" s="13"/>
      <c r="H83" s="98"/>
    </row>
    <row r="84" spans="1:8" ht="18.600000000000001" customHeight="1" thickBot="1" x14ac:dyDescent="0.5">
      <c r="A84" s="5" t="s">
        <v>334</v>
      </c>
      <c r="B84" s="43">
        <v>40</v>
      </c>
      <c r="C84" s="43">
        <f>SUM(C85:C88)</f>
        <v>3</v>
      </c>
      <c r="D84" s="43">
        <f>SUM(D85:D88)</f>
        <v>60</v>
      </c>
      <c r="E84" s="43">
        <f>SUM(E85:E88)</f>
        <v>0</v>
      </c>
      <c r="F84" s="31">
        <f>D84*100/B84</f>
        <v>150</v>
      </c>
      <c r="G84" s="17"/>
      <c r="H84" s="98"/>
    </row>
    <row r="85" spans="1:8" ht="18.600000000000001" customHeight="1" thickTop="1" x14ac:dyDescent="0.45">
      <c r="A85" s="12" t="s">
        <v>335</v>
      </c>
      <c r="B85" s="42"/>
      <c r="C85" s="42">
        <v>1</v>
      </c>
      <c r="D85" s="42">
        <v>20</v>
      </c>
      <c r="E85" s="42"/>
      <c r="F85" s="30"/>
      <c r="G85" s="338" t="s">
        <v>80</v>
      </c>
      <c r="H85" s="98"/>
    </row>
    <row r="86" spans="1:8" ht="18.600000000000001" customHeight="1" x14ac:dyDescent="0.45">
      <c r="A86" s="12" t="s">
        <v>336</v>
      </c>
      <c r="B86" s="42"/>
      <c r="C86" s="42">
        <v>1</v>
      </c>
      <c r="D86" s="42">
        <v>20</v>
      </c>
      <c r="E86" s="42"/>
      <c r="F86" s="30"/>
      <c r="G86" s="338" t="s">
        <v>80</v>
      </c>
      <c r="H86" s="98"/>
    </row>
    <row r="87" spans="1:8" ht="18.600000000000001" customHeight="1" x14ac:dyDescent="0.45">
      <c r="A87" s="12" t="s">
        <v>343</v>
      </c>
      <c r="B87" s="42"/>
      <c r="C87" s="42">
        <v>1</v>
      </c>
      <c r="D87" s="42">
        <v>20</v>
      </c>
      <c r="E87" s="42"/>
      <c r="F87" s="30"/>
      <c r="G87" s="349" t="s">
        <v>80</v>
      </c>
      <c r="H87" s="98"/>
    </row>
    <row r="88" spans="1:8" ht="18.600000000000001" customHeight="1" x14ac:dyDescent="0.45">
      <c r="A88" s="12"/>
      <c r="B88" s="42"/>
      <c r="C88" s="42"/>
      <c r="D88" s="42"/>
      <c r="E88" s="42"/>
      <c r="F88" s="30"/>
      <c r="G88" s="13"/>
      <c r="H88" s="98"/>
    </row>
    <row r="89" spans="1:8" ht="18.600000000000001" customHeight="1" thickBot="1" x14ac:dyDescent="0.5">
      <c r="A89" s="5" t="s">
        <v>119</v>
      </c>
      <c r="B89" s="43">
        <v>20</v>
      </c>
      <c r="C89" s="43">
        <v>1</v>
      </c>
      <c r="D89" s="43">
        <v>20</v>
      </c>
      <c r="E89" s="43">
        <v>20</v>
      </c>
      <c r="F89" s="31">
        <f>D89*100/B89</f>
        <v>100</v>
      </c>
      <c r="G89" s="17"/>
      <c r="H89" s="98"/>
    </row>
    <row r="90" spans="1:8" ht="18.600000000000001" customHeight="1" thickTop="1" x14ac:dyDescent="0.45">
      <c r="A90" s="12" t="s">
        <v>239</v>
      </c>
      <c r="B90" s="42"/>
      <c r="C90" s="42">
        <v>1</v>
      </c>
      <c r="D90" s="42">
        <v>20</v>
      </c>
      <c r="E90" s="42">
        <v>20</v>
      </c>
      <c r="F90" s="30"/>
      <c r="G90" s="280" t="s">
        <v>80</v>
      </c>
      <c r="H90" s="98"/>
    </row>
    <row r="91" spans="1:8" ht="18.600000000000001" customHeight="1" x14ac:dyDescent="0.45">
      <c r="A91" s="9"/>
      <c r="B91" s="114"/>
      <c r="C91" s="41"/>
      <c r="D91" s="41"/>
      <c r="E91" s="41"/>
      <c r="F91" s="24"/>
      <c r="G91" s="10"/>
      <c r="H91" s="87"/>
    </row>
    <row r="92" spans="1:8" ht="18.600000000000001" customHeight="1" x14ac:dyDescent="0.45">
      <c r="A92" s="72" t="s">
        <v>41</v>
      </c>
      <c r="B92" s="73">
        <v>100</v>
      </c>
      <c r="C92" s="74">
        <f>SUM(C93:C98)</f>
        <v>5</v>
      </c>
      <c r="D92" s="74">
        <f>SUM(D93:D98)</f>
        <v>100</v>
      </c>
      <c r="E92" s="74">
        <f>SUM(E93:E98)</f>
        <v>100</v>
      </c>
      <c r="F92" s="93">
        <f>D92*100/B92</f>
        <v>100</v>
      </c>
      <c r="G92" s="104"/>
      <c r="H92" s="98"/>
    </row>
    <row r="93" spans="1:8" s="81" customFormat="1" ht="18.600000000000001" customHeight="1" x14ac:dyDescent="0.45">
      <c r="A93" s="12" t="s">
        <v>153</v>
      </c>
      <c r="B93" s="40"/>
      <c r="C93" s="40">
        <v>1</v>
      </c>
      <c r="D93" s="40">
        <v>20</v>
      </c>
      <c r="E93" s="40">
        <v>20</v>
      </c>
      <c r="F93" s="27"/>
      <c r="G93" s="234" t="s">
        <v>24</v>
      </c>
      <c r="H93" s="99"/>
    </row>
    <row r="94" spans="1:8" s="81" customFormat="1" ht="18.600000000000001" customHeight="1" x14ac:dyDescent="0.45">
      <c r="A94" s="12" t="s">
        <v>213</v>
      </c>
      <c r="B94" s="40"/>
      <c r="C94" s="40">
        <v>1</v>
      </c>
      <c r="D94" s="40">
        <v>20</v>
      </c>
      <c r="E94" s="40">
        <v>20</v>
      </c>
      <c r="F94" s="27"/>
      <c r="G94" s="237" t="s">
        <v>24</v>
      </c>
      <c r="H94" s="99"/>
    </row>
    <row r="95" spans="1:8" s="81" customFormat="1" ht="18.600000000000001" customHeight="1" x14ac:dyDescent="0.45">
      <c r="A95" s="12" t="s">
        <v>212</v>
      </c>
      <c r="B95" s="40"/>
      <c r="C95" s="40">
        <v>1</v>
      </c>
      <c r="D95" s="40">
        <v>20</v>
      </c>
      <c r="E95" s="40">
        <v>20</v>
      </c>
      <c r="F95" s="27"/>
      <c r="G95" s="253" t="s">
        <v>24</v>
      </c>
      <c r="H95" s="99"/>
    </row>
    <row r="96" spans="1:8" s="81" customFormat="1" ht="18.600000000000001" customHeight="1" x14ac:dyDescent="0.45">
      <c r="A96" s="12" t="s">
        <v>242</v>
      </c>
      <c r="B96" s="40"/>
      <c r="C96" s="40">
        <v>1</v>
      </c>
      <c r="D96" s="40">
        <v>20</v>
      </c>
      <c r="E96" s="40">
        <v>20</v>
      </c>
      <c r="F96" s="27"/>
      <c r="G96" s="280" t="s">
        <v>24</v>
      </c>
      <c r="H96" s="99"/>
    </row>
    <row r="97" spans="1:9" s="81" customFormat="1" ht="18.600000000000001" customHeight="1" x14ac:dyDescent="0.45">
      <c r="A97" s="12" t="s">
        <v>329</v>
      </c>
      <c r="B97" s="40"/>
      <c r="C97" s="40">
        <v>1</v>
      </c>
      <c r="D97" s="40">
        <v>20</v>
      </c>
      <c r="E97" s="40">
        <v>20</v>
      </c>
      <c r="F97" s="27"/>
      <c r="G97" s="338" t="s">
        <v>24</v>
      </c>
      <c r="H97" s="99"/>
    </row>
    <row r="98" spans="1:9" s="81" customFormat="1" ht="18.600000000000001" customHeight="1" x14ac:dyDescent="0.45">
      <c r="A98" s="12"/>
      <c r="B98" s="40"/>
      <c r="C98" s="40"/>
      <c r="D98" s="40"/>
      <c r="E98" s="40"/>
      <c r="F98" s="27"/>
      <c r="G98" s="14"/>
      <c r="H98" s="99"/>
    </row>
    <row r="99" spans="1:9" ht="18.600000000000001" customHeight="1" x14ac:dyDescent="0.45">
      <c r="A99" s="96" t="s">
        <v>50</v>
      </c>
      <c r="B99" s="97">
        <f>B100+B103</f>
        <v>300</v>
      </c>
      <c r="C99" s="97">
        <f t="shared" ref="C99:E99" si="3">C103+C100</f>
        <v>22</v>
      </c>
      <c r="D99" s="97">
        <f>D103+D100</f>
        <v>366</v>
      </c>
      <c r="E99" s="97">
        <f t="shared" si="3"/>
        <v>262</v>
      </c>
      <c r="F99" s="111">
        <f>D99*100/B99</f>
        <v>122</v>
      </c>
      <c r="G99" s="103"/>
      <c r="H99" s="87"/>
    </row>
    <row r="100" spans="1:9" ht="18.600000000000001" customHeight="1" x14ac:dyDescent="0.45">
      <c r="A100" s="112" t="s">
        <v>39</v>
      </c>
      <c r="B100" s="113">
        <v>20</v>
      </c>
      <c r="C100" s="113">
        <v>1</v>
      </c>
      <c r="D100" s="113">
        <v>20</v>
      </c>
      <c r="E100" s="113">
        <v>20</v>
      </c>
      <c r="F100" s="110">
        <f>D100*100/B100</f>
        <v>100</v>
      </c>
      <c r="G100" s="108"/>
      <c r="H100" s="98"/>
    </row>
    <row r="101" spans="1:9" ht="18.600000000000001" customHeight="1" x14ac:dyDescent="0.45">
      <c r="A101" s="121" t="s">
        <v>215</v>
      </c>
      <c r="B101" s="122"/>
      <c r="C101" s="122">
        <v>1</v>
      </c>
      <c r="D101" s="122">
        <v>20</v>
      </c>
      <c r="E101" s="122">
        <v>20</v>
      </c>
      <c r="F101" s="123"/>
      <c r="G101" s="255" t="s">
        <v>128</v>
      </c>
      <c r="H101" s="98"/>
    </row>
    <row r="102" spans="1:9" ht="18.600000000000001" customHeight="1" thickBot="1" x14ac:dyDescent="0.5">
      <c r="A102" s="12"/>
      <c r="B102" s="42"/>
      <c r="C102" s="42"/>
      <c r="D102" s="42"/>
      <c r="E102" s="42"/>
      <c r="F102" s="30"/>
      <c r="G102" s="13"/>
      <c r="H102" s="87"/>
    </row>
    <row r="103" spans="1:9" ht="18.600000000000001" customHeight="1" thickTop="1" x14ac:dyDescent="0.45">
      <c r="A103" s="5" t="s">
        <v>38</v>
      </c>
      <c r="B103" s="43">
        <v>280</v>
      </c>
      <c r="C103" s="43">
        <f>SUM(C104:C123)+C125</f>
        <v>21</v>
      </c>
      <c r="D103" s="43">
        <f>SUM(D104:D123)+D125</f>
        <v>346</v>
      </c>
      <c r="E103" s="43">
        <f>SUM(E104:E123)+E125</f>
        <v>242</v>
      </c>
      <c r="F103" s="29">
        <f t="shared" ref="F103" si="4">D103*100/B103</f>
        <v>123.57142857142857</v>
      </c>
      <c r="G103" s="17"/>
      <c r="H103" s="236"/>
    </row>
    <row r="104" spans="1:9" s="81" customFormat="1" ht="18.600000000000001" customHeight="1" x14ac:dyDescent="0.45">
      <c r="A104" s="12" t="s">
        <v>185</v>
      </c>
      <c r="B104" s="44"/>
      <c r="C104" s="83">
        <v>1</v>
      </c>
      <c r="D104" s="40">
        <v>19</v>
      </c>
      <c r="E104" s="40">
        <v>16</v>
      </c>
      <c r="F104" s="26"/>
      <c r="G104" s="229" t="s">
        <v>128</v>
      </c>
      <c r="H104" s="250"/>
    </row>
    <row r="105" spans="1:9" s="81" customFormat="1" ht="18.600000000000001" customHeight="1" x14ac:dyDescent="0.45">
      <c r="A105" s="12" t="s">
        <v>184</v>
      </c>
      <c r="B105" s="44"/>
      <c r="C105" s="83">
        <v>1</v>
      </c>
      <c r="D105" s="40">
        <v>21</v>
      </c>
      <c r="E105" s="40">
        <v>17</v>
      </c>
      <c r="F105" s="26"/>
      <c r="G105" s="231" t="s">
        <v>128</v>
      </c>
      <c r="H105" s="250"/>
    </row>
    <row r="106" spans="1:9" s="81" customFormat="1" ht="18.600000000000001" customHeight="1" x14ac:dyDescent="0.45">
      <c r="A106" s="12" t="s">
        <v>209</v>
      </c>
      <c r="B106" s="44"/>
      <c r="C106" s="83">
        <v>1</v>
      </c>
      <c r="D106" s="40">
        <v>18</v>
      </c>
      <c r="E106" s="40">
        <v>8</v>
      </c>
      <c r="F106" s="26"/>
      <c r="G106" s="101" t="s">
        <v>128</v>
      </c>
      <c r="H106" s="250"/>
    </row>
    <row r="107" spans="1:9" s="81" customFormat="1" ht="18.600000000000001" customHeight="1" x14ac:dyDescent="0.45">
      <c r="A107" s="12" t="s">
        <v>210</v>
      </c>
      <c r="B107" s="44"/>
      <c r="C107" s="83">
        <v>1</v>
      </c>
      <c r="D107" s="40">
        <v>14</v>
      </c>
      <c r="E107" s="40">
        <v>8</v>
      </c>
      <c r="F107" s="26"/>
      <c r="G107" s="248" t="s">
        <v>128</v>
      </c>
      <c r="H107" s="250"/>
      <c r="I107" s="247"/>
    </row>
    <row r="108" spans="1:9" s="81" customFormat="1" ht="18.600000000000001" customHeight="1" x14ac:dyDescent="0.45">
      <c r="A108" s="12" t="s">
        <v>211</v>
      </c>
      <c r="B108" s="44"/>
      <c r="C108" s="83">
        <v>1</v>
      </c>
      <c r="D108" s="40">
        <v>22</v>
      </c>
      <c r="E108" s="40">
        <v>16</v>
      </c>
      <c r="F108" s="26"/>
      <c r="G108" s="252" t="s">
        <v>128</v>
      </c>
      <c r="H108" s="250"/>
    </row>
    <row r="109" spans="1:9" s="81" customFormat="1" ht="18.600000000000001" customHeight="1" x14ac:dyDescent="0.45">
      <c r="A109" s="12" t="s">
        <v>245</v>
      </c>
      <c r="B109" s="44"/>
      <c r="C109" s="83">
        <v>1</v>
      </c>
      <c r="D109" s="40">
        <v>25</v>
      </c>
      <c r="E109" s="40">
        <v>18</v>
      </c>
      <c r="F109" s="26"/>
      <c r="G109" s="284" t="s">
        <v>128</v>
      </c>
      <c r="H109" s="250"/>
    </row>
    <row r="110" spans="1:9" s="81" customFormat="1" ht="18.600000000000001" customHeight="1" x14ac:dyDescent="0.45">
      <c r="A110" s="12" t="s">
        <v>186</v>
      </c>
      <c r="B110" s="44"/>
      <c r="C110" s="83">
        <v>1</v>
      </c>
      <c r="D110" s="40">
        <v>20</v>
      </c>
      <c r="E110" s="40">
        <v>14</v>
      </c>
      <c r="F110" s="26"/>
      <c r="G110" s="229" t="s">
        <v>128</v>
      </c>
      <c r="H110" s="99"/>
    </row>
    <row r="111" spans="1:9" s="81" customFormat="1" ht="18.600000000000001" customHeight="1" x14ac:dyDescent="0.45">
      <c r="A111" s="12" t="s">
        <v>187</v>
      </c>
      <c r="B111" s="44"/>
      <c r="C111" s="83">
        <v>1</v>
      </c>
      <c r="D111" s="40">
        <v>19</v>
      </c>
      <c r="E111" s="40">
        <v>17</v>
      </c>
      <c r="F111" s="26"/>
      <c r="G111" s="231" t="s">
        <v>128</v>
      </c>
      <c r="H111" s="99"/>
    </row>
    <row r="112" spans="1:9" s="81" customFormat="1" ht="18.600000000000001" customHeight="1" x14ac:dyDescent="0.45">
      <c r="A112" s="12" t="s">
        <v>190</v>
      </c>
      <c r="B112" s="44"/>
      <c r="C112" s="83">
        <v>1</v>
      </c>
      <c r="D112" s="40">
        <v>13</v>
      </c>
      <c r="E112" s="40">
        <v>13</v>
      </c>
      <c r="F112" s="26"/>
      <c r="G112" s="101" t="s">
        <v>128</v>
      </c>
      <c r="H112" s="99"/>
    </row>
    <row r="113" spans="1:9" s="81" customFormat="1" ht="18.600000000000001" customHeight="1" x14ac:dyDescent="0.45">
      <c r="A113" s="12" t="s">
        <v>327</v>
      </c>
      <c r="B113" s="44"/>
      <c r="C113" s="83">
        <v>1</v>
      </c>
      <c r="D113" s="40">
        <v>1</v>
      </c>
      <c r="E113" s="40">
        <v>1</v>
      </c>
      <c r="F113" s="26"/>
      <c r="G113" s="248" t="s">
        <v>128</v>
      </c>
      <c r="H113" s="99"/>
    </row>
    <row r="114" spans="1:9" s="81" customFormat="1" ht="18.600000000000001" customHeight="1" x14ac:dyDescent="0.45">
      <c r="A114" s="12" t="s">
        <v>328</v>
      </c>
      <c r="B114" s="44"/>
      <c r="C114" s="83">
        <v>1</v>
      </c>
      <c r="D114" s="40">
        <v>11</v>
      </c>
      <c r="E114" s="40">
        <v>11</v>
      </c>
      <c r="F114" s="26"/>
      <c r="G114" s="338" t="s">
        <v>128</v>
      </c>
      <c r="H114" s="99"/>
      <c r="I114" s="247"/>
    </row>
    <row r="115" spans="1:9" s="81" customFormat="1" ht="18.600000000000001" customHeight="1" x14ac:dyDescent="0.45">
      <c r="A115" s="12" t="s">
        <v>332</v>
      </c>
      <c r="B115" s="44"/>
      <c r="C115" s="83">
        <v>1</v>
      </c>
      <c r="D115" s="40">
        <v>19</v>
      </c>
      <c r="E115" s="40"/>
      <c r="F115" s="26"/>
      <c r="G115" s="338" t="s">
        <v>128</v>
      </c>
      <c r="H115" s="99"/>
    </row>
    <row r="116" spans="1:9" s="81" customFormat="1" ht="18.600000000000001" customHeight="1" x14ac:dyDescent="0.45">
      <c r="A116" s="12" t="s">
        <v>333</v>
      </c>
      <c r="B116" s="44"/>
      <c r="C116" s="83">
        <v>1</v>
      </c>
      <c r="D116" s="40">
        <v>10</v>
      </c>
      <c r="E116" s="40"/>
      <c r="F116" s="26"/>
      <c r="G116" s="338" t="s">
        <v>128</v>
      </c>
      <c r="H116" s="99"/>
    </row>
    <row r="117" spans="1:9" s="81" customFormat="1" ht="18.600000000000001" customHeight="1" x14ac:dyDescent="0.45">
      <c r="A117" s="12" t="s">
        <v>204</v>
      </c>
      <c r="B117" s="44"/>
      <c r="C117" s="83">
        <v>1</v>
      </c>
      <c r="D117" s="40">
        <v>22</v>
      </c>
      <c r="E117" s="40">
        <v>21</v>
      </c>
      <c r="F117" s="26"/>
      <c r="G117" s="248" t="s">
        <v>128</v>
      </c>
      <c r="H117" s="99"/>
    </row>
    <row r="118" spans="1:9" s="81" customFormat="1" ht="18.600000000000001" customHeight="1" x14ac:dyDescent="0.45">
      <c r="A118" s="12" t="s">
        <v>326</v>
      </c>
      <c r="B118" s="44"/>
      <c r="C118" s="83">
        <v>1</v>
      </c>
      <c r="D118" s="40">
        <v>13</v>
      </c>
      <c r="E118" s="40">
        <v>12</v>
      </c>
      <c r="F118" s="26"/>
      <c r="G118" s="338" t="s">
        <v>128</v>
      </c>
      <c r="H118" s="99"/>
    </row>
    <row r="119" spans="1:9" s="81" customFormat="1" ht="18.600000000000001" customHeight="1" x14ac:dyDescent="0.45">
      <c r="A119" s="12" t="s">
        <v>331</v>
      </c>
      <c r="B119" s="44"/>
      <c r="C119" s="83">
        <v>1</v>
      </c>
      <c r="D119" s="40">
        <v>18</v>
      </c>
      <c r="E119" s="40"/>
      <c r="F119" s="26"/>
      <c r="G119" s="338" t="s">
        <v>128</v>
      </c>
      <c r="H119" s="99"/>
    </row>
    <row r="120" spans="1:9" s="81" customFormat="1" ht="18.600000000000001" customHeight="1" x14ac:dyDescent="0.45">
      <c r="A120" s="12" t="s">
        <v>262</v>
      </c>
      <c r="B120" s="44"/>
      <c r="C120" s="83">
        <v>1</v>
      </c>
      <c r="D120" s="40">
        <v>13</v>
      </c>
      <c r="E120" s="40">
        <v>12</v>
      </c>
      <c r="F120" s="26"/>
      <c r="G120" s="231" t="s">
        <v>128</v>
      </c>
      <c r="H120" s="99"/>
    </row>
    <row r="121" spans="1:9" s="81" customFormat="1" ht="18.600000000000001" customHeight="1" x14ac:dyDescent="0.45">
      <c r="A121" s="12" t="s">
        <v>261</v>
      </c>
      <c r="B121" s="44"/>
      <c r="C121" s="83">
        <v>1</v>
      </c>
      <c r="D121" s="40">
        <v>8</v>
      </c>
      <c r="E121" s="40">
        <v>8</v>
      </c>
      <c r="F121" s="26"/>
      <c r="G121" s="296" t="s">
        <v>128</v>
      </c>
      <c r="H121" s="99"/>
    </row>
    <row r="122" spans="1:9" s="81" customFormat="1" ht="18.600000000000001" customHeight="1" x14ac:dyDescent="0.45">
      <c r="A122" s="12" t="s">
        <v>191</v>
      </c>
      <c r="B122" s="44"/>
      <c r="C122" s="83">
        <v>1</v>
      </c>
      <c r="D122" s="40">
        <v>21</v>
      </c>
      <c r="E122" s="40">
        <v>17</v>
      </c>
      <c r="F122" s="26"/>
      <c r="G122" s="101" t="s">
        <v>128</v>
      </c>
      <c r="H122" s="99"/>
    </row>
    <row r="123" spans="1:9" s="81" customFormat="1" ht="18.600000000000001" customHeight="1" x14ac:dyDescent="0.45">
      <c r="A123" s="12" t="s">
        <v>206</v>
      </c>
      <c r="B123" s="44"/>
      <c r="C123" s="83">
        <v>1</v>
      </c>
      <c r="D123" s="40">
        <v>19</v>
      </c>
      <c r="E123" s="40">
        <v>13</v>
      </c>
      <c r="F123" s="26"/>
      <c r="G123" s="248" t="s">
        <v>128</v>
      </c>
      <c r="H123" s="99"/>
    </row>
    <row r="124" spans="1:9" ht="18.600000000000001" customHeight="1" x14ac:dyDescent="0.45">
      <c r="A124" s="53" t="s">
        <v>7</v>
      </c>
      <c r="B124" s="53"/>
      <c r="C124" s="82"/>
      <c r="D124" s="53"/>
      <c r="E124" s="40"/>
      <c r="F124" s="26"/>
      <c r="G124" s="14"/>
      <c r="H124" s="98"/>
    </row>
    <row r="125" spans="1:9" ht="18.600000000000001" customHeight="1" x14ac:dyDescent="0.45">
      <c r="A125" s="16" t="s">
        <v>35</v>
      </c>
      <c r="B125" s="50">
        <v>0</v>
      </c>
      <c r="C125" s="50">
        <v>1</v>
      </c>
      <c r="D125" s="50">
        <v>20</v>
      </c>
      <c r="E125" s="50">
        <v>20</v>
      </c>
      <c r="F125" s="51"/>
      <c r="G125" s="52"/>
      <c r="H125" s="98"/>
    </row>
    <row r="126" spans="1:9" ht="18.600000000000001" customHeight="1" x14ac:dyDescent="0.45">
      <c r="A126" s="121" t="s">
        <v>221</v>
      </c>
      <c r="B126" s="65"/>
      <c r="C126" s="65">
        <v>1</v>
      </c>
      <c r="D126" s="65">
        <v>20</v>
      </c>
      <c r="E126" s="65">
        <v>20</v>
      </c>
      <c r="F126" s="274"/>
      <c r="G126" s="252" t="s">
        <v>128</v>
      </c>
      <c r="H126" s="98"/>
    </row>
    <row r="127" spans="1:9" ht="18.600000000000001" customHeight="1" x14ac:dyDescent="0.45">
      <c r="A127" s="88"/>
      <c r="B127" s="88"/>
      <c r="C127" s="92"/>
      <c r="D127" s="88"/>
      <c r="E127" s="40"/>
      <c r="F127" s="26"/>
      <c r="G127" s="14"/>
      <c r="H127" s="98"/>
    </row>
    <row r="128" spans="1:9" ht="18.600000000000001" customHeight="1" x14ac:dyDescent="0.45">
      <c r="A128" s="226" t="s">
        <v>123</v>
      </c>
      <c r="B128" s="226">
        <v>20</v>
      </c>
      <c r="C128" s="235">
        <f>SUM(C129:C136)</f>
        <v>7</v>
      </c>
      <c r="D128" s="235">
        <f>SUM(D129:D136)</f>
        <v>22</v>
      </c>
      <c r="E128" s="235">
        <f t="shared" ref="E128" si="5">SUM(E129:E136)</f>
        <v>9</v>
      </c>
      <c r="F128" s="111">
        <f>D128*100/B128</f>
        <v>110</v>
      </c>
      <c r="G128" s="104"/>
      <c r="H128" s="98"/>
    </row>
    <row r="129" spans="1:8" ht="18.600000000000001" customHeight="1" x14ac:dyDescent="0.45">
      <c r="A129" s="15" t="s">
        <v>154</v>
      </c>
      <c r="B129" s="44"/>
      <c r="C129" s="40">
        <v>1</v>
      </c>
      <c r="D129" s="40">
        <v>2</v>
      </c>
      <c r="E129" s="40">
        <v>2</v>
      </c>
      <c r="F129" s="26"/>
      <c r="G129" s="234" t="s">
        <v>80</v>
      </c>
      <c r="H129" s="98"/>
    </row>
    <row r="130" spans="1:8" ht="18.600000000000001" customHeight="1" x14ac:dyDescent="0.45">
      <c r="A130" s="15" t="s">
        <v>236</v>
      </c>
      <c r="B130" s="44"/>
      <c r="C130" s="40">
        <v>1</v>
      </c>
      <c r="D130" s="40">
        <v>6</v>
      </c>
      <c r="E130" s="40"/>
      <c r="F130" s="26"/>
      <c r="G130" s="279" t="s">
        <v>80</v>
      </c>
      <c r="H130" s="98"/>
    </row>
    <row r="131" spans="1:8" ht="18.600000000000001" customHeight="1" x14ac:dyDescent="0.45">
      <c r="A131" s="15" t="s">
        <v>155</v>
      </c>
      <c r="B131" s="44"/>
      <c r="C131" s="40">
        <v>1</v>
      </c>
      <c r="D131" s="40">
        <v>2</v>
      </c>
      <c r="E131" s="40">
        <v>2</v>
      </c>
      <c r="F131" s="26"/>
      <c r="G131" s="234" t="s">
        <v>80</v>
      </c>
      <c r="H131" s="98"/>
    </row>
    <row r="132" spans="1:8" ht="18.600000000000001" customHeight="1" x14ac:dyDescent="0.45">
      <c r="A132" s="15" t="s">
        <v>237</v>
      </c>
      <c r="B132" s="44"/>
      <c r="C132" s="40">
        <v>1</v>
      </c>
      <c r="D132" s="40">
        <v>5</v>
      </c>
      <c r="E132" s="40"/>
      <c r="F132" s="26"/>
      <c r="G132" s="279" t="s">
        <v>80</v>
      </c>
      <c r="H132" s="98"/>
    </row>
    <row r="133" spans="1:8" ht="18.600000000000001" customHeight="1" x14ac:dyDescent="0.45">
      <c r="A133" s="15" t="s">
        <v>168</v>
      </c>
      <c r="B133" s="44"/>
      <c r="C133" s="40">
        <v>1</v>
      </c>
      <c r="D133" s="40">
        <v>2</v>
      </c>
      <c r="E133" s="40">
        <v>1</v>
      </c>
      <c r="F133" s="26"/>
      <c r="G133" s="237" t="s">
        <v>80</v>
      </c>
      <c r="H133" s="98"/>
    </row>
    <row r="134" spans="1:8" ht="18.600000000000001" customHeight="1" x14ac:dyDescent="0.45">
      <c r="A134" s="15" t="s">
        <v>238</v>
      </c>
      <c r="B134" s="44"/>
      <c r="C134" s="40">
        <v>1</v>
      </c>
      <c r="D134" s="40">
        <v>4</v>
      </c>
      <c r="E134" s="40">
        <v>3</v>
      </c>
      <c r="F134" s="26"/>
      <c r="G134" s="279" t="s">
        <v>80</v>
      </c>
      <c r="H134" s="98"/>
    </row>
    <row r="135" spans="1:8" ht="18.600000000000001" customHeight="1" x14ac:dyDescent="0.45">
      <c r="A135" s="15" t="s">
        <v>259</v>
      </c>
      <c r="B135" s="44"/>
      <c r="C135" s="40">
        <v>1</v>
      </c>
      <c r="D135" s="40">
        <v>1</v>
      </c>
      <c r="E135" s="40">
        <v>1</v>
      </c>
      <c r="F135" s="26"/>
      <c r="G135" s="280" t="s">
        <v>146</v>
      </c>
      <c r="H135" s="98"/>
    </row>
    <row r="136" spans="1:8" ht="18.600000000000001" customHeight="1" x14ac:dyDescent="0.45">
      <c r="A136" s="15"/>
      <c r="B136" s="44"/>
      <c r="C136" s="40"/>
      <c r="D136" s="40"/>
      <c r="E136" s="40"/>
      <c r="F136" s="26"/>
      <c r="G136" s="14"/>
      <c r="H136" s="98"/>
    </row>
    <row r="137" spans="1:8" s="81" customFormat="1" ht="18.600000000000001" customHeight="1" x14ac:dyDescent="0.5">
      <c r="A137" s="115" t="s">
        <v>340</v>
      </c>
      <c r="B137" s="63">
        <v>60</v>
      </c>
      <c r="C137" s="63">
        <f>SUM(C138:C138)</f>
        <v>3</v>
      </c>
      <c r="D137" s="63">
        <f>SUM(D138:D138)</f>
        <v>65</v>
      </c>
      <c r="E137" s="63">
        <f>SUM(E138:E138)</f>
        <v>65</v>
      </c>
      <c r="F137" s="249">
        <f>D137*100/B137</f>
        <v>108.33333333333333</v>
      </c>
      <c r="G137" s="64"/>
      <c r="H137" s="99"/>
    </row>
    <row r="138" spans="1:8" ht="18.600000000000001" customHeight="1" x14ac:dyDescent="0.5">
      <c r="A138" s="117" t="s">
        <v>51</v>
      </c>
      <c r="B138" s="118">
        <v>60</v>
      </c>
      <c r="C138" s="118">
        <f>SUM(C139:C142)</f>
        <v>3</v>
      </c>
      <c r="D138" s="118">
        <f t="shared" ref="D138:E138" si="6">SUM(D139:D142)</f>
        <v>65</v>
      </c>
      <c r="E138" s="118">
        <f t="shared" si="6"/>
        <v>65</v>
      </c>
      <c r="F138" s="119"/>
      <c r="G138" s="120"/>
      <c r="H138" s="98"/>
    </row>
    <row r="139" spans="1:8" ht="18.600000000000001" customHeight="1" x14ac:dyDescent="0.5">
      <c r="A139" s="116" t="s">
        <v>130</v>
      </c>
      <c r="B139" s="40"/>
      <c r="C139" s="40">
        <v>1</v>
      </c>
      <c r="D139" s="40">
        <v>25</v>
      </c>
      <c r="E139" s="40">
        <v>25</v>
      </c>
      <c r="F139" s="26"/>
      <c r="G139" s="228" t="s">
        <v>146</v>
      </c>
      <c r="H139" s="98"/>
    </row>
    <row r="140" spans="1:8" ht="18.600000000000001" customHeight="1" x14ac:dyDescent="0.5">
      <c r="A140" s="116" t="s">
        <v>244</v>
      </c>
      <c r="B140" s="40"/>
      <c r="C140" s="40">
        <v>1</v>
      </c>
      <c r="D140" s="40">
        <v>20</v>
      </c>
      <c r="E140" s="40">
        <v>20</v>
      </c>
      <c r="F140" s="26"/>
      <c r="G140" s="280" t="s">
        <v>146</v>
      </c>
      <c r="H140" s="98"/>
    </row>
    <row r="141" spans="1:8" ht="18.600000000000001" customHeight="1" x14ac:dyDescent="0.45">
      <c r="A141" s="88" t="s">
        <v>263</v>
      </c>
      <c r="B141" s="40"/>
      <c r="C141" s="40">
        <v>1</v>
      </c>
      <c r="D141" s="40">
        <v>20</v>
      </c>
      <c r="E141" s="40">
        <v>20</v>
      </c>
      <c r="F141" s="26"/>
      <c r="G141" s="296" t="s">
        <v>146</v>
      </c>
      <c r="H141" s="98"/>
    </row>
    <row r="142" spans="1:8" ht="18.600000000000001" customHeight="1" x14ac:dyDescent="0.5">
      <c r="A142" s="116"/>
      <c r="B142" s="40"/>
      <c r="C142" s="40"/>
      <c r="D142" s="40"/>
      <c r="E142" s="40"/>
      <c r="F142" s="26"/>
      <c r="G142" s="14"/>
      <c r="H142" s="98"/>
    </row>
    <row r="143" spans="1:8" ht="18.600000000000001" customHeight="1" x14ac:dyDescent="0.5">
      <c r="A143" s="115" t="s">
        <v>324</v>
      </c>
      <c r="B143" s="348">
        <v>20</v>
      </c>
      <c r="C143" s="63">
        <f>C144</f>
        <v>1</v>
      </c>
      <c r="D143" s="63">
        <f t="shared" ref="D143:E143" si="7">D144</f>
        <v>20</v>
      </c>
      <c r="E143" s="63">
        <f t="shared" si="7"/>
        <v>20</v>
      </c>
      <c r="F143" s="249">
        <f>D143*100/B143</f>
        <v>100</v>
      </c>
      <c r="G143" s="64"/>
      <c r="H143" s="98"/>
    </row>
    <row r="144" spans="1:8" ht="18.600000000000001" customHeight="1" x14ac:dyDescent="0.5">
      <c r="A144" s="117" t="s">
        <v>51</v>
      </c>
      <c r="B144" s="118"/>
      <c r="C144" s="118">
        <v>1</v>
      </c>
      <c r="D144" s="118">
        <v>20</v>
      </c>
      <c r="E144" s="118">
        <v>20</v>
      </c>
      <c r="F144" s="119"/>
      <c r="G144" s="120"/>
      <c r="H144" s="98"/>
    </row>
    <row r="145" spans="1:8" ht="18.600000000000001" customHeight="1" x14ac:dyDescent="0.5">
      <c r="A145" s="116" t="s">
        <v>325</v>
      </c>
      <c r="B145" s="40"/>
      <c r="C145" s="40">
        <v>1</v>
      </c>
      <c r="D145" s="40">
        <v>20</v>
      </c>
      <c r="E145" s="40">
        <v>20</v>
      </c>
      <c r="F145" s="26"/>
      <c r="G145" s="338" t="s">
        <v>80</v>
      </c>
      <c r="H145" s="98"/>
    </row>
    <row r="146" spans="1:8" ht="18.600000000000001" customHeight="1" x14ac:dyDescent="0.5">
      <c r="A146" s="116"/>
      <c r="B146" s="40"/>
      <c r="C146" s="40"/>
      <c r="D146" s="40"/>
      <c r="E146" s="40"/>
      <c r="F146" s="26"/>
      <c r="G146" s="14"/>
      <c r="H146" s="98"/>
    </row>
    <row r="147" spans="1:8" ht="18.600000000000001" customHeight="1" x14ac:dyDescent="0.5">
      <c r="A147" s="116"/>
      <c r="B147" s="40"/>
      <c r="C147" s="40"/>
      <c r="D147" s="40"/>
      <c r="E147" s="40"/>
      <c r="F147" s="26"/>
      <c r="G147" s="14"/>
      <c r="H147" s="98"/>
    </row>
    <row r="148" spans="1:8" ht="18.600000000000001" customHeight="1" x14ac:dyDescent="0.45">
      <c r="A148" s="54" t="s">
        <v>46</v>
      </c>
      <c r="B148" s="55">
        <v>120</v>
      </c>
      <c r="C148" s="55">
        <f>SUM(C149:C159)</f>
        <v>10</v>
      </c>
      <c r="D148" s="55">
        <f>SUM(D149:D159)</f>
        <v>130</v>
      </c>
      <c r="E148" s="55">
        <f>SUM(E149:E159)</f>
        <v>130</v>
      </c>
      <c r="F148" s="56">
        <f>D148*100/B148</f>
        <v>108.33333333333333</v>
      </c>
      <c r="G148" s="57"/>
      <c r="H148" s="87"/>
    </row>
    <row r="149" spans="1:8" s="3" customFormat="1" ht="18.600000000000001" customHeight="1" x14ac:dyDescent="0.45">
      <c r="A149" s="9" t="s">
        <v>158</v>
      </c>
      <c r="B149" s="114"/>
      <c r="C149" s="41">
        <v>1</v>
      </c>
      <c r="D149" s="41">
        <v>15</v>
      </c>
      <c r="E149" s="41">
        <v>15</v>
      </c>
      <c r="F149" s="24"/>
      <c r="G149" s="228" t="s">
        <v>24</v>
      </c>
      <c r="H149" s="98"/>
    </row>
    <row r="150" spans="1:8" s="3" customFormat="1" ht="18.600000000000001" customHeight="1" x14ac:dyDescent="0.45">
      <c r="A150" s="9" t="s">
        <v>159</v>
      </c>
      <c r="B150" s="114"/>
      <c r="C150" s="41">
        <v>1</v>
      </c>
      <c r="D150" s="41">
        <v>16</v>
      </c>
      <c r="E150" s="41">
        <v>16</v>
      </c>
      <c r="F150" s="24"/>
      <c r="G150" s="231" t="s">
        <v>24</v>
      </c>
      <c r="H150" s="98"/>
    </row>
    <row r="151" spans="1:8" s="3" customFormat="1" ht="18.600000000000001" customHeight="1" x14ac:dyDescent="0.45">
      <c r="A151" s="9" t="s">
        <v>202</v>
      </c>
      <c r="B151" s="114"/>
      <c r="C151" s="41">
        <v>1</v>
      </c>
      <c r="D151" s="41">
        <v>26</v>
      </c>
      <c r="E151" s="41">
        <v>26</v>
      </c>
      <c r="F151" s="24"/>
      <c r="G151" s="101" t="s">
        <v>24</v>
      </c>
      <c r="H151" s="98"/>
    </row>
    <row r="152" spans="1:8" s="3" customFormat="1" ht="18.600000000000001" customHeight="1" x14ac:dyDescent="0.45">
      <c r="A152" s="9" t="s">
        <v>223</v>
      </c>
      <c r="B152" s="114"/>
      <c r="C152" s="41">
        <v>1</v>
      </c>
      <c r="D152" s="41">
        <v>8</v>
      </c>
      <c r="E152" s="41">
        <v>8</v>
      </c>
      <c r="F152" s="24"/>
      <c r="G152" s="252" t="s">
        <v>24</v>
      </c>
      <c r="H152" s="98"/>
    </row>
    <row r="153" spans="1:8" s="3" customFormat="1" ht="18.600000000000001" customHeight="1" x14ac:dyDescent="0.45">
      <c r="A153" s="9" t="s">
        <v>227</v>
      </c>
      <c r="B153" s="114"/>
      <c r="C153" s="41">
        <v>1</v>
      </c>
      <c r="D153" s="41">
        <v>11</v>
      </c>
      <c r="E153" s="41">
        <v>11</v>
      </c>
      <c r="F153" s="24"/>
      <c r="G153" s="275" t="s">
        <v>24</v>
      </c>
      <c r="H153" s="98"/>
    </row>
    <row r="154" spans="1:8" s="3" customFormat="1" ht="18.600000000000001" customHeight="1" x14ac:dyDescent="0.45">
      <c r="A154" s="9" t="s">
        <v>240</v>
      </c>
      <c r="B154" s="114"/>
      <c r="C154" s="41">
        <v>1</v>
      </c>
      <c r="D154" s="41">
        <v>14</v>
      </c>
      <c r="E154" s="41">
        <v>14</v>
      </c>
      <c r="F154" s="24"/>
      <c r="G154" s="279" t="s">
        <v>24</v>
      </c>
      <c r="H154" s="98"/>
    </row>
    <row r="155" spans="1:8" s="3" customFormat="1" ht="18.600000000000001" customHeight="1" x14ac:dyDescent="0.45">
      <c r="A155" s="9" t="s">
        <v>265</v>
      </c>
      <c r="B155" s="114"/>
      <c r="C155" s="41">
        <v>1</v>
      </c>
      <c r="D155" s="41">
        <v>13</v>
      </c>
      <c r="E155" s="41">
        <v>13</v>
      </c>
      <c r="F155" s="24"/>
      <c r="G155" s="296" t="s">
        <v>24</v>
      </c>
      <c r="H155" s="98"/>
    </row>
    <row r="156" spans="1:8" s="3" customFormat="1" ht="18.600000000000001" customHeight="1" x14ac:dyDescent="0.45">
      <c r="A156" s="9" t="s">
        <v>337</v>
      </c>
      <c r="B156" s="114"/>
      <c r="C156" s="41">
        <v>1</v>
      </c>
      <c r="D156" s="41">
        <v>11</v>
      </c>
      <c r="E156" s="41">
        <v>11</v>
      </c>
      <c r="F156" s="24"/>
      <c r="G156" s="338" t="s">
        <v>24</v>
      </c>
      <c r="H156" s="98"/>
    </row>
    <row r="157" spans="1:8" s="3" customFormat="1" ht="18.600000000000001" customHeight="1" x14ac:dyDescent="0.45">
      <c r="A157" s="9" t="s">
        <v>203</v>
      </c>
      <c r="B157" s="114"/>
      <c r="C157" s="41">
        <v>1</v>
      </c>
      <c r="D157" s="41">
        <v>12</v>
      </c>
      <c r="E157" s="41">
        <v>12</v>
      </c>
      <c r="F157" s="24"/>
      <c r="G157" s="248" t="s">
        <v>24</v>
      </c>
      <c r="H157" s="98"/>
    </row>
    <row r="158" spans="1:8" s="3" customFormat="1" ht="18.600000000000001" customHeight="1" x14ac:dyDescent="0.45">
      <c r="A158" s="9" t="s">
        <v>249</v>
      </c>
      <c r="B158" s="114"/>
      <c r="C158" s="41">
        <v>1</v>
      </c>
      <c r="D158" s="41">
        <v>4</v>
      </c>
      <c r="E158" s="41">
        <v>4</v>
      </c>
      <c r="F158" s="24"/>
      <c r="G158" s="280" t="s">
        <v>24</v>
      </c>
      <c r="H158" s="98"/>
    </row>
    <row r="159" spans="1:8" s="3" customFormat="1" ht="18.600000000000001" customHeight="1" x14ac:dyDescent="0.45">
      <c r="A159" s="9"/>
      <c r="B159" s="114"/>
      <c r="C159" s="41"/>
      <c r="D159" s="41"/>
      <c r="E159" s="41"/>
      <c r="F159" s="24"/>
      <c r="G159" s="280"/>
      <c r="H159" s="98"/>
    </row>
    <row r="160" spans="1:8" s="3" customFormat="1" ht="18.600000000000001" customHeight="1" x14ac:dyDescent="0.45">
      <c r="A160" s="96" t="s">
        <v>254</v>
      </c>
      <c r="B160" s="97">
        <v>0</v>
      </c>
      <c r="C160" s="97">
        <f>C164</f>
        <v>1</v>
      </c>
      <c r="D160" s="97">
        <f t="shared" ref="D160:E160" si="8">D164</f>
        <v>40</v>
      </c>
      <c r="E160" s="97">
        <f t="shared" si="8"/>
        <v>30</v>
      </c>
      <c r="F160" s="288"/>
      <c r="G160" s="290"/>
      <c r="H160" s="98"/>
    </row>
    <row r="161" spans="1:8" s="3" customFormat="1" ht="18.600000000000001" customHeight="1" x14ac:dyDescent="0.45">
      <c r="A161" s="291" t="s">
        <v>255</v>
      </c>
      <c r="B161" s="292"/>
      <c r="C161" s="292"/>
      <c r="D161" s="292"/>
      <c r="E161" s="292"/>
      <c r="F161" s="294"/>
      <c r="G161" s="293"/>
      <c r="H161" s="98"/>
    </row>
    <row r="162" spans="1:8" s="3" customFormat="1" ht="18.600000000000001" customHeight="1" x14ac:dyDescent="0.45">
      <c r="A162" s="9"/>
      <c r="B162" s="41"/>
      <c r="C162" s="41"/>
      <c r="D162" s="41"/>
      <c r="E162" s="41"/>
      <c r="F162" s="295"/>
      <c r="G162" s="276"/>
      <c r="H162" s="98"/>
    </row>
    <row r="163" spans="1:8" s="3" customFormat="1" ht="18.600000000000001" customHeight="1" x14ac:dyDescent="0.45">
      <c r="A163" s="291" t="s">
        <v>256</v>
      </c>
      <c r="B163" s="292"/>
      <c r="C163" s="292"/>
      <c r="D163" s="292"/>
      <c r="E163" s="292"/>
      <c r="F163" s="294"/>
      <c r="G163" s="293"/>
      <c r="H163" s="98"/>
    </row>
    <row r="164" spans="1:8" s="3" customFormat="1" ht="18.600000000000001" customHeight="1" x14ac:dyDescent="0.45">
      <c r="A164" s="9" t="s">
        <v>257</v>
      </c>
      <c r="B164" s="41"/>
      <c r="C164" s="41">
        <v>1</v>
      </c>
      <c r="D164" s="41">
        <v>40</v>
      </c>
      <c r="E164" s="41">
        <v>30</v>
      </c>
      <c r="F164" s="295"/>
      <c r="G164" s="280" t="s">
        <v>128</v>
      </c>
      <c r="H164" s="98"/>
    </row>
    <row r="165" spans="1:8" s="3" customFormat="1" ht="18.600000000000001" customHeight="1" x14ac:dyDescent="0.45">
      <c r="A165" s="9"/>
      <c r="B165" s="41"/>
      <c r="C165" s="41"/>
      <c r="D165" s="41"/>
      <c r="E165" s="41"/>
      <c r="F165" s="295"/>
      <c r="G165" s="276"/>
      <c r="H165" s="98"/>
    </row>
    <row r="166" spans="1:8" s="3" customFormat="1" ht="18.600000000000001" customHeight="1" thickBot="1" x14ac:dyDescent="0.5">
      <c r="A166" s="6" t="s">
        <v>27</v>
      </c>
      <c r="B166" s="287">
        <v>1500</v>
      </c>
      <c r="C166" s="287">
        <f t="shared" ref="C166:E167" si="9">C167</f>
        <v>91</v>
      </c>
      <c r="D166" s="287">
        <f t="shared" si="9"/>
        <v>1562</v>
      </c>
      <c r="E166" s="287">
        <f t="shared" si="9"/>
        <v>1462</v>
      </c>
      <c r="F166" s="288">
        <f>D166*100/B166</f>
        <v>104.13333333333334</v>
      </c>
      <c r="G166" s="289"/>
      <c r="H166" s="98"/>
    </row>
    <row r="167" spans="1:8" s="3" customFormat="1" ht="18.600000000000001" customHeight="1" thickTop="1" thickBot="1" x14ac:dyDescent="0.5">
      <c r="A167" s="7" t="s">
        <v>28</v>
      </c>
      <c r="B167" s="106">
        <v>1500</v>
      </c>
      <c r="C167" s="106">
        <f t="shared" si="9"/>
        <v>91</v>
      </c>
      <c r="D167" s="106">
        <f t="shared" si="9"/>
        <v>1562</v>
      </c>
      <c r="E167" s="106">
        <f t="shared" si="9"/>
        <v>1462</v>
      </c>
      <c r="F167" s="107">
        <f>D167*100/B167</f>
        <v>104.13333333333334</v>
      </c>
      <c r="G167" s="108"/>
      <c r="H167" s="98"/>
    </row>
    <row r="168" spans="1:8" s="3" customFormat="1" ht="18.600000000000001" customHeight="1" thickTop="1" thickBot="1" x14ac:dyDescent="0.5">
      <c r="A168" s="8" t="s">
        <v>29</v>
      </c>
      <c r="B168" s="46">
        <v>1500</v>
      </c>
      <c r="C168" s="46">
        <f>C169+C170+C171+C172+C173+C174+C175+C176+C177+C178+C179+C180+C181+C182+C183+C184+C185+C187+C186+C188+C189</f>
        <v>91</v>
      </c>
      <c r="D168" s="46">
        <f>D169+D170+D171+D172+D173+D174+D175+D176+D177+D178+D179+D180+D181+D182+D183+D184+D185+D187+D186+D188+D189</f>
        <v>1562</v>
      </c>
      <c r="E168" s="46">
        <f>E169+E170+E171+E172+E173+E174+E175+E176+E177+E178+E179+E180+E181+E182+E183+E184+E185+E187+E186+E188+E189</f>
        <v>1462</v>
      </c>
      <c r="F168" s="75">
        <f>D168*100/B168</f>
        <v>104.13333333333334</v>
      </c>
      <c r="G168" s="105"/>
      <c r="H168" s="98"/>
    </row>
    <row r="169" spans="1:8" s="3" customFormat="1" ht="18.600000000000001" customHeight="1" thickTop="1" x14ac:dyDescent="0.45">
      <c r="A169" s="9" t="s">
        <v>20</v>
      </c>
      <c r="B169" s="114"/>
      <c r="C169" s="41">
        <v>14</v>
      </c>
      <c r="D169" s="41">
        <v>283</v>
      </c>
      <c r="E169" s="41">
        <v>283</v>
      </c>
      <c r="F169" s="32"/>
      <c r="G169" s="10"/>
      <c r="H169" s="98"/>
    </row>
    <row r="170" spans="1:8" s="3" customFormat="1" ht="18.600000000000001" customHeight="1" x14ac:dyDescent="0.45">
      <c r="A170" s="9" t="s">
        <v>25</v>
      </c>
      <c r="B170" s="114"/>
      <c r="C170" s="41">
        <v>1</v>
      </c>
      <c r="D170" s="41">
        <v>4</v>
      </c>
      <c r="E170" s="41">
        <v>4</v>
      </c>
      <c r="F170" s="24"/>
      <c r="G170" s="10"/>
      <c r="H170" s="98"/>
    </row>
    <row r="171" spans="1:8" s="3" customFormat="1" ht="18.600000000000001" customHeight="1" x14ac:dyDescent="0.45">
      <c r="A171" s="9" t="s">
        <v>12</v>
      </c>
      <c r="B171" s="114"/>
      <c r="C171" s="41">
        <v>33</v>
      </c>
      <c r="D171" s="41">
        <v>145</v>
      </c>
      <c r="E171" s="41">
        <v>145</v>
      </c>
      <c r="F171" s="32"/>
      <c r="G171" s="10"/>
      <c r="H171" s="98"/>
    </row>
    <row r="172" spans="1:8" s="3" customFormat="1" ht="18.600000000000001" customHeight="1" x14ac:dyDescent="0.45">
      <c r="A172" s="9" t="s">
        <v>17</v>
      </c>
      <c r="B172" s="38"/>
      <c r="C172" s="45">
        <v>4</v>
      </c>
      <c r="D172" s="45">
        <v>100</v>
      </c>
      <c r="E172" s="45">
        <v>100</v>
      </c>
      <c r="F172" s="24"/>
      <c r="G172" s="10"/>
      <c r="H172" s="98"/>
    </row>
    <row r="173" spans="1:8" s="3" customFormat="1" ht="18.600000000000001" customHeight="1" x14ac:dyDescent="0.45">
      <c r="A173" s="9" t="s">
        <v>19</v>
      </c>
      <c r="B173" s="114"/>
      <c r="C173" s="41"/>
      <c r="D173" s="41"/>
      <c r="E173" s="41"/>
      <c r="F173" s="32"/>
      <c r="G173" s="10"/>
      <c r="H173" s="98"/>
    </row>
    <row r="174" spans="1:8" s="3" customFormat="1" ht="18.600000000000001" customHeight="1" x14ac:dyDescent="0.45">
      <c r="A174" s="9" t="s">
        <v>23</v>
      </c>
      <c r="B174" s="114"/>
      <c r="C174" s="41">
        <v>3</v>
      </c>
      <c r="D174" s="41">
        <v>70</v>
      </c>
      <c r="E174" s="41">
        <v>70</v>
      </c>
      <c r="F174" s="32"/>
      <c r="G174" s="10"/>
      <c r="H174" s="98"/>
    </row>
    <row r="175" spans="1:8" s="3" customFormat="1" ht="18.600000000000001" customHeight="1" x14ac:dyDescent="0.45">
      <c r="A175" s="9" t="s">
        <v>47</v>
      </c>
      <c r="B175" s="114"/>
      <c r="C175" s="41">
        <v>10</v>
      </c>
      <c r="D175" s="41">
        <v>250</v>
      </c>
      <c r="E175" s="41">
        <v>250</v>
      </c>
      <c r="F175" s="24"/>
      <c r="G175" s="10"/>
      <c r="H175" s="98"/>
    </row>
    <row r="176" spans="1:8" s="3" customFormat="1" ht="18.600000000000001" customHeight="1" x14ac:dyDescent="0.45">
      <c r="A176" s="9" t="s">
        <v>11</v>
      </c>
      <c r="B176" s="114"/>
      <c r="C176" s="41">
        <v>1</v>
      </c>
      <c r="D176" s="41">
        <v>24</v>
      </c>
      <c r="E176" s="41">
        <v>24</v>
      </c>
      <c r="F176" s="24"/>
      <c r="G176" s="10"/>
      <c r="H176" s="98"/>
    </row>
    <row r="177" spans="1:8" s="3" customFormat="1" ht="18.600000000000001" customHeight="1" x14ac:dyDescent="0.45">
      <c r="A177" s="9" t="s">
        <v>18</v>
      </c>
      <c r="B177" s="114"/>
      <c r="C177" s="41"/>
      <c r="D177" s="41"/>
      <c r="E177" s="41"/>
      <c r="F177" s="24"/>
      <c r="G177" s="10"/>
      <c r="H177" s="98"/>
    </row>
    <row r="178" spans="1:8" s="3" customFormat="1" ht="18.600000000000001" customHeight="1" x14ac:dyDescent="0.45">
      <c r="A178" s="9" t="s">
        <v>9</v>
      </c>
      <c r="B178" s="114"/>
      <c r="C178" s="41">
        <v>2</v>
      </c>
      <c r="D178" s="41">
        <v>42</v>
      </c>
      <c r="E178" s="41">
        <v>42</v>
      </c>
      <c r="F178" s="24"/>
      <c r="G178" s="10"/>
      <c r="H178" s="98"/>
    </row>
    <row r="179" spans="1:8" s="3" customFormat="1" ht="18.600000000000001" customHeight="1" x14ac:dyDescent="0.45">
      <c r="A179" s="9" t="s">
        <v>21</v>
      </c>
      <c r="B179" s="114"/>
      <c r="C179" s="41">
        <v>4</v>
      </c>
      <c r="D179" s="41">
        <v>126</v>
      </c>
      <c r="E179" s="41">
        <v>126</v>
      </c>
      <c r="F179" s="24"/>
      <c r="G179" s="10"/>
      <c r="H179" s="98"/>
    </row>
    <row r="180" spans="1:8" s="3" customFormat="1" ht="18.600000000000001" customHeight="1" x14ac:dyDescent="0.45">
      <c r="A180" s="9" t="s">
        <v>10</v>
      </c>
      <c r="B180" s="114"/>
      <c r="C180" s="41">
        <v>1</v>
      </c>
      <c r="D180" s="41">
        <v>50</v>
      </c>
      <c r="E180" s="41">
        <v>50</v>
      </c>
      <c r="F180" s="24"/>
      <c r="G180" s="10"/>
      <c r="H180" s="98"/>
    </row>
    <row r="181" spans="1:8" s="3" customFormat="1" ht="18.600000000000001" customHeight="1" x14ac:dyDescent="0.45">
      <c r="A181" s="9" t="s">
        <v>15</v>
      </c>
      <c r="B181" s="114"/>
      <c r="C181" s="41">
        <v>8</v>
      </c>
      <c r="D181" s="41">
        <v>270</v>
      </c>
      <c r="E181" s="41">
        <v>170</v>
      </c>
      <c r="F181" s="24"/>
      <c r="G181" s="10"/>
      <c r="H181" s="98"/>
    </row>
    <row r="182" spans="1:8" s="3" customFormat="1" ht="18.600000000000001" customHeight="1" x14ac:dyDescent="0.45">
      <c r="A182" s="9" t="s">
        <v>13</v>
      </c>
      <c r="B182" s="114"/>
      <c r="C182" s="41">
        <v>1</v>
      </c>
      <c r="D182" s="41">
        <v>41</v>
      </c>
      <c r="E182" s="41">
        <v>41</v>
      </c>
      <c r="F182" s="24"/>
      <c r="G182" s="10"/>
      <c r="H182" s="98"/>
    </row>
    <row r="183" spans="1:8" s="3" customFormat="1" ht="18.600000000000001" customHeight="1" x14ac:dyDescent="0.45">
      <c r="A183" s="11" t="s">
        <v>14</v>
      </c>
      <c r="B183" s="47"/>
      <c r="C183" s="48"/>
      <c r="D183" s="48"/>
      <c r="E183" s="48"/>
      <c r="F183" s="33"/>
      <c r="G183" s="10"/>
      <c r="H183" s="98"/>
    </row>
    <row r="184" spans="1:8" s="3" customFormat="1" ht="18.600000000000001" customHeight="1" x14ac:dyDescent="0.45">
      <c r="A184" s="9" t="s">
        <v>22</v>
      </c>
      <c r="B184" s="38"/>
      <c r="C184" s="45"/>
      <c r="D184" s="45"/>
      <c r="E184" s="45"/>
      <c r="F184" s="24"/>
      <c r="G184" s="10"/>
      <c r="H184" s="98"/>
    </row>
    <row r="185" spans="1:8" s="3" customFormat="1" ht="18.600000000000001" customHeight="1" x14ac:dyDescent="0.45">
      <c r="A185" s="9" t="s">
        <v>16</v>
      </c>
      <c r="B185" s="114"/>
      <c r="C185" s="41"/>
      <c r="D185" s="41"/>
      <c r="E185" s="41"/>
      <c r="F185" s="32"/>
      <c r="G185" s="10"/>
      <c r="H185" s="98"/>
    </row>
    <row r="186" spans="1:8" s="3" customFormat="1" ht="18.600000000000001" customHeight="1" x14ac:dyDescent="0.45">
      <c r="A186" s="9" t="s">
        <v>36</v>
      </c>
      <c r="B186" s="114"/>
      <c r="C186" s="41"/>
      <c r="D186" s="41"/>
      <c r="E186" s="41"/>
      <c r="F186" s="32"/>
      <c r="G186" s="10"/>
      <c r="H186" s="98"/>
    </row>
    <row r="187" spans="1:8" s="3" customFormat="1" ht="18.600000000000001" customHeight="1" x14ac:dyDescent="0.45">
      <c r="A187" s="9" t="s">
        <v>33</v>
      </c>
      <c r="B187" s="114"/>
      <c r="C187" s="41">
        <v>1</v>
      </c>
      <c r="D187" s="41">
        <v>30</v>
      </c>
      <c r="E187" s="41">
        <v>30</v>
      </c>
      <c r="F187" s="32"/>
      <c r="G187" s="10"/>
      <c r="H187" s="98"/>
    </row>
    <row r="188" spans="1:8" s="3" customFormat="1" ht="18.600000000000001" customHeight="1" x14ac:dyDescent="0.45">
      <c r="A188" s="9" t="s">
        <v>124</v>
      </c>
      <c r="B188" s="114"/>
      <c r="C188" s="41">
        <v>2</v>
      </c>
      <c r="D188" s="41">
        <v>43</v>
      </c>
      <c r="E188" s="41">
        <v>43</v>
      </c>
      <c r="F188" s="32"/>
      <c r="G188" s="10"/>
      <c r="H188" s="98"/>
    </row>
    <row r="189" spans="1:8" x14ac:dyDescent="0.45">
      <c r="A189" s="9" t="s">
        <v>142</v>
      </c>
      <c r="B189" s="114"/>
      <c r="C189" s="41">
        <v>6</v>
      </c>
      <c r="D189" s="41">
        <v>84</v>
      </c>
      <c r="E189" s="41">
        <v>84</v>
      </c>
      <c r="F189" s="32"/>
      <c r="G189" s="10"/>
      <c r="H189" s="87"/>
    </row>
    <row r="190" spans="1:8" x14ac:dyDescent="0.45">
      <c r="H190" s="87"/>
    </row>
    <row r="191" spans="1:8" x14ac:dyDescent="0.45">
      <c r="H191" s="87"/>
    </row>
    <row r="192" spans="1:8" x14ac:dyDescent="0.45">
      <c r="H192" s="87"/>
    </row>
    <row r="193" spans="8:8" x14ac:dyDescent="0.45">
      <c r="H193" s="87"/>
    </row>
  </sheetData>
  <mergeCells count="8">
    <mergeCell ref="A1:G1"/>
    <mergeCell ref="A2:G2"/>
    <mergeCell ref="A3:G3"/>
    <mergeCell ref="A4:A5"/>
    <mergeCell ref="B4:B5"/>
    <mergeCell ref="C4:E4"/>
    <mergeCell ref="F4:F5"/>
    <mergeCell ref="G4:G5"/>
  </mergeCells>
  <printOptions horizontalCentered="1"/>
  <pageMargins left="0.15748031496062992" right="0.15748031496062992" top="0.41" bottom="0.31496062992125984" header="0.47" footer="0.19685039370078741"/>
  <pageSetup paperSize="9" scale="90" orientation="portrait" horizontalDpi="4294967293" verticalDpi="4294967293" r:id="rId1"/>
  <ignoredErrors>
    <ignoredError sqref="C84:E84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17" zoomScale="120" zoomScaleNormal="120" workbookViewId="0">
      <selection activeCell="D30" sqref="D30"/>
    </sheetView>
  </sheetViews>
  <sheetFormatPr defaultColWidth="9" defaultRowHeight="18.75" x14ac:dyDescent="0.3"/>
  <cols>
    <col min="1" max="1" width="40.28515625" style="155" customWidth="1"/>
    <col min="2" max="2" width="10.140625" style="221" bestFit="1" customWidth="1"/>
    <col min="3" max="3" width="8.85546875" style="221" bestFit="1" customWidth="1"/>
    <col min="4" max="4" width="8.42578125" style="222" bestFit="1" customWidth="1"/>
    <col min="5" max="6" width="9.7109375" style="155" bestFit="1" customWidth="1"/>
    <col min="7" max="7" width="16.42578125" style="223" bestFit="1" customWidth="1"/>
    <col min="8" max="8" width="16.28515625" style="223" bestFit="1" customWidth="1"/>
    <col min="9" max="9" width="9.7109375" style="155" bestFit="1" customWidth="1"/>
    <col min="10" max="11" width="9" style="155"/>
    <col min="12" max="12" width="17.85546875" style="156" bestFit="1" customWidth="1"/>
    <col min="13" max="16384" width="9" style="155"/>
  </cols>
  <sheetData>
    <row r="1" spans="1:10" x14ac:dyDescent="0.3">
      <c r="A1" s="366" t="s">
        <v>266</v>
      </c>
      <c r="B1" s="366"/>
      <c r="C1" s="366"/>
      <c r="D1" s="366"/>
      <c r="E1" s="366"/>
      <c r="F1" s="366"/>
      <c r="G1" s="366"/>
      <c r="H1" s="366"/>
      <c r="I1" s="366"/>
    </row>
    <row r="2" spans="1:10" x14ac:dyDescent="0.3">
      <c r="A2" s="366" t="s">
        <v>26</v>
      </c>
      <c r="B2" s="366"/>
      <c r="C2" s="366"/>
      <c r="D2" s="366"/>
      <c r="E2" s="366"/>
      <c r="F2" s="366"/>
      <c r="G2" s="366"/>
      <c r="H2" s="366"/>
      <c r="I2" s="366"/>
    </row>
    <row r="3" spans="1:10" x14ac:dyDescent="0.3">
      <c r="A3" s="367" t="s">
        <v>287</v>
      </c>
      <c r="B3" s="367"/>
      <c r="C3" s="367"/>
      <c r="D3" s="367"/>
      <c r="E3" s="367"/>
      <c r="F3" s="367"/>
      <c r="G3" s="367"/>
      <c r="H3" s="367"/>
      <c r="I3" s="367"/>
    </row>
    <row r="4" spans="1:10" ht="42" customHeight="1" x14ac:dyDescent="0.3">
      <c r="A4" s="368" t="s">
        <v>54</v>
      </c>
      <c r="B4" s="369" t="s">
        <v>4</v>
      </c>
      <c r="C4" s="365" t="s">
        <v>55</v>
      </c>
      <c r="D4" s="365"/>
      <c r="E4" s="365" t="s">
        <v>58</v>
      </c>
      <c r="F4" s="365"/>
      <c r="G4" s="370" t="s">
        <v>60</v>
      </c>
      <c r="H4" s="371" t="s">
        <v>59</v>
      </c>
      <c r="I4" s="365" t="s">
        <v>58</v>
      </c>
    </row>
    <row r="5" spans="1:10" ht="22.15" customHeight="1" x14ac:dyDescent="0.3">
      <c r="A5" s="368"/>
      <c r="B5" s="369"/>
      <c r="C5" s="157" t="s">
        <v>56</v>
      </c>
      <c r="D5" s="158" t="s">
        <v>57</v>
      </c>
      <c r="E5" s="158" t="s">
        <v>56</v>
      </c>
      <c r="F5" s="158" t="s">
        <v>57</v>
      </c>
      <c r="G5" s="370"/>
      <c r="H5" s="371"/>
      <c r="I5" s="365"/>
    </row>
    <row r="6" spans="1:10" ht="22.15" customHeight="1" x14ac:dyDescent="0.3">
      <c r="A6" s="159" t="s">
        <v>73</v>
      </c>
      <c r="B6" s="160">
        <f>B7+B8</f>
        <v>3090</v>
      </c>
      <c r="C6" s="160">
        <f t="shared" ref="C6:D6" si="0">C7+C8</f>
        <v>2890</v>
      </c>
      <c r="D6" s="160">
        <f t="shared" si="0"/>
        <v>2761</v>
      </c>
      <c r="E6" s="161">
        <f>C6*100/B6</f>
        <v>93.527508090614887</v>
      </c>
      <c r="F6" s="161">
        <f>D6*100/C6</f>
        <v>95.536332179930795</v>
      </c>
      <c r="G6" s="162">
        <f>G9+G10+G13+G17+G32+G52+G23</f>
        <v>4711500</v>
      </c>
      <c r="H6" s="162">
        <f>H9+H10+H13+H17+H32+H52+H23</f>
        <v>3462854.83</v>
      </c>
      <c r="I6" s="161">
        <f>H6*100/G6</f>
        <v>73.497926987159076</v>
      </c>
    </row>
    <row r="7" spans="1:10" ht="22.15" customHeight="1" x14ac:dyDescent="0.3">
      <c r="A7" s="163" t="s">
        <v>71</v>
      </c>
      <c r="B7" s="164">
        <f>B9+B10+B17+B23+B32+B52+B56+B58+B36+B40+B44+B22</f>
        <v>1590</v>
      </c>
      <c r="C7" s="164">
        <f t="shared" ref="C7:D7" si="1">C9+C10+C17+C23+C32+C52+C56+C58+C36+C40+C44+C22</f>
        <v>1597</v>
      </c>
      <c r="D7" s="164">
        <f t="shared" si="1"/>
        <v>1468</v>
      </c>
      <c r="E7" s="165">
        <f t="shared" ref="E7:E8" si="2">C7*100/B7</f>
        <v>100.44025157232704</v>
      </c>
      <c r="F7" s="165">
        <f t="shared" ref="F7:F8" si="3">D7*100/C7</f>
        <v>91.922354414527234</v>
      </c>
      <c r="G7" s="166"/>
      <c r="H7" s="167"/>
      <c r="I7" s="168"/>
      <c r="J7" s="169"/>
    </row>
    <row r="8" spans="1:10" ht="22.15" customHeight="1" x14ac:dyDescent="0.3">
      <c r="A8" s="170" t="s">
        <v>72</v>
      </c>
      <c r="B8" s="171">
        <f>B13</f>
        <v>1500</v>
      </c>
      <c r="C8" s="171">
        <v>1293</v>
      </c>
      <c r="D8" s="171">
        <v>1293</v>
      </c>
      <c r="E8" s="172">
        <f t="shared" si="2"/>
        <v>86.2</v>
      </c>
      <c r="F8" s="172">
        <f t="shared" si="3"/>
        <v>100</v>
      </c>
      <c r="G8" s="173"/>
      <c r="H8" s="174"/>
      <c r="I8" s="175"/>
    </row>
    <row r="9" spans="1:10" x14ac:dyDescent="0.3">
      <c r="A9" s="176" t="s">
        <v>267</v>
      </c>
      <c r="B9" s="177">
        <v>70</v>
      </c>
      <c r="C9" s="177">
        <v>77</v>
      </c>
      <c r="D9" s="178">
        <v>77</v>
      </c>
      <c r="E9" s="179">
        <f t="shared" ref="E9:E12" si="4">C9*100/B9</f>
        <v>110</v>
      </c>
      <c r="F9" s="179">
        <f t="shared" ref="F9:F12" si="5">D9*100/C9</f>
        <v>100</v>
      </c>
      <c r="G9" s="180">
        <v>135000</v>
      </c>
      <c r="H9" s="181">
        <v>105945</v>
      </c>
      <c r="I9" s="205">
        <f>H9*100/G9</f>
        <v>78.477777777777774</v>
      </c>
    </row>
    <row r="10" spans="1:10" x14ac:dyDescent="0.3">
      <c r="A10" s="176" t="s">
        <v>74</v>
      </c>
      <c r="B10" s="177">
        <v>720</v>
      </c>
      <c r="C10" s="177">
        <v>756</v>
      </c>
      <c r="D10" s="177">
        <v>711</v>
      </c>
      <c r="E10" s="179">
        <f t="shared" si="4"/>
        <v>105</v>
      </c>
      <c r="F10" s="179">
        <f t="shared" si="5"/>
        <v>94.047619047619051</v>
      </c>
      <c r="G10" s="180">
        <v>2016000</v>
      </c>
      <c r="H10" s="181">
        <v>1603054.1</v>
      </c>
      <c r="I10" s="205">
        <f>H10*100/G10</f>
        <v>79.516572420634915</v>
      </c>
    </row>
    <row r="11" spans="1:10" x14ac:dyDescent="0.3">
      <c r="A11" s="176" t="s">
        <v>69</v>
      </c>
      <c r="B11" s="177"/>
      <c r="C11" s="177"/>
      <c r="D11" s="178"/>
      <c r="E11" s="182"/>
      <c r="F11" s="182"/>
      <c r="G11" s="180"/>
      <c r="H11" s="181"/>
      <c r="I11" s="181"/>
    </row>
    <row r="12" spans="1:10" x14ac:dyDescent="0.3">
      <c r="A12" s="183" t="s">
        <v>70</v>
      </c>
      <c r="B12" s="184">
        <v>720</v>
      </c>
      <c r="C12" s="185">
        <v>759</v>
      </c>
      <c r="D12" s="185">
        <v>711</v>
      </c>
      <c r="E12" s="186">
        <f t="shared" si="4"/>
        <v>105.41666666666667</v>
      </c>
      <c r="F12" s="186">
        <f t="shared" si="5"/>
        <v>93.675889328063235</v>
      </c>
      <c r="G12" s="187"/>
      <c r="H12" s="188"/>
      <c r="I12" s="188"/>
    </row>
    <row r="13" spans="1:10" x14ac:dyDescent="0.3">
      <c r="A13" s="189" t="s">
        <v>108</v>
      </c>
      <c r="B13" s="190">
        <v>1500</v>
      </c>
      <c r="C13" s="190">
        <v>1293</v>
      </c>
      <c r="D13" s="190">
        <v>1293</v>
      </c>
      <c r="E13" s="179">
        <f>C13*100/B13</f>
        <v>86.2</v>
      </c>
      <c r="F13" s="179">
        <f>D13*100/C13</f>
        <v>100</v>
      </c>
      <c r="G13" s="192">
        <v>1678800</v>
      </c>
      <c r="H13" s="192">
        <v>1203693.23</v>
      </c>
      <c r="I13" s="205">
        <f>H13*100/G13</f>
        <v>71.699620562306407</v>
      </c>
    </row>
    <row r="14" spans="1:10" x14ac:dyDescent="0.3">
      <c r="A14" s="189" t="s">
        <v>61</v>
      </c>
      <c r="B14" s="190"/>
      <c r="C14" s="190"/>
      <c r="D14" s="191"/>
      <c r="E14" s="189"/>
      <c r="F14" s="189"/>
      <c r="G14" s="192"/>
      <c r="H14" s="192"/>
      <c r="I14" s="311"/>
    </row>
    <row r="15" spans="1:10" x14ac:dyDescent="0.3">
      <c r="A15" s="193" t="s">
        <v>109</v>
      </c>
      <c r="B15" s="194">
        <v>1500</v>
      </c>
      <c r="C15" s="195">
        <v>1293</v>
      </c>
      <c r="D15" s="195">
        <v>1293</v>
      </c>
      <c r="E15" s="186">
        <f t="shared" ref="E15:E52" si="6">C15*100/B15</f>
        <v>86.2</v>
      </c>
      <c r="F15" s="186">
        <f t="shared" ref="F15:F52" si="7">D15*100/C15</f>
        <v>100</v>
      </c>
      <c r="G15" s="197"/>
      <c r="H15" s="197"/>
      <c r="I15" s="197"/>
    </row>
    <row r="16" spans="1:10" x14ac:dyDescent="0.3">
      <c r="A16" s="193" t="s">
        <v>62</v>
      </c>
      <c r="B16" s="195"/>
      <c r="C16" s="195"/>
      <c r="D16" s="196"/>
      <c r="E16" s="193"/>
      <c r="F16" s="193"/>
      <c r="G16" s="197"/>
      <c r="H16" s="197"/>
      <c r="I16" s="197"/>
    </row>
    <row r="17" spans="1:9" x14ac:dyDescent="0.3">
      <c r="A17" s="189" t="s">
        <v>75</v>
      </c>
      <c r="B17" s="190">
        <v>300</v>
      </c>
      <c r="C17" s="190">
        <v>294</v>
      </c>
      <c r="D17" s="191">
        <v>238</v>
      </c>
      <c r="E17" s="179">
        <f t="shared" si="6"/>
        <v>98</v>
      </c>
      <c r="F17" s="179">
        <f t="shared" si="7"/>
        <v>80.952380952380949</v>
      </c>
      <c r="G17" s="192">
        <v>268000</v>
      </c>
      <c r="H17" s="192">
        <v>175086</v>
      </c>
      <c r="I17" s="205">
        <f>H17*100/G17</f>
        <v>65.330597014925374</v>
      </c>
    </row>
    <row r="18" spans="1:9" x14ac:dyDescent="0.3">
      <c r="A18" s="189" t="s">
        <v>63</v>
      </c>
      <c r="B18" s="190"/>
      <c r="C18" s="190"/>
      <c r="D18" s="191"/>
      <c r="E18" s="189"/>
      <c r="F18" s="189"/>
      <c r="G18" s="192"/>
      <c r="H18" s="192"/>
      <c r="I18" s="192"/>
    </row>
    <row r="19" spans="1:9" x14ac:dyDescent="0.3">
      <c r="A19" s="193" t="s">
        <v>76</v>
      </c>
      <c r="B19" s="194">
        <v>20</v>
      </c>
      <c r="C19" s="195">
        <v>20</v>
      </c>
      <c r="D19" s="196">
        <v>20</v>
      </c>
      <c r="E19" s="186">
        <f t="shared" si="6"/>
        <v>100</v>
      </c>
      <c r="F19" s="186">
        <f t="shared" si="7"/>
        <v>100</v>
      </c>
      <c r="G19" s="197">
        <v>58000</v>
      </c>
      <c r="H19" s="197">
        <v>58000</v>
      </c>
      <c r="I19" s="197">
        <f>H19*100/G19</f>
        <v>100</v>
      </c>
    </row>
    <row r="20" spans="1:9" x14ac:dyDescent="0.3">
      <c r="A20" s="193" t="s">
        <v>282</v>
      </c>
      <c r="B20" s="195"/>
      <c r="C20" s="195"/>
      <c r="D20" s="196"/>
      <c r="E20" s="193"/>
      <c r="F20" s="193"/>
      <c r="G20" s="197"/>
      <c r="H20" s="197"/>
      <c r="I20" s="197"/>
    </row>
    <row r="21" spans="1:9" x14ac:dyDescent="0.3">
      <c r="A21" s="193" t="s">
        <v>110</v>
      </c>
      <c r="B21" s="194">
        <v>280</v>
      </c>
      <c r="C21" s="195">
        <v>274</v>
      </c>
      <c r="D21" s="196">
        <v>218</v>
      </c>
      <c r="E21" s="186">
        <f t="shared" si="6"/>
        <v>97.857142857142861</v>
      </c>
      <c r="F21" s="186">
        <f t="shared" si="7"/>
        <v>79.56204379562044</v>
      </c>
      <c r="G21" s="197">
        <f>G17-G19</f>
        <v>210000</v>
      </c>
      <c r="H21" s="197">
        <f>H17-H19</f>
        <v>117086</v>
      </c>
      <c r="I21" s="197">
        <f>H21*100/G21</f>
        <v>55.755238095238099</v>
      </c>
    </row>
    <row r="22" spans="1:9" x14ac:dyDescent="0.3">
      <c r="A22" s="305" t="s">
        <v>283</v>
      </c>
      <c r="B22" s="306">
        <v>20</v>
      </c>
      <c r="C22" s="307">
        <v>20</v>
      </c>
      <c r="D22" s="308">
        <v>20</v>
      </c>
      <c r="E22" s="309">
        <f t="shared" ref="E22" si="8">C22*100/B22</f>
        <v>100</v>
      </c>
      <c r="F22" s="309">
        <f t="shared" ref="F22" si="9">D22*100/C22</f>
        <v>100</v>
      </c>
      <c r="G22" s="310"/>
      <c r="H22" s="310"/>
      <c r="I22" s="310"/>
    </row>
    <row r="23" spans="1:9" x14ac:dyDescent="0.3">
      <c r="A23" s="189" t="s">
        <v>77</v>
      </c>
      <c r="B23" s="190">
        <f>B25+B29+B31</f>
        <v>100</v>
      </c>
      <c r="C23" s="190">
        <f t="shared" ref="C23:D23" si="10">C25+C29+C31</f>
        <v>84</v>
      </c>
      <c r="D23" s="190">
        <f t="shared" si="10"/>
        <v>83</v>
      </c>
      <c r="E23" s="192">
        <f t="shared" si="6"/>
        <v>84</v>
      </c>
      <c r="F23" s="179">
        <f t="shared" si="7"/>
        <v>98.80952380952381</v>
      </c>
      <c r="G23" s="192">
        <v>243500</v>
      </c>
      <c r="H23" s="192">
        <v>108371</v>
      </c>
      <c r="I23" s="205">
        <f>H23*100/G23</f>
        <v>44.505544147843942</v>
      </c>
    </row>
    <row r="24" spans="1:9" x14ac:dyDescent="0.3">
      <c r="A24" s="189" t="s">
        <v>64</v>
      </c>
      <c r="B24" s="190"/>
      <c r="C24" s="190"/>
      <c r="D24" s="191"/>
      <c r="E24" s="189"/>
      <c r="F24" s="189"/>
      <c r="G24" s="192"/>
      <c r="H24" s="192"/>
      <c r="I24" s="192"/>
    </row>
    <row r="25" spans="1:9" x14ac:dyDescent="0.3">
      <c r="A25" s="198" t="s">
        <v>111</v>
      </c>
      <c r="B25" s="199">
        <f>B27+B28</f>
        <v>60</v>
      </c>
      <c r="C25" s="199">
        <f t="shared" ref="C25" si="11">C27+C28</f>
        <v>60</v>
      </c>
      <c r="D25" s="199">
        <f>D27+D28</f>
        <v>60</v>
      </c>
      <c r="E25" s="200">
        <f t="shared" si="6"/>
        <v>100</v>
      </c>
      <c r="F25" s="201">
        <f t="shared" si="7"/>
        <v>100</v>
      </c>
      <c r="G25" s="200"/>
      <c r="H25" s="200"/>
      <c r="I25" s="200"/>
    </row>
    <row r="26" spans="1:9" x14ac:dyDescent="0.3">
      <c r="A26" s="198" t="s">
        <v>64</v>
      </c>
      <c r="B26" s="199"/>
      <c r="C26" s="199"/>
      <c r="D26" s="202"/>
      <c r="E26" s="198"/>
      <c r="F26" s="198"/>
      <c r="G26" s="200"/>
      <c r="H26" s="200"/>
      <c r="I26" s="200"/>
    </row>
    <row r="27" spans="1:9" x14ac:dyDescent="0.3">
      <c r="A27" s="193" t="s">
        <v>65</v>
      </c>
      <c r="B27" s="195">
        <v>40</v>
      </c>
      <c r="C27" s="195">
        <v>40</v>
      </c>
      <c r="D27" s="196">
        <v>40</v>
      </c>
      <c r="E27" s="197">
        <f t="shared" si="6"/>
        <v>100</v>
      </c>
      <c r="F27" s="186">
        <f t="shared" si="7"/>
        <v>100</v>
      </c>
      <c r="G27" s="197"/>
      <c r="H27" s="197"/>
      <c r="I27" s="197"/>
    </row>
    <row r="28" spans="1:9" x14ac:dyDescent="0.3">
      <c r="A28" s="193" t="s">
        <v>115</v>
      </c>
      <c r="B28" s="195">
        <v>20</v>
      </c>
      <c r="C28" s="195">
        <v>20</v>
      </c>
      <c r="D28" s="196">
        <v>20</v>
      </c>
      <c r="E28" s="197">
        <f t="shared" si="6"/>
        <v>100</v>
      </c>
      <c r="F28" s="186">
        <f t="shared" si="7"/>
        <v>100</v>
      </c>
      <c r="G28" s="197"/>
      <c r="H28" s="197"/>
      <c r="I28" s="197"/>
    </row>
    <row r="29" spans="1:9" x14ac:dyDescent="0.3">
      <c r="A29" s="198" t="s">
        <v>112</v>
      </c>
      <c r="B29" s="199">
        <v>20</v>
      </c>
      <c r="C29" s="199">
        <v>4</v>
      </c>
      <c r="D29" s="202">
        <v>3</v>
      </c>
      <c r="E29" s="203">
        <f>C29*100/B29</f>
        <v>20</v>
      </c>
      <c r="F29" s="204">
        <f>D29*100/C29</f>
        <v>75</v>
      </c>
      <c r="G29" s="200"/>
      <c r="H29" s="200"/>
      <c r="I29" s="200"/>
    </row>
    <row r="30" spans="1:9" x14ac:dyDescent="0.3">
      <c r="A30" s="198" t="s">
        <v>268</v>
      </c>
      <c r="B30" s="199"/>
      <c r="C30" s="199"/>
      <c r="D30" s="202"/>
      <c r="E30" s="198"/>
      <c r="F30" s="198"/>
      <c r="G30" s="200"/>
      <c r="H30" s="200"/>
      <c r="I30" s="200"/>
    </row>
    <row r="31" spans="1:9" x14ac:dyDescent="0.3">
      <c r="A31" s="198" t="s">
        <v>269</v>
      </c>
      <c r="B31" s="199">
        <v>20</v>
      </c>
      <c r="C31" s="199">
        <v>20</v>
      </c>
      <c r="D31" s="202">
        <v>20</v>
      </c>
      <c r="E31" s="203">
        <f>C31*100/B31</f>
        <v>100</v>
      </c>
      <c r="F31" s="203">
        <f>D31*100/C31</f>
        <v>100</v>
      </c>
      <c r="G31" s="200">
        <v>38500</v>
      </c>
      <c r="H31" s="200">
        <v>38500</v>
      </c>
      <c r="I31" s="200">
        <f>H31*100/G31</f>
        <v>100</v>
      </c>
    </row>
    <row r="32" spans="1:9" x14ac:dyDescent="0.3">
      <c r="A32" s="189" t="s">
        <v>78</v>
      </c>
      <c r="B32" s="190">
        <v>60</v>
      </c>
      <c r="C32" s="190">
        <v>65</v>
      </c>
      <c r="D32" s="191">
        <v>65</v>
      </c>
      <c r="E32" s="179">
        <f t="shared" si="6"/>
        <v>108.33333333333333</v>
      </c>
      <c r="F32" s="192">
        <f t="shared" si="7"/>
        <v>100</v>
      </c>
      <c r="G32" s="192">
        <v>139200</v>
      </c>
      <c r="H32" s="192">
        <v>90465</v>
      </c>
      <c r="I32" s="205">
        <f>H32*100/G32</f>
        <v>64.989224137931032</v>
      </c>
    </row>
    <row r="33" spans="1:9" x14ac:dyDescent="0.3">
      <c r="A33" s="189" t="s">
        <v>66</v>
      </c>
      <c r="B33" s="190"/>
      <c r="C33" s="190"/>
      <c r="D33" s="191"/>
      <c r="E33" s="189"/>
      <c r="F33" s="189"/>
      <c r="G33" s="206"/>
      <c r="H33" s="206"/>
      <c r="I33" s="206"/>
    </row>
    <row r="34" spans="1:9" x14ac:dyDescent="0.3">
      <c r="A34" s="193" t="s">
        <v>113</v>
      </c>
      <c r="B34" s="195"/>
      <c r="C34" s="195"/>
      <c r="D34" s="196"/>
      <c r="E34" s="193"/>
      <c r="F34" s="193"/>
      <c r="G34" s="197"/>
      <c r="H34" s="197"/>
      <c r="I34" s="197"/>
    </row>
    <row r="35" spans="1:9" x14ac:dyDescent="0.3">
      <c r="A35" s="193" t="s">
        <v>66</v>
      </c>
      <c r="B35" s="194">
        <v>60</v>
      </c>
      <c r="C35" s="195">
        <v>65</v>
      </c>
      <c r="D35" s="196">
        <v>65</v>
      </c>
      <c r="E35" s="186">
        <f t="shared" ref="E35:E36" si="12">C35*100/B35</f>
        <v>108.33333333333333</v>
      </c>
      <c r="F35" s="197">
        <f t="shared" ref="F35:F36" si="13">D35*100/C35</f>
        <v>100</v>
      </c>
      <c r="G35" s="197"/>
      <c r="H35" s="197"/>
      <c r="I35" s="197"/>
    </row>
    <row r="36" spans="1:9" x14ac:dyDescent="0.3">
      <c r="A36" s="189" t="s">
        <v>270</v>
      </c>
      <c r="B36" s="190">
        <v>20</v>
      </c>
      <c r="C36" s="190">
        <v>20</v>
      </c>
      <c r="D36" s="191">
        <v>20</v>
      </c>
      <c r="E36" s="179">
        <f t="shared" si="12"/>
        <v>100</v>
      </c>
      <c r="F36" s="192">
        <f t="shared" si="13"/>
        <v>100</v>
      </c>
      <c r="G36" s="192">
        <v>60000</v>
      </c>
      <c r="H36" s="192">
        <v>60000</v>
      </c>
      <c r="I36" s="205">
        <f>H36*100/G36</f>
        <v>100</v>
      </c>
    </row>
    <row r="37" spans="1:9" x14ac:dyDescent="0.3">
      <c r="A37" s="189" t="s">
        <v>271</v>
      </c>
      <c r="B37" s="190"/>
      <c r="C37" s="190"/>
      <c r="D37" s="191"/>
      <c r="E37" s="189"/>
      <c r="F37" s="189"/>
      <c r="G37" s="206"/>
      <c r="H37" s="206"/>
      <c r="I37" s="206"/>
    </row>
    <row r="38" spans="1:9" x14ac:dyDescent="0.3">
      <c r="A38" s="193" t="s">
        <v>272</v>
      </c>
      <c r="B38" s="195">
        <v>20</v>
      </c>
      <c r="C38" s="195">
        <v>20</v>
      </c>
      <c r="D38" s="196">
        <v>20</v>
      </c>
      <c r="E38" s="186">
        <f t="shared" ref="E38" si="14">C38*100/B38</f>
        <v>100</v>
      </c>
      <c r="F38" s="197">
        <f t="shared" ref="F38" si="15">D38*100/C38</f>
        <v>100</v>
      </c>
      <c r="G38" s="197"/>
      <c r="H38" s="197"/>
      <c r="I38" s="197"/>
    </row>
    <row r="39" spans="1:9" x14ac:dyDescent="0.3">
      <c r="A39" s="193" t="s">
        <v>271</v>
      </c>
      <c r="B39" s="194"/>
      <c r="C39" s="195"/>
      <c r="D39" s="196"/>
      <c r="E39" s="186"/>
      <c r="F39" s="197"/>
      <c r="G39" s="197"/>
      <c r="H39" s="197"/>
      <c r="I39" s="197"/>
    </row>
    <row r="40" spans="1:9" x14ac:dyDescent="0.3">
      <c r="A40" s="189" t="s">
        <v>273</v>
      </c>
      <c r="B40" s="190">
        <v>20</v>
      </c>
      <c r="C40" s="190">
        <v>20</v>
      </c>
      <c r="D40" s="191">
        <v>20</v>
      </c>
      <c r="E40" s="179">
        <f t="shared" ref="E40" si="16">C40*100/B40</f>
        <v>100</v>
      </c>
      <c r="F40" s="192">
        <f t="shared" ref="F40" si="17">D40*100/C40</f>
        <v>100</v>
      </c>
      <c r="G40" s="192">
        <v>61000</v>
      </c>
      <c r="H40" s="192">
        <v>13000</v>
      </c>
      <c r="I40" s="205">
        <f>H40*100/G40</f>
        <v>21.311475409836067</v>
      </c>
    </row>
    <row r="41" spans="1:9" x14ac:dyDescent="0.3">
      <c r="A41" s="189" t="s">
        <v>274</v>
      </c>
      <c r="B41" s="190"/>
      <c r="C41" s="190"/>
      <c r="D41" s="191"/>
      <c r="E41" s="189"/>
      <c r="F41" s="189"/>
      <c r="G41" s="206"/>
      <c r="H41" s="206"/>
      <c r="I41" s="206"/>
    </row>
    <row r="42" spans="1:9" x14ac:dyDescent="0.3">
      <c r="A42" s="193" t="s">
        <v>275</v>
      </c>
      <c r="B42" s="194">
        <v>20</v>
      </c>
      <c r="C42" s="194">
        <v>20</v>
      </c>
      <c r="D42" s="302">
        <v>20</v>
      </c>
      <c r="E42" s="303">
        <f t="shared" ref="E42" si="18">C42*100/B42</f>
        <v>100</v>
      </c>
      <c r="F42" s="304">
        <f t="shared" ref="F42" si="19">D42*100/C42</f>
        <v>100</v>
      </c>
      <c r="G42" s="197"/>
      <c r="H42" s="197"/>
      <c r="I42" s="197"/>
    </row>
    <row r="43" spans="1:9" x14ac:dyDescent="0.3">
      <c r="A43" s="193" t="s">
        <v>274</v>
      </c>
      <c r="B43" s="194"/>
      <c r="C43" s="195"/>
      <c r="D43" s="196"/>
      <c r="E43" s="186"/>
      <c r="F43" s="197"/>
      <c r="G43" s="197"/>
      <c r="H43" s="197"/>
      <c r="I43" s="197"/>
    </row>
    <row r="44" spans="1:9" x14ac:dyDescent="0.3">
      <c r="A44" s="189" t="s">
        <v>276</v>
      </c>
      <c r="B44" s="190">
        <v>20</v>
      </c>
      <c r="C44" s="190">
        <v>22</v>
      </c>
      <c r="D44" s="191">
        <v>5</v>
      </c>
      <c r="E44" s="179">
        <f t="shared" ref="E44" si="20">C44*100/B44</f>
        <v>110</v>
      </c>
      <c r="F44" s="192">
        <f t="shared" ref="F44" si="21">D44*100/C44</f>
        <v>22.727272727272727</v>
      </c>
      <c r="G44" s="192">
        <v>210000</v>
      </c>
      <c r="H44" s="192">
        <v>206187.18</v>
      </c>
      <c r="I44" s="205">
        <f>H44*100/G44</f>
        <v>98.184371428571424</v>
      </c>
    </row>
    <row r="45" spans="1:9" x14ac:dyDescent="0.3">
      <c r="A45" s="189" t="s">
        <v>277</v>
      </c>
      <c r="B45" s="190"/>
      <c r="C45" s="190"/>
      <c r="D45" s="191"/>
      <c r="E45" s="189"/>
      <c r="F45" s="189"/>
      <c r="G45" s="206"/>
      <c r="H45" s="206"/>
      <c r="I45" s="206"/>
    </row>
    <row r="46" spans="1:9" x14ac:dyDescent="0.3">
      <c r="A46" s="193" t="s">
        <v>278</v>
      </c>
      <c r="B46" s="194">
        <v>20</v>
      </c>
      <c r="C46" s="194">
        <v>22</v>
      </c>
      <c r="D46" s="302">
        <v>5</v>
      </c>
      <c r="E46" s="303">
        <f t="shared" ref="E46" si="22">C46*100/B46</f>
        <v>110</v>
      </c>
      <c r="F46" s="304">
        <f t="shared" ref="F46" si="23">D46*100/C46</f>
        <v>22.727272727272727</v>
      </c>
      <c r="G46" s="197"/>
      <c r="H46" s="197"/>
      <c r="I46" s="197"/>
    </row>
    <row r="47" spans="1:9" x14ac:dyDescent="0.3">
      <c r="A47" s="193" t="s">
        <v>277</v>
      </c>
      <c r="B47" s="194"/>
      <c r="C47" s="195"/>
      <c r="D47" s="196"/>
      <c r="E47" s="186"/>
      <c r="F47" s="197"/>
      <c r="G47" s="197"/>
      <c r="H47" s="197"/>
      <c r="I47" s="197"/>
    </row>
    <row r="48" spans="1:9" x14ac:dyDescent="0.3">
      <c r="A48" s="193"/>
      <c r="B48" s="194"/>
      <c r="C48" s="195"/>
      <c r="D48" s="196"/>
      <c r="E48" s="186"/>
      <c r="F48" s="197"/>
      <c r="G48" s="197"/>
      <c r="H48" s="197"/>
      <c r="I48" s="197"/>
    </row>
    <row r="49" spans="1:9" x14ac:dyDescent="0.3">
      <c r="A49" s="313"/>
      <c r="B49" s="314"/>
      <c r="C49" s="315"/>
      <c r="D49" s="316"/>
      <c r="E49" s="317"/>
      <c r="F49" s="318"/>
      <c r="G49" s="318"/>
      <c r="H49" s="318"/>
      <c r="I49" s="318"/>
    </row>
    <row r="50" spans="1:9" x14ac:dyDescent="0.3">
      <c r="A50" s="313"/>
      <c r="B50" s="314"/>
      <c r="C50" s="315"/>
      <c r="D50" s="316"/>
      <c r="E50" s="317"/>
      <c r="F50" s="318"/>
      <c r="G50" s="318"/>
      <c r="H50" s="318"/>
      <c r="I50" s="318"/>
    </row>
    <row r="51" spans="1:9" x14ac:dyDescent="0.3">
      <c r="A51" s="313"/>
      <c r="B51" s="314"/>
      <c r="C51" s="315"/>
      <c r="D51" s="316"/>
      <c r="E51" s="317"/>
      <c r="F51" s="318"/>
      <c r="G51" s="318"/>
      <c r="H51" s="318"/>
      <c r="I51" s="318"/>
    </row>
    <row r="52" spans="1:9" x14ac:dyDescent="0.3">
      <c r="A52" s="189" t="s">
        <v>279</v>
      </c>
      <c r="B52" s="190">
        <v>100</v>
      </c>
      <c r="C52" s="190">
        <v>80</v>
      </c>
      <c r="D52" s="191">
        <v>80</v>
      </c>
      <c r="E52" s="179">
        <f t="shared" si="6"/>
        <v>80</v>
      </c>
      <c r="F52" s="179">
        <f t="shared" si="7"/>
        <v>100</v>
      </c>
      <c r="G52" s="192">
        <v>231000</v>
      </c>
      <c r="H52" s="192">
        <v>176240.5</v>
      </c>
      <c r="I52" s="205">
        <f>H52*100/G52</f>
        <v>76.294588744588751</v>
      </c>
    </row>
    <row r="53" spans="1:9" x14ac:dyDescent="0.3">
      <c r="A53" s="189" t="s">
        <v>67</v>
      </c>
      <c r="B53" s="190"/>
      <c r="C53" s="190"/>
      <c r="D53" s="191"/>
      <c r="E53" s="189"/>
      <c r="F53" s="189"/>
      <c r="G53" s="206"/>
      <c r="H53" s="312"/>
      <c r="I53" s="206"/>
    </row>
    <row r="54" spans="1:9" x14ac:dyDescent="0.3">
      <c r="A54" s="193" t="s">
        <v>114</v>
      </c>
      <c r="B54" s="194">
        <v>100</v>
      </c>
      <c r="C54" s="195">
        <v>80</v>
      </c>
      <c r="D54" s="196">
        <v>80</v>
      </c>
      <c r="E54" s="197">
        <f t="shared" ref="E54:E56" si="24">C54*100/B54</f>
        <v>80</v>
      </c>
      <c r="F54" s="186">
        <f t="shared" ref="F54:F56" si="25">D54*100/C54</f>
        <v>100</v>
      </c>
      <c r="G54" s="197"/>
      <c r="H54" s="197"/>
      <c r="I54" s="197"/>
    </row>
    <row r="55" spans="1:9" x14ac:dyDescent="0.3">
      <c r="A55" s="193" t="s">
        <v>68</v>
      </c>
      <c r="B55" s="195"/>
      <c r="C55" s="195"/>
      <c r="D55" s="196"/>
      <c r="E55" s="193"/>
      <c r="F55" s="193"/>
      <c r="G55" s="197"/>
      <c r="H55" s="197"/>
      <c r="I55" s="197"/>
    </row>
    <row r="56" spans="1:9" x14ac:dyDescent="0.3">
      <c r="A56" s="189" t="s">
        <v>280</v>
      </c>
      <c r="B56" s="190">
        <v>120</v>
      </c>
      <c r="C56" s="190">
        <v>119</v>
      </c>
      <c r="D56" s="191">
        <v>119</v>
      </c>
      <c r="E56" s="179">
        <f t="shared" si="24"/>
        <v>99.166666666666671</v>
      </c>
      <c r="F56" s="179">
        <f t="shared" si="25"/>
        <v>100</v>
      </c>
      <c r="G56" s="192">
        <v>40500</v>
      </c>
      <c r="H56" s="192">
        <v>36480</v>
      </c>
      <c r="I56" s="192">
        <f>H56*100/G56</f>
        <v>90.074074074074076</v>
      </c>
    </row>
    <row r="57" spans="1:9" x14ac:dyDescent="0.3">
      <c r="A57" s="189" t="s">
        <v>79</v>
      </c>
      <c r="B57" s="190"/>
      <c r="C57" s="190"/>
      <c r="D57" s="191"/>
      <c r="E57" s="189"/>
      <c r="F57" s="189"/>
      <c r="G57" s="192"/>
      <c r="H57" s="192"/>
      <c r="I57" s="192"/>
    </row>
    <row r="58" spans="1:9" x14ac:dyDescent="0.3">
      <c r="A58" s="207" t="s">
        <v>281</v>
      </c>
      <c r="B58" s="208">
        <v>40</v>
      </c>
      <c r="C58" s="208">
        <f>SUM(C59:C60)</f>
        <v>40</v>
      </c>
      <c r="D58" s="208">
        <f>SUM(D59:D60)</f>
        <v>30</v>
      </c>
      <c r="E58" s="209">
        <f t="shared" ref="E58:F60" si="26">C58*100/B58</f>
        <v>100</v>
      </c>
      <c r="F58" s="209">
        <f t="shared" si="26"/>
        <v>75</v>
      </c>
      <c r="G58" s="210"/>
      <c r="H58" s="210"/>
      <c r="I58" s="207"/>
    </row>
    <row r="59" spans="1:9" x14ac:dyDescent="0.3">
      <c r="A59" s="211" t="s">
        <v>81</v>
      </c>
      <c r="B59" s="212"/>
      <c r="C59" s="213"/>
      <c r="D59" s="214"/>
      <c r="E59" s="215"/>
      <c r="F59" s="215"/>
      <c r="G59" s="216"/>
      <c r="H59" s="216"/>
      <c r="I59" s="211"/>
    </row>
    <row r="60" spans="1:9" x14ac:dyDescent="0.3">
      <c r="A60" s="211" t="s">
        <v>82</v>
      </c>
      <c r="B60" s="212">
        <v>40</v>
      </c>
      <c r="C60" s="213">
        <v>40</v>
      </c>
      <c r="D60" s="214">
        <v>30</v>
      </c>
      <c r="E60" s="215">
        <f t="shared" si="26"/>
        <v>100</v>
      </c>
      <c r="F60" s="215">
        <f t="shared" si="26"/>
        <v>75</v>
      </c>
      <c r="G60" s="362" t="s">
        <v>286</v>
      </c>
      <c r="H60" s="363"/>
      <c r="I60" s="364"/>
    </row>
    <row r="61" spans="1:9" x14ac:dyDescent="0.3">
      <c r="A61" s="217"/>
      <c r="B61" s="218"/>
      <c r="C61" s="218"/>
      <c r="D61" s="219"/>
      <c r="E61" s="217"/>
      <c r="F61" s="217"/>
      <c r="G61" s="220"/>
      <c r="H61" s="220"/>
      <c r="I61" s="217"/>
    </row>
    <row r="63" spans="1:9" x14ac:dyDescent="0.3">
      <c r="A63" s="155" t="s">
        <v>285</v>
      </c>
    </row>
    <row r="64" spans="1:9" x14ac:dyDescent="0.3">
      <c r="A64" s="155" t="s">
        <v>284</v>
      </c>
    </row>
  </sheetData>
  <mergeCells count="11">
    <mergeCell ref="G60:I60"/>
    <mergeCell ref="I4:I5"/>
    <mergeCell ref="A1:I1"/>
    <mergeCell ref="A2:I2"/>
    <mergeCell ref="A3:I3"/>
    <mergeCell ref="C4:D4"/>
    <mergeCell ref="E4:F4"/>
    <mergeCell ref="A4:A5"/>
    <mergeCell ref="B4:B5"/>
    <mergeCell ref="G4:G5"/>
    <mergeCell ref="H4:H5"/>
  </mergeCells>
  <printOptions horizontalCentered="1"/>
  <pageMargins left="0.15748031496062992" right="0.11811023622047245" top="0.35433070866141736" bottom="0.35433070866141736" header="0.23622047244094491" footer="0.23622047244094491"/>
  <pageSetup paperSize="9" scale="85" orientation="portrait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29" zoomScale="120" zoomScaleNormal="120" workbookViewId="0">
      <selection activeCell="A31" sqref="A31"/>
    </sheetView>
  </sheetViews>
  <sheetFormatPr defaultRowHeight="21.75" x14ac:dyDescent="0.5"/>
  <cols>
    <col min="1" max="1" width="74.140625" customWidth="1"/>
    <col min="2" max="2" width="11" customWidth="1"/>
    <col min="3" max="3" width="11.5703125" customWidth="1"/>
    <col min="4" max="4" width="9.7109375" customWidth="1"/>
  </cols>
  <sheetData>
    <row r="1" spans="1:4" ht="26.25" thickBot="1" x14ac:dyDescent="0.55000000000000004">
      <c r="A1" s="372" t="s">
        <v>317</v>
      </c>
      <c r="B1" s="372"/>
      <c r="C1" s="372"/>
      <c r="D1" s="372"/>
    </row>
    <row r="2" spans="1:4" ht="24" thickBot="1" x14ac:dyDescent="0.55000000000000004">
      <c r="A2" s="373" t="s">
        <v>318</v>
      </c>
      <c r="B2" s="373"/>
      <c r="C2" s="373"/>
      <c r="D2" s="373"/>
    </row>
    <row r="3" spans="1:4" ht="22.5" thickBot="1" x14ac:dyDescent="0.55000000000000004">
      <c r="A3" s="319" t="s">
        <v>289</v>
      </c>
      <c r="B3" s="320" t="s">
        <v>290</v>
      </c>
      <c r="C3" s="320" t="s">
        <v>291</v>
      </c>
      <c r="D3" s="320" t="s">
        <v>58</v>
      </c>
    </row>
    <row r="4" spans="1:4" ht="22.5" thickBot="1" x14ac:dyDescent="0.55000000000000004">
      <c r="A4" s="321" t="s">
        <v>73</v>
      </c>
      <c r="B4" s="322">
        <f>SUM(B5:B6)</f>
        <v>3090</v>
      </c>
      <c r="C4" s="322">
        <f>SUM(C5:C6)</f>
        <v>2890</v>
      </c>
      <c r="D4" s="335">
        <f>C4*100/B4</f>
        <v>93.527508090614887</v>
      </c>
    </row>
    <row r="5" spans="1:4" ht="22.5" thickBot="1" x14ac:dyDescent="0.55000000000000004">
      <c r="A5" s="323" t="s">
        <v>292</v>
      </c>
      <c r="B5" s="324">
        <f>B8+B9+B10+B12+B14+B15+B18+B21+B28+B30+20+B31</f>
        <v>1590</v>
      </c>
      <c r="C5" s="324">
        <f>C8+C9+C10+C12+C14+C15+C18+C21+C28+C30+20+C31</f>
        <v>1597</v>
      </c>
      <c r="D5" s="336">
        <f>C5*100/B5</f>
        <v>100.44025157232704</v>
      </c>
    </row>
    <row r="6" spans="1:4" ht="22.5" thickBot="1" x14ac:dyDescent="0.55000000000000004">
      <c r="A6" s="325" t="s">
        <v>293</v>
      </c>
      <c r="B6" s="326">
        <v>1500</v>
      </c>
      <c r="C6" s="326">
        <v>1293</v>
      </c>
      <c r="D6" s="337">
        <f>C6*100/B6</f>
        <v>86.2</v>
      </c>
    </row>
    <row r="7" spans="1:4" ht="22.5" thickBot="1" x14ac:dyDescent="0.55000000000000004">
      <c r="A7" s="327" t="s">
        <v>294</v>
      </c>
      <c r="B7" s="328"/>
      <c r="C7" s="328"/>
      <c r="D7" s="328"/>
    </row>
    <row r="8" spans="1:4" ht="22.5" thickBot="1" x14ac:dyDescent="0.55000000000000004">
      <c r="A8" s="339" t="s">
        <v>295</v>
      </c>
      <c r="B8" s="340">
        <v>20</v>
      </c>
      <c r="C8" s="340">
        <v>20</v>
      </c>
      <c r="D8" s="340">
        <v>100</v>
      </c>
    </row>
    <row r="9" spans="1:4" ht="22.5" thickBot="1" x14ac:dyDescent="0.55000000000000004">
      <c r="A9" s="339" t="s">
        <v>296</v>
      </c>
      <c r="B9" s="340">
        <v>70</v>
      </c>
      <c r="C9" s="340">
        <v>77</v>
      </c>
      <c r="D9" s="340">
        <v>110</v>
      </c>
    </row>
    <row r="10" spans="1:4" ht="22.5" thickBot="1" x14ac:dyDescent="0.55000000000000004">
      <c r="A10" s="339" t="s">
        <v>297</v>
      </c>
      <c r="B10" s="340">
        <v>20</v>
      </c>
      <c r="C10" s="340">
        <v>20</v>
      </c>
      <c r="D10" s="340">
        <v>100</v>
      </c>
    </row>
    <row r="11" spans="1:4" ht="22.5" thickBot="1" x14ac:dyDescent="0.55000000000000004">
      <c r="A11" s="339" t="s">
        <v>298</v>
      </c>
      <c r="B11" s="341">
        <v>1500</v>
      </c>
      <c r="C11" s="341">
        <v>1293</v>
      </c>
      <c r="D11" s="340">
        <v>86.2</v>
      </c>
    </row>
    <row r="12" spans="1:4" ht="41.25" thickBot="1" x14ac:dyDescent="0.55000000000000004">
      <c r="A12" s="339" t="s">
        <v>299</v>
      </c>
      <c r="B12" s="340">
        <v>120</v>
      </c>
      <c r="C12" s="340">
        <v>119</v>
      </c>
      <c r="D12" s="340">
        <v>99.17</v>
      </c>
    </row>
    <row r="13" spans="1:4" ht="22.5" thickBot="1" x14ac:dyDescent="0.55000000000000004">
      <c r="A13" s="327" t="s">
        <v>300</v>
      </c>
      <c r="B13" s="328"/>
      <c r="C13" s="328"/>
      <c r="D13" s="328"/>
    </row>
    <row r="14" spans="1:4" ht="22.5" thickBot="1" x14ac:dyDescent="0.55000000000000004">
      <c r="A14" s="339" t="s">
        <v>301</v>
      </c>
      <c r="B14" s="340">
        <v>720</v>
      </c>
      <c r="C14" s="340">
        <v>756</v>
      </c>
      <c r="D14" s="340">
        <v>105</v>
      </c>
    </row>
    <row r="15" spans="1:4" ht="22.5" thickBot="1" x14ac:dyDescent="0.55000000000000004">
      <c r="A15" s="339" t="s">
        <v>302</v>
      </c>
      <c r="B15" s="340">
        <v>20</v>
      </c>
      <c r="C15" s="340">
        <v>22</v>
      </c>
      <c r="D15" s="340">
        <v>110</v>
      </c>
    </row>
    <row r="16" spans="1:4" ht="22.5" thickBot="1" x14ac:dyDescent="0.55000000000000004">
      <c r="A16" s="331" t="s">
        <v>303</v>
      </c>
      <c r="B16" s="332">
        <v>20</v>
      </c>
      <c r="C16" s="332">
        <v>22</v>
      </c>
      <c r="D16" s="330">
        <v>110</v>
      </c>
    </row>
    <row r="17" spans="1:4" ht="22.5" thickBot="1" x14ac:dyDescent="0.55000000000000004">
      <c r="A17" s="331" t="s">
        <v>304</v>
      </c>
      <c r="B17" s="330"/>
      <c r="C17" s="332">
        <v>0</v>
      </c>
      <c r="D17" s="330"/>
    </row>
    <row r="18" spans="1:4" ht="22.5" thickBot="1" x14ac:dyDescent="0.55000000000000004">
      <c r="A18" s="339" t="s">
        <v>305</v>
      </c>
      <c r="B18" s="340">
        <v>300</v>
      </c>
      <c r="C18" s="340">
        <v>294</v>
      </c>
      <c r="D18" s="340">
        <v>98</v>
      </c>
    </row>
    <row r="19" spans="1:4" ht="22.5" thickBot="1" x14ac:dyDescent="0.55000000000000004">
      <c r="A19" s="342" t="s">
        <v>306</v>
      </c>
      <c r="B19" s="343">
        <v>20</v>
      </c>
      <c r="C19" s="343">
        <v>20</v>
      </c>
      <c r="D19" s="340"/>
    </row>
    <row r="20" spans="1:4" ht="22.5" thickBot="1" x14ac:dyDescent="0.55000000000000004">
      <c r="A20" s="342" t="s">
        <v>307</v>
      </c>
      <c r="B20" s="343">
        <v>280</v>
      </c>
      <c r="C20" s="343">
        <v>274</v>
      </c>
      <c r="D20" s="340"/>
    </row>
    <row r="21" spans="1:4" ht="22.5" thickBot="1" x14ac:dyDescent="0.55000000000000004">
      <c r="A21" s="339" t="s">
        <v>308</v>
      </c>
      <c r="B21" s="344">
        <v>100</v>
      </c>
      <c r="C21" s="344">
        <v>84</v>
      </c>
      <c r="D21" s="344">
        <v>84</v>
      </c>
    </row>
    <row r="22" spans="1:4" ht="22.5" thickBot="1" x14ac:dyDescent="0.55000000000000004">
      <c r="A22" s="329" t="s">
        <v>309</v>
      </c>
      <c r="B22" s="333">
        <v>60</v>
      </c>
      <c r="C22" s="333">
        <v>60</v>
      </c>
      <c r="D22" s="333"/>
    </row>
    <row r="23" spans="1:4" ht="22.5" thickBot="1" x14ac:dyDescent="0.55000000000000004">
      <c r="A23" s="331" t="s">
        <v>310</v>
      </c>
      <c r="B23" s="334" t="s">
        <v>253</v>
      </c>
      <c r="C23" s="334">
        <v>0</v>
      </c>
      <c r="D23" s="334"/>
    </row>
    <row r="24" spans="1:4" ht="22.5" thickBot="1" x14ac:dyDescent="0.55000000000000004">
      <c r="A24" s="331" t="s">
        <v>319</v>
      </c>
      <c r="B24" s="334">
        <v>40</v>
      </c>
      <c r="C24" s="334">
        <v>40</v>
      </c>
      <c r="D24" s="334"/>
    </row>
    <row r="25" spans="1:4" ht="22.5" thickBot="1" x14ac:dyDescent="0.55000000000000004">
      <c r="A25" s="331" t="s">
        <v>311</v>
      </c>
      <c r="B25" s="334">
        <v>20</v>
      </c>
      <c r="C25" s="334">
        <v>20</v>
      </c>
      <c r="D25" s="334"/>
    </row>
    <row r="26" spans="1:4" ht="22.5" thickBot="1" x14ac:dyDescent="0.55000000000000004">
      <c r="A26" s="331" t="s">
        <v>312</v>
      </c>
      <c r="B26" s="334">
        <v>20</v>
      </c>
      <c r="C26" s="334">
        <v>4</v>
      </c>
      <c r="D26" s="334"/>
    </row>
    <row r="27" spans="1:4" ht="22.5" thickBot="1" x14ac:dyDescent="0.55000000000000004">
      <c r="A27" s="331" t="s">
        <v>313</v>
      </c>
      <c r="B27" s="334">
        <v>20</v>
      </c>
      <c r="C27" s="334">
        <v>20</v>
      </c>
      <c r="D27" s="334"/>
    </row>
    <row r="28" spans="1:4" ht="22.5" thickBot="1" x14ac:dyDescent="0.55000000000000004">
      <c r="A28" s="339" t="s">
        <v>314</v>
      </c>
      <c r="B28" s="344">
        <v>60</v>
      </c>
      <c r="C28" s="344">
        <v>65</v>
      </c>
      <c r="D28" s="344">
        <v>108.33</v>
      </c>
    </row>
    <row r="29" spans="1:4" ht="22.5" thickBot="1" x14ac:dyDescent="0.55000000000000004">
      <c r="A29" s="346" t="s">
        <v>315</v>
      </c>
      <c r="B29" s="347">
        <v>100</v>
      </c>
      <c r="C29" s="347">
        <v>80</v>
      </c>
      <c r="D29" s="347">
        <v>80</v>
      </c>
    </row>
    <row r="30" spans="1:4" ht="22.5" thickBot="1" x14ac:dyDescent="0.55000000000000004">
      <c r="A30" s="339" t="s">
        <v>316</v>
      </c>
      <c r="B30" s="345">
        <v>100</v>
      </c>
      <c r="C30" s="345">
        <v>80</v>
      </c>
      <c r="D30" s="345"/>
    </row>
    <row r="31" spans="1:4" ht="22.5" thickBot="1" x14ac:dyDescent="0.55000000000000004">
      <c r="A31" s="339" t="s">
        <v>320</v>
      </c>
      <c r="B31" s="345">
        <v>40</v>
      </c>
      <c r="C31" s="345">
        <v>40</v>
      </c>
      <c r="D31" s="345"/>
    </row>
  </sheetData>
  <mergeCells count="2">
    <mergeCell ref="A1:D1"/>
    <mergeCell ref="A2:D2"/>
  </mergeCells>
  <pageMargins left="0.34" right="0.24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B8" sqref="B8"/>
    </sheetView>
  </sheetViews>
  <sheetFormatPr defaultRowHeight="21.75" x14ac:dyDescent="0.5"/>
  <cols>
    <col min="1" max="1" width="111.7109375" customWidth="1"/>
    <col min="2" max="2" width="11.42578125" bestFit="1" customWidth="1"/>
    <col min="3" max="3" width="13.42578125" bestFit="1" customWidth="1"/>
    <col min="4" max="4" width="11.140625" bestFit="1" customWidth="1"/>
  </cols>
  <sheetData>
    <row r="1" spans="1:4" ht="22.5" thickBot="1" x14ac:dyDescent="0.55000000000000004">
      <c r="A1" s="374" t="s">
        <v>83</v>
      </c>
      <c r="B1" s="376" t="s">
        <v>84</v>
      </c>
      <c r="C1" s="378" t="s">
        <v>85</v>
      </c>
      <c r="D1" s="379"/>
    </row>
    <row r="2" spans="1:4" ht="22.5" thickBot="1" x14ac:dyDescent="0.55000000000000004">
      <c r="A2" s="375"/>
      <c r="B2" s="377"/>
      <c r="C2" s="134" t="s">
        <v>86</v>
      </c>
      <c r="D2" s="134" t="s">
        <v>87</v>
      </c>
    </row>
    <row r="3" spans="1:4" ht="22.5" thickBot="1" x14ac:dyDescent="0.55000000000000004">
      <c r="A3" s="135" t="s">
        <v>34</v>
      </c>
      <c r="B3" s="136">
        <f>B4+B5</f>
        <v>3700</v>
      </c>
      <c r="C3" s="136">
        <f>C4+C5</f>
        <v>3472</v>
      </c>
      <c r="D3" s="137">
        <v>93.35</v>
      </c>
    </row>
    <row r="4" spans="1:4" ht="22.5" thickBot="1" x14ac:dyDescent="0.55000000000000004">
      <c r="A4" s="138" t="s">
        <v>107</v>
      </c>
      <c r="B4" s="124">
        <f>B6+B8+B9+B10+B13+B17+B19+B22</f>
        <v>2200</v>
      </c>
      <c r="C4" s="124">
        <f>C6+C8+C9+C10+C13+C17+C19+C22</f>
        <v>2283</v>
      </c>
      <c r="D4" s="139">
        <v>102.95</v>
      </c>
    </row>
    <row r="5" spans="1:4" ht="22.5" thickBot="1" x14ac:dyDescent="0.55000000000000004">
      <c r="A5" s="140" t="s">
        <v>31</v>
      </c>
      <c r="B5" s="125">
        <v>1500</v>
      </c>
      <c r="C5" s="125">
        <v>1189</v>
      </c>
      <c r="D5" s="141">
        <v>79.27</v>
      </c>
    </row>
    <row r="6" spans="1:4" ht="22.5" thickBot="1" x14ac:dyDescent="0.55000000000000004">
      <c r="A6" s="142" t="s">
        <v>88</v>
      </c>
      <c r="B6" s="126">
        <v>1140</v>
      </c>
      <c r="C6" s="143">
        <v>1173</v>
      </c>
      <c r="D6" s="144">
        <v>102.89</v>
      </c>
    </row>
    <row r="7" spans="1:4" ht="22.5" thickBot="1" x14ac:dyDescent="0.55000000000000004">
      <c r="A7" s="145" t="s">
        <v>48</v>
      </c>
      <c r="B7" s="127">
        <v>1140</v>
      </c>
      <c r="C7" s="146">
        <v>1173</v>
      </c>
      <c r="D7" s="147">
        <v>102.89</v>
      </c>
    </row>
    <row r="8" spans="1:4" ht="22.5" thickBot="1" x14ac:dyDescent="0.55000000000000004">
      <c r="A8" s="142" t="s">
        <v>89</v>
      </c>
      <c r="B8" s="128">
        <v>130</v>
      </c>
      <c r="C8" s="144">
        <v>149</v>
      </c>
      <c r="D8" s="144" t="s">
        <v>90</v>
      </c>
    </row>
    <row r="9" spans="1:4" ht="22.5" thickBot="1" x14ac:dyDescent="0.55000000000000004">
      <c r="A9" s="142" t="s">
        <v>91</v>
      </c>
      <c r="B9" s="128">
        <v>60</v>
      </c>
      <c r="C9" s="144">
        <v>60</v>
      </c>
      <c r="D9" s="144">
        <v>100</v>
      </c>
    </row>
    <row r="10" spans="1:4" ht="22.5" thickBot="1" x14ac:dyDescent="0.55000000000000004">
      <c r="A10" s="142" t="s">
        <v>92</v>
      </c>
      <c r="B10" s="128">
        <v>370</v>
      </c>
      <c r="C10" s="144">
        <v>384</v>
      </c>
      <c r="D10" s="144">
        <v>103.78</v>
      </c>
    </row>
    <row r="11" spans="1:4" ht="22.5" thickBot="1" x14ac:dyDescent="0.55000000000000004">
      <c r="A11" s="145" t="s">
        <v>39</v>
      </c>
      <c r="B11" s="129">
        <v>20</v>
      </c>
      <c r="C11" s="147">
        <v>20</v>
      </c>
      <c r="D11" s="147" t="s">
        <v>93</v>
      </c>
    </row>
    <row r="12" spans="1:4" ht="22.5" thickBot="1" x14ac:dyDescent="0.55000000000000004">
      <c r="A12" s="145" t="s">
        <v>38</v>
      </c>
      <c r="B12" s="129">
        <v>350</v>
      </c>
      <c r="C12" s="147">
        <v>364</v>
      </c>
      <c r="D12" s="147">
        <v>104</v>
      </c>
    </row>
    <row r="13" spans="1:4" ht="22.5" thickBot="1" x14ac:dyDescent="0.55000000000000004">
      <c r="A13" s="142" t="s">
        <v>94</v>
      </c>
      <c r="B13" s="128">
        <v>120</v>
      </c>
      <c r="C13" s="144">
        <v>147</v>
      </c>
      <c r="D13" s="144">
        <v>122.5</v>
      </c>
    </row>
    <row r="14" spans="1:4" ht="22.5" thickBot="1" x14ac:dyDescent="0.55000000000000004">
      <c r="A14" s="145" t="s">
        <v>95</v>
      </c>
      <c r="B14" s="130"/>
      <c r="C14" s="147">
        <v>81</v>
      </c>
      <c r="D14" s="147" t="s">
        <v>96</v>
      </c>
    </row>
    <row r="15" spans="1:4" ht="22.5" thickBot="1" x14ac:dyDescent="0.55000000000000004">
      <c r="A15" s="145" t="s">
        <v>97</v>
      </c>
      <c r="B15" s="129">
        <v>60</v>
      </c>
      <c r="C15" s="147">
        <v>61</v>
      </c>
      <c r="D15" s="147">
        <v>101.67</v>
      </c>
    </row>
    <row r="16" spans="1:4" ht="22.5" thickBot="1" x14ac:dyDescent="0.55000000000000004">
      <c r="A16" s="145" t="s">
        <v>98</v>
      </c>
      <c r="B16" s="129">
        <v>20</v>
      </c>
      <c r="C16" s="147">
        <v>5</v>
      </c>
      <c r="D16" s="147">
        <v>25</v>
      </c>
    </row>
    <row r="17" spans="1:4" ht="22.5" thickBot="1" x14ac:dyDescent="0.55000000000000004">
      <c r="A17" s="142" t="s">
        <v>99</v>
      </c>
      <c r="B17" s="128">
        <v>100</v>
      </c>
      <c r="C17" s="144">
        <v>83</v>
      </c>
      <c r="D17" s="144">
        <v>83</v>
      </c>
    </row>
    <row r="18" spans="1:4" ht="22.5" thickBot="1" x14ac:dyDescent="0.55000000000000004">
      <c r="A18" s="145" t="s">
        <v>100</v>
      </c>
      <c r="B18" s="129">
        <v>100</v>
      </c>
      <c r="C18" s="147">
        <v>83</v>
      </c>
      <c r="D18" s="147">
        <v>83</v>
      </c>
    </row>
    <row r="19" spans="1:4" ht="22.5" thickBot="1" x14ac:dyDescent="0.55000000000000004">
      <c r="A19" s="148" t="s">
        <v>101</v>
      </c>
      <c r="B19" s="131">
        <v>160</v>
      </c>
      <c r="C19" s="149">
        <f>SUM(C20:C21)</f>
        <v>160</v>
      </c>
      <c r="D19" s="149">
        <v>100</v>
      </c>
    </row>
    <row r="20" spans="1:4" ht="22.5" thickBot="1" x14ac:dyDescent="0.55000000000000004">
      <c r="A20" s="145" t="s">
        <v>102</v>
      </c>
      <c r="B20" s="132"/>
      <c r="C20" s="147">
        <v>130</v>
      </c>
      <c r="D20" s="147">
        <v>100</v>
      </c>
    </row>
    <row r="21" spans="1:4" ht="22.5" thickBot="1" x14ac:dyDescent="0.55000000000000004">
      <c r="A21" s="145" t="s">
        <v>106</v>
      </c>
      <c r="B21" s="153"/>
      <c r="C21" s="154">
        <v>30</v>
      </c>
      <c r="D21" s="154">
        <v>100</v>
      </c>
    </row>
    <row r="22" spans="1:4" x14ac:dyDescent="0.5">
      <c r="A22" s="150" t="s">
        <v>103</v>
      </c>
      <c r="B22" s="380">
        <v>120</v>
      </c>
      <c r="C22" s="382">
        <v>127</v>
      </c>
      <c r="D22" s="382">
        <v>105.83</v>
      </c>
    </row>
    <row r="23" spans="1:4" ht="22.5" thickBot="1" x14ac:dyDescent="0.55000000000000004">
      <c r="A23" s="138" t="s">
        <v>104</v>
      </c>
      <c r="B23" s="381"/>
      <c r="C23" s="383"/>
      <c r="D23" s="383"/>
    </row>
    <row r="24" spans="1:4" ht="22.5" thickBot="1" x14ac:dyDescent="0.55000000000000004">
      <c r="A24" s="151" t="s">
        <v>105</v>
      </c>
      <c r="B24" s="133">
        <v>1500</v>
      </c>
      <c r="C24" s="152">
        <v>1.1890000000000001</v>
      </c>
      <c r="D24" s="152">
        <v>79.27</v>
      </c>
    </row>
  </sheetData>
  <mergeCells count="6">
    <mergeCell ref="A1:A2"/>
    <mergeCell ref="B1:B2"/>
    <mergeCell ref="C1:D1"/>
    <mergeCell ref="B22:B23"/>
    <mergeCell ref="C22:C23"/>
    <mergeCell ref="D22:D23"/>
  </mergeCells>
  <printOptions horizontalCentered="1"/>
  <pageMargins left="0.23622047244094491" right="0.19685039370078741" top="0.74803149606299213" bottom="0.47244094488188981" header="0.31496062992125984" footer="0.31496062992125984"/>
  <pageSetup paperSize="9" orientation="landscape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13" workbookViewId="0">
      <selection activeCell="E17" sqref="E17"/>
    </sheetView>
  </sheetViews>
  <sheetFormatPr defaultRowHeight="21.75" x14ac:dyDescent="0.5"/>
  <cols>
    <col min="1" max="1" width="54" customWidth="1"/>
    <col min="2" max="2" width="22.7109375" customWidth="1"/>
    <col min="3" max="3" width="22" customWidth="1"/>
    <col min="4" max="4" width="27.5703125" customWidth="1"/>
  </cols>
  <sheetData>
    <row r="1" spans="1:10" ht="24" x14ac:dyDescent="0.5">
      <c r="A1" s="386" t="s">
        <v>170</v>
      </c>
      <c r="B1" s="388" t="s">
        <v>171</v>
      </c>
      <c r="C1" s="388" t="s">
        <v>172</v>
      </c>
      <c r="D1" s="240" t="s">
        <v>172</v>
      </c>
    </row>
    <row r="2" spans="1:10" ht="24.75" thickBot="1" x14ac:dyDescent="0.55000000000000004">
      <c r="A2" s="387"/>
      <c r="B2" s="389"/>
      <c r="C2" s="389"/>
      <c r="D2" s="241" t="s">
        <v>173</v>
      </c>
    </row>
    <row r="3" spans="1:10" ht="24.75" thickBot="1" x14ac:dyDescent="0.55000000000000004">
      <c r="A3" s="242" t="s">
        <v>174</v>
      </c>
      <c r="B3" s="239">
        <v>20</v>
      </c>
      <c r="C3" s="239">
        <v>20</v>
      </c>
      <c r="D3" s="239"/>
      <c r="F3">
        <v>20</v>
      </c>
      <c r="G3" s="243"/>
      <c r="J3">
        <f>SUM(F3:I3)</f>
        <v>20</v>
      </c>
    </row>
    <row r="4" spans="1:10" ht="24.75" thickBot="1" x14ac:dyDescent="0.55000000000000004">
      <c r="A4" s="242" t="s">
        <v>175</v>
      </c>
      <c r="B4" s="239">
        <v>18</v>
      </c>
      <c r="C4" s="239">
        <v>18</v>
      </c>
      <c r="D4" s="239"/>
      <c r="F4">
        <v>18</v>
      </c>
      <c r="J4">
        <f t="shared" ref="J4:J9" si="0">SUM(F4:I4)</f>
        <v>18</v>
      </c>
    </row>
    <row r="5" spans="1:10" ht="24.75" thickBot="1" x14ac:dyDescent="0.55000000000000004">
      <c r="A5" s="242" t="s">
        <v>176</v>
      </c>
      <c r="B5" s="239">
        <v>45</v>
      </c>
      <c r="C5" s="239">
        <v>43</v>
      </c>
      <c r="D5" s="239"/>
      <c r="F5">
        <v>18</v>
      </c>
      <c r="G5" s="243">
        <v>25</v>
      </c>
      <c r="J5">
        <f t="shared" si="0"/>
        <v>43</v>
      </c>
    </row>
    <row r="6" spans="1:10" ht="24.75" thickBot="1" x14ac:dyDescent="0.55000000000000004">
      <c r="A6" s="242" t="s">
        <v>177</v>
      </c>
      <c r="B6" s="239">
        <v>398</v>
      </c>
      <c r="C6" s="239">
        <v>367</v>
      </c>
      <c r="D6" s="239">
        <v>171</v>
      </c>
      <c r="F6" s="243">
        <v>135</v>
      </c>
      <c r="G6" s="243">
        <v>51</v>
      </c>
      <c r="H6" s="243">
        <v>181</v>
      </c>
      <c r="J6">
        <f t="shared" si="0"/>
        <v>367</v>
      </c>
    </row>
    <row r="7" spans="1:10" ht="24.75" thickBot="1" x14ac:dyDescent="0.55000000000000004">
      <c r="A7" s="242" t="s">
        <v>178</v>
      </c>
      <c r="B7" s="239">
        <v>65</v>
      </c>
      <c r="C7" s="239">
        <v>65</v>
      </c>
      <c r="D7" s="239"/>
      <c r="F7">
        <v>65</v>
      </c>
      <c r="J7">
        <f t="shared" si="0"/>
        <v>65</v>
      </c>
    </row>
    <row r="8" spans="1:10" ht="24.75" thickBot="1" x14ac:dyDescent="0.55000000000000004">
      <c r="A8" s="242" t="s">
        <v>179</v>
      </c>
      <c r="B8" s="239">
        <v>100</v>
      </c>
      <c r="C8" s="239">
        <v>100</v>
      </c>
      <c r="D8" s="239">
        <v>40</v>
      </c>
      <c r="F8" s="243">
        <v>60</v>
      </c>
      <c r="G8" s="243">
        <v>40</v>
      </c>
      <c r="J8">
        <f t="shared" si="0"/>
        <v>100</v>
      </c>
    </row>
    <row r="9" spans="1:10" ht="24.75" thickBot="1" x14ac:dyDescent="0.55000000000000004">
      <c r="A9" s="242" t="s">
        <v>180</v>
      </c>
      <c r="B9" s="239">
        <v>405</v>
      </c>
      <c r="C9" s="239">
        <v>389</v>
      </c>
      <c r="D9" s="239">
        <v>139</v>
      </c>
      <c r="F9" s="243">
        <v>241</v>
      </c>
      <c r="G9" s="243">
        <v>65</v>
      </c>
      <c r="H9" s="243">
        <v>20</v>
      </c>
      <c r="I9" s="243">
        <v>63</v>
      </c>
      <c r="J9">
        <f t="shared" si="0"/>
        <v>389</v>
      </c>
    </row>
    <row r="10" spans="1:10" ht="24.75" thickBot="1" x14ac:dyDescent="0.55000000000000004">
      <c r="A10" s="242"/>
      <c r="B10" s="239"/>
      <c r="C10" s="239"/>
      <c r="D10" s="239"/>
    </row>
    <row r="11" spans="1:10" x14ac:dyDescent="0.5">
      <c r="A11" s="388" t="s">
        <v>181</v>
      </c>
      <c r="B11" s="390">
        <v>1051</v>
      </c>
      <c r="C11" s="390">
        <v>1002</v>
      </c>
      <c r="D11" s="384">
        <v>350</v>
      </c>
    </row>
    <row r="12" spans="1:10" ht="22.5" thickBot="1" x14ac:dyDescent="0.55000000000000004">
      <c r="A12" s="389"/>
      <c r="B12" s="391"/>
      <c r="C12" s="391"/>
      <c r="D12" s="385"/>
    </row>
    <row r="14" spans="1:10" ht="22.5" thickBot="1" x14ac:dyDescent="0.55000000000000004">
      <c r="A14" s="246"/>
      <c r="B14" s="246"/>
      <c r="C14" s="246"/>
      <c r="D14" s="246"/>
    </row>
    <row r="15" spans="1:10" ht="24" x14ac:dyDescent="0.5">
      <c r="A15" s="386" t="s">
        <v>170</v>
      </c>
      <c r="B15" s="388" t="s">
        <v>182</v>
      </c>
      <c r="C15" s="388" t="s">
        <v>183</v>
      </c>
      <c r="D15" s="240" t="s">
        <v>183</v>
      </c>
    </row>
    <row r="16" spans="1:10" ht="24.75" thickBot="1" x14ac:dyDescent="0.55000000000000004">
      <c r="A16" s="387"/>
      <c r="B16" s="389"/>
      <c r="C16" s="389"/>
      <c r="D16" s="241" t="s">
        <v>173</v>
      </c>
    </row>
    <row r="17" spans="1:10" ht="24.75" thickBot="1" x14ac:dyDescent="0.55000000000000004">
      <c r="A17" s="242" t="s">
        <v>174</v>
      </c>
      <c r="B17" s="239">
        <v>30</v>
      </c>
      <c r="C17" s="239">
        <v>30</v>
      </c>
      <c r="D17" s="239"/>
      <c r="J17">
        <f>SUM(F17:I17)</f>
        <v>0</v>
      </c>
    </row>
    <row r="18" spans="1:10" ht="24.75" thickBot="1" x14ac:dyDescent="0.55000000000000004">
      <c r="A18" s="242" t="s">
        <v>175</v>
      </c>
      <c r="B18" s="239">
        <v>13</v>
      </c>
      <c r="C18" s="239">
        <v>6</v>
      </c>
      <c r="D18" s="239">
        <v>6</v>
      </c>
      <c r="F18" s="243"/>
      <c r="H18">
        <v>6</v>
      </c>
      <c r="J18">
        <f t="shared" ref="J18:J21" si="1">SUM(F18:I18)</f>
        <v>6</v>
      </c>
    </row>
    <row r="19" spans="1:10" ht="24.75" thickBot="1" x14ac:dyDescent="0.55000000000000004">
      <c r="A19" s="242" t="s">
        <v>176</v>
      </c>
      <c r="B19" s="239">
        <v>133</v>
      </c>
      <c r="C19" s="239">
        <v>123</v>
      </c>
      <c r="D19" s="239">
        <v>59</v>
      </c>
      <c r="F19" s="243">
        <v>42</v>
      </c>
      <c r="G19" s="243">
        <v>17</v>
      </c>
      <c r="H19" s="243"/>
      <c r="J19">
        <f t="shared" si="1"/>
        <v>59</v>
      </c>
    </row>
    <row r="20" spans="1:10" ht="24.75" thickBot="1" x14ac:dyDescent="0.55000000000000004">
      <c r="A20" s="242" t="s">
        <v>177</v>
      </c>
      <c r="B20" s="239">
        <v>134</v>
      </c>
      <c r="C20" s="239">
        <v>76</v>
      </c>
      <c r="D20" s="239">
        <v>56</v>
      </c>
      <c r="F20" s="243">
        <v>30</v>
      </c>
      <c r="G20" s="243">
        <v>15</v>
      </c>
      <c r="H20" s="243">
        <v>11</v>
      </c>
      <c r="I20" s="243"/>
      <c r="J20">
        <f t="shared" si="1"/>
        <v>56</v>
      </c>
    </row>
    <row r="21" spans="1:10" ht="24.75" thickBot="1" x14ac:dyDescent="0.55000000000000004">
      <c r="A21" s="242" t="s">
        <v>180</v>
      </c>
      <c r="B21" s="239">
        <v>20</v>
      </c>
      <c r="C21" s="239">
        <v>17</v>
      </c>
      <c r="D21" s="239"/>
      <c r="F21" s="243"/>
      <c r="J21">
        <f t="shared" si="1"/>
        <v>0</v>
      </c>
    </row>
    <row r="22" spans="1:10" ht="24.75" thickBot="1" x14ac:dyDescent="0.55000000000000004">
      <c r="A22" s="242"/>
      <c r="B22" s="239"/>
      <c r="C22" s="239"/>
      <c r="D22" s="239"/>
    </row>
    <row r="23" spans="1:10" ht="24.75" thickBot="1" x14ac:dyDescent="0.55000000000000004">
      <c r="A23" s="244" t="s">
        <v>181</v>
      </c>
      <c r="B23" s="245">
        <v>330</v>
      </c>
      <c r="C23" s="245">
        <v>252</v>
      </c>
      <c r="D23" s="245">
        <v>121</v>
      </c>
    </row>
  </sheetData>
  <mergeCells count="10">
    <mergeCell ref="D11:D12"/>
    <mergeCell ref="A15:A16"/>
    <mergeCell ref="B15:B16"/>
    <mergeCell ref="C15:C16"/>
    <mergeCell ref="A1:A2"/>
    <mergeCell ref="B1:B2"/>
    <mergeCell ref="C1:C2"/>
    <mergeCell ref="A11:A12"/>
    <mergeCell ref="B11:B12"/>
    <mergeCell ref="C11:C12"/>
  </mergeCells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P25"/>
  <sheetViews>
    <sheetView zoomScale="90" zoomScaleNormal="90" workbookViewId="0">
      <selection activeCell="P25" sqref="P25"/>
    </sheetView>
  </sheetViews>
  <sheetFormatPr defaultColWidth="9" defaultRowHeight="21.75" x14ac:dyDescent="0.5"/>
  <cols>
    <col min="1" max="16384" width="9" style="256"/>
  </cols>
  <sheetData>
    <row r="3" spans="4:16" ht="22.5" thickBot="1" x14ac:dyDescent="0.55000000000000004">
      <c r="E3" s="258">
        <v>20</v>
      </c>
      <c r="F3" s="258">
        <v>0</v>
      </c>
      <c r="P3" s="256">
        <v>20</v>
      </c>
    </row>
    <row r="4" spans="4:16" ht="22.5" thickBot="1" x14ac:dyDescent="0.55000000000000004">
      <c r="E4" s="258">
        <v>70</v>
      </c>
      <c r="F4" s="258">
        <v>57</v>
      </c>
      <c r="L4" s="282">
        <v>756</v>
      </c>
      <c r="P4" s="256">
        <v>20</v>
      </c>
    </row>
    <row r="5" spans="4:16" ht="22.5" thickBot="1" x14ac:dyDescent="0.55000000000000004">
      <c r="E5" s="258">
        <v>20</v>
      </c>
      <c r="F5" s="258">
        <v>0</v>
      </c>
      <c r="L5" s="283">
        <v>20</v>
      </c>
      <c r="P5" s="256">
        <v>20</v>
      </c>
    </row>
    <row r="6" spans="4:16" ht="22.5" thickBot="1" x14ac:dyDescent="0.55000000000000004">
      <c r="E6" s="258">
        <v>120</v>
      </c>
      <c r="F6" s="258">
        <v>69</v>
      </c>
      <c r="L6" s="283">
        <v>84</v>
      </c>
      <c r="P6" s="256">
        <v>22</v>
      </c>
    </row>
    <row r="7" spans="4:16" ht="22.5" thickBot="1" x14ac:dyDescent="0.55000000000000004">
      <c r="E7" s="258">
        <v>20</v>
      </c>
      <c r="F7" s="258">
        <v>6</v>
      </c>
      <c r="L7" s="283">
        <v>80</v>
      </c>
      <c r="P7" s="256">
        <v>60</v>
      </c>
    </row>
    <row r="8" spans="4:16" ht="22.5" thickBot="1" x14ac:dyDescent="0.55000000000000004">
      <c r="E8" s="258">
        <v>300</v>
      </c>
      <c r="F8" s="258">
        <v>241</v>
      </c>
      <c r="L8" s="283">
        <v>286</v>
      </c>
      <c r="P8" s="256">
        <v>20</v>
      </c>
    </row>
    <row r="9" spans="4:16" ht="22.5" thickBot="1" x14ac:dyDescent="0.55000000000000004">
      <c r="E9" s="258">
        <v>100</v>
      </c>
      <c r="F9" s="258">
        <v>20</v>
      </c>
      <c r="L9" s="283">
        <v>21</v>
      </c>
      <c r="P9" s="256">
        <v>20</v>
      </c>
    </row>
    <row r="10" spans="4:16" ht="22.5" thickBot="1" x14ac:dyDescent="0.55000000000000004">
      <c r="E10" s="258">
        <v>60</v>
      </c>
      <c r="F10" s="258">
        <v>25</v>
      </c>
      <c r="L10" s="283">
        <v>45</v>
      </c>
      <c r="P10" s="256">
        <v>160</v>
      </c>
    </row>
    <row r="11" spans="4:16" ht="22.5" thickBot="1" x14ac:dyDescent="0.55000000000000004">
      <c r="E11" s="258">
        <v>100</v>
      </c>
      <c r="F11" s="258">
        <v>60</v>
      </c>
      <c r="L11" s="283">
        <v>77</v>
      </c>
      <c r="P11" s="256">
        <v>37</v>
      </c>
    </row>
    <row r="12" spans="4:16" ht="22.5" thickBot="1" x14ac:dyDescent="0.55000000000000004">
      <c r="D12" s="272" t="s">
        <v>217</v>
      </c>
      <c r="E12" s="261">
        <f>SUM(E3:E11)</f>
        <v>810</v>
      </c>
      <c r="F12" s="261">
        <f>SUM(F3:F11)</f>
        <v>478</v>
      </c>
      <c r="G12" s="262">
        <f>F12*100/E12</f>
        <v>59.012345679012348</v>
      </c>
      <c r="L12" s="283">
        <v>40</v>
      </c>
      <c r="P12" s="256">
        <v>22</v>
      </c>
    </row>
    <row r="13" spans="4:16" ht="24.75" thickBot="1" x14ac:dyDescent="0.55000000000000004">
      <c r="D13" s="272" t="s">
        <v>216</v>
      </c>
      <c r="E13" s="259">
        <v>1500</v>
      </c>
      <c r="F13" s="260">
        <v>371</v>
      </c>
      <c r="G13" s="263">
        <f t="shared" ref="G13:G16" si="0">F13*100/E13</f>
        <v>24.733333333333334</v>
      </c>
      <c r="K13" s="257"/>
      <c r="L13" s="283">
        <v>106</v>
      </c>
      <c r="P13" s="256">
        <v>19</v>
      </c>
    </row>
    <row r="14" spans="4:16" ht="22.5" thickBot="1" x14ac:dyDescent="0.55000000000000004">
      <c r="D14" s="273" t="s">
        <v>181</v>
      </c>
      <c r="E14" s="264">
        <f>SUM(E12:E13)</f>
        <v>2310</v>
      </c>
      <c r="F14" s="264">
        <f>SUM(F12:F13)</f>
        <v>849</v>
      </c>
      <c r="G14" s="265">
        <f t="shared" si="0"/>
        <v>36.753246753246756</v>
      </c>
      <c r="L14" s="283">
        <v>0</v>
      </c>
      <c r="P14" s="256">
        <v>20</v>
      </c>
    </row>
    <row r="15" spans="4:16" x14ac:dyDescent="0.5">
      <c r="D15" s="271" t="s">
        <v>218</v>
      </c>
      <c r="E15" s="266">
        <v>720</v>
      </c>
      <c r="F15" s="266">
        <v>585</v>
      </c>
      <c r="G15" s="267">
        <f t="shared" si="0"/>
        <v>81.25</v>
      </c>
      <c r="L15" s="256">
        <f>SUM(L4:L14)</f>
        <v>1515</v>
      </c>
      <c r="P15" s="256">
        <v>19</v>
      </c>
    </row>
    <row r="16" spans="4:16" ht="22.5" thickBot="1" x14ac:dyDescent="0.55000000000000004">
      <c r="D16" s="268" t="s">
        <v>181</v>
      </c>
      <c r="E16" s="269">
        <f>SUM(E14:E15)</f>
        <v>3030</v>
      </c>
      <c r="F16" s="269">
        <f>SUM(F14:F15)</f>
        <v>1434</v>
      </c>
      <c r="G16" s="270">
        <f t="shared" si="0"/>
        <v>47.32673267326733</v>
      </c>
      <c r="P16" s="256">
        <v>25</v>
      </c>
    </row>
    <row r="17" spans="16:16" x14ac:dyDescent="0.5">
      <c r="P17" s="256">
        <v>20</v>
      </c>
    </row>
    <row r="18" spans="16:16" x14ac:dyDescent="0.5">
      <c r="P18" s="256">
        <v>22</v>
      </c>
    </row>
    <row r="19" spans="16:16" x14ac:dyDescent="0.5">
      <c r="P19" s="256">
        <v>69</v>
      </c>
    </row>
    <row r="20" spans="16:16" x14ac:dyDescent="0.5">
      <c r="P20" s="256">
        <v>20</v>
      </c>
    </row>
    <row r="21" spans="16:16" x14ac:dyDescent="0.5">
      <c r="P21" s="256">
        <v>41</v>
      </c>
    </row>
    <row r="22" spans="16:16" x14ac:dyDescent="0.5">
      <c r="P22" s="256">
        <v>40</v>
      </c>
    </row>
    <row r="23" spans="16:16" x14ac:dyDescent="0.5">
      <c r="P23" s="256">
        <v>20</v>
      </c>
    </row>
    <row r="24" spans="16:16" x14ac:dyDescent="0.5">
      <c r="P24" s="256">
        <v>40</v>
      </c>
    </row>
    <row r="25" spans="16:16" x14ac:dyDescent="0.5">
      <c r="P25" s="256">
        <f>SUM(P3:P24)</f>
        <v>756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17</vt:i4>
      </vt:variant>
      <vt:variant>
        <vt:lpstr>ช่วงที่มีชื่อ</vt:lpstr>
      </vt:variant>
      <vt:variant>
        <vt:i4>25</vt:i4>
      </vt:variant>
    </vt:vector>
  </HeadingPairs>
  <TitlesOfParts>
    <vt:vector size="42" baseType="lpstr">
      <vt:lpstr>ต.ค.</vt:lpstr>
      <vt:lpstr>พ.ย.</vt:lpstr>
      <vt:lpstr>ธ.ค</vt:lpstr>
      <vt:lpstr>ม.ค.</vt:lpstr>
      <vt:lpstr>ก.พ.</vt:lpstr>
      <vt:lpstr>มี.ค.</vt:lpstr>
      <vt:lpstr>เม.ย.</vt:lpstr>
      <vt:lpstr>พ.ค.</vt:lpstr>
      <vt:lpstr>มิ.ย.</vt:lpstr>
      <vt:lpstr>ก.ค.</vt:lpstr>
      <vt:lpstr>ส.ค.</vt:lpstr>
      <vt:lpstr>ก.ย.</vt:lpstr>
      <vt:lpstr>เสนอผู้ตรวจ</vt:lpstr>
      <vt:lpstr>ข้อมุลเสนอผต.กรม</vt:lpstr>
      <vt:lpstr>ปรับผลการดำเนินงาน กพร.ปจ.</vt:lpstr>
      <vt:lpstr>Sheet3</vt:lpstr>
      <vt:lpstr>Sheet1</vt:lpstr>
      <vt:lpstr>ก.ค.!Print_Area</vt:lpstr>
      <vt:lpstr>ก.พ.!Print_Area</vt:lpstr>
      <vt:lpstr>ก.ย.!Print_Area</vt:lpstr>
      <vt:lpstr>ต.ค.!Print_Area</vt:lpstr>
      <vt:lpstr>ธ.ค!Print_Area</vt:lpstr>
      <vt:lpstr>พ.ค.!Print_Area</vt:lpstr>
      <vt:lpstr>พ.ย.!Print_Area</vt:lpstr>
      <vt:lpstr>ม.ค.!Print_Area</vt:lpstr>
      <vt:lpstr>มิ.ย.!Print_Area</vt:lpstr>
      <vt:lpstr>มี.ค.!Print_Area</vt:lpstr>
      <vt:lpstr>เม.ย.!Print_Area</vt:lpstr>
      <vt:lpstr>ส.ค.!Print_Area</vt:lpstr>
      <vt:lpstr>ก.ค.!Print_Titles</vt:lpstr>
      <vt:lpstr>ก.พ.!Print_Titles</vt:lpstr>
      <vt:lpstr>ก.ย.!Print_Titles</vt:lpstr>
      <vt:lpstr>ต.ค.!Print_Titles</vt:lpstr>
      <vt:lpstr>ธ.ค!Print_Titles</vt:lpstr>
      <vt:lpstr>พ.ค.!Print_Titles</vt:lpstr>
      <vt:lpstr>พ.ย.!Print_Titles</vt:lpstr>
      <vt:lpstr>ม.ค.!Print_Titles</vt:lpstr>
      <vt:lpstr>มิ.ย.!Print_Titles</vt:lpstr>
      <vt:lpstr>มี.ค.!Print_Titles</vt:lpstr>
      <vt:lpstr>เม.ย.!Print_Titles</vt:lpstr>
      <vt:lpstr>ส.ค.!Print_Titles</vt:lpstr>
      <vt:lpstr>เสนอผู้ตรวจ!Print_Titles</vt:lpstr>
    </vt:vector>
  </TitlesOfParts>
  <Company>NK.SDC.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Intira  Nandee</dc:creator>
  <cp:lastModifiedBy>User</cp:lastModifiedBy>
  <cp:lastPrinted>2022-08-30T06:44:54Z</cp:lastPrinted>
  <dcterms:created xsi:type="dcterms:W3CDTF">2001-11-19T17:49:57Z</dcterms:created>
  <dcterms:modified xsi:type="dcterms:W3CDTF">2022-08-30T06:45:28Z</dcterms:modified>
</cp:coreProperties>
</file>