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5" yWindow="-45" windowWidth="19425" windowHeight="10365" tabRatio="597"/>
  </bookViews>
  <sheets>
    <sheet name="ปรับเป้าหมายตามวงเงิน" sheetId="30" r:id="rId1"/>
    <sheet name="Sheet1" sheetId="31" r:id="rId2"/>
  </sheets>
  <externalReferences>
    <externalReference r:id="rId3"/>
  </externalReferences>
  <definedNames>
    <definedName name="_xlnm.Print_Titles" localSheetId="0">ปรับเป้าหมายตามวงเงิน!$A:$B,ปรับเป้าหมายตามวงเงิน!$3:$3</definedName>
  </definedNames>
  <calcPr calcId="145621"/>
</workbook>
</file>

<file path=xl/calcChain.xml><?xml version="1.0" encoding="utf-8"?>
<calcChain xmlns="http://schemas.openxmlformats.org/spreadsheetml/2006/main">
  <c r="X34" i="30" l="1"/>
  <c r="DG34" i="30" s="1"/>
  <c r="CO34" i="30"/>
  <c r="N34" i="30"/>
  <c r="K34" i="30"/>
  <c r="D5" i="30"/>
  <c r="E5" i="30"/>
  <c r="F5" i="30"/>
  <c r="G5" i="30"/>
  <c r="H5" i="30"/>
  <c r="I5" i="30"/>
  <c r="J5" i="30"/>
  <c r="K5" i="30"/>
  <c r="L5" i="30"/>
  <c r="M5" i="30"/>
  <c r="N5" i="30"/>
  <c r="O5" i="30"/>
  <c r="P5" i="30"/>
  <c r="Q5" i="30"/>
  <c r="R5" i="30"/>
  <c r="S5" i="30"/>
  <c r="T5" i="30"/>
  <c r="U5" i="30"/>
  <c r="V5" i="30"/>
  <c r="W5" i="30"/>
  <c r="X5" i="30"/>
  <c r="Y5" i="30"/>
  <c r="Z5" i="30"/>
  <c r="AA5" i="30"/>
  <c r="AB5" i="30"/>
  <c r="AC5" i="30"/>
  <c r="AD5" i="30"/>
  <c r="AE5" i="30"/>
  <c r="AF5" i="30"/>
  <c r="AG5" i="30"/>
  <c r="AH5" i="30"/>
  <c r="AI5" i="30"/>
  <c r="AJ5" i="30"/>
  <c r="AK5" i="30"/>
  <c r="AL5" i="30"/>
  <c r="AM5" i="30"/>
  <c r="AN5" i="30"/>
  <c r="AO5" i="30"/>
  <c r="AP5" i="30"/>
  <c r="AQ5" i="30"/>
  <c r="AR5" i="30"/>
  <c r="AS5" i="30"/>
  <c r="AT5" i="30"/>
  <c r="AU5" i="30"/>
  <c r="AV5" i="30"/>
  <c r="AW5" i="30"/>
  <c r="AX5" i="30"/>
  <c r="AY5" i="30"/>
  <c r="AZ5" i="30"/>
  <c r="BA5" i="30"/>
  <c r="BB5" i="30"/>
  <c r="BC5" i="30"/>
  <c r="BD5" i="30"/>
  <c r="BE5" i="30"/>
  <c r="BF5" i="30"/>
  <c r="BG5" i="30"/>
  <c r="BH5" i="30"/>
  <c r="BI5" i="30"/>
  <c r="BJ5" i="30"/>
  <c r="BK5" i="30"/>
  <c r="BL5" i="30"/>
  <c r="BM5" i="30"/>
  <c r="BN5" i="30"/>
  <c r="BO5" i="30"/>
  <c r="BP5" i="30"/>
  <c r="BQ5" i="30"/>
  <c r="BR5" i="30"/>
  <c r="BS5" i="30"/>
  <c r="BT5" i="30"/>
  <c r="BU5" i="30"/>
  <c r="BV5" i="30"/>
  <c r="BW5" i="30"/>
  <c r="BX5" i="30"/>
  <c r="BY5" i="30"/>
  <c r="BZ5" i="30"/>
  <c r="CA5" i="30"/>
  <c r="CB5" i="30"/>
  <c r="CC5" i="30"/>
  <c r="CD5" i="30"/>
  <c r="CE5" i="30"/>
  <c r="CF5" i="30"/>
  <c r="CG5" i="30"/>
  <c r="CH5" i="30"/>
  <c r="CI5" i="30"/>
  <c r="CJ5" i="30"/>
  <c r="CK5" i="30"/>
  <c r="CL5" i="30"/>
  <c r="CM5" i="30"/>
  <c r="CN5" i="30"/>
  <c r="CO5" i="30"/>
  <c r="CP5" i="30"/>
  <c r="CQ5" i="30"/>
  <c r="CR5" i="30"/>
  <c r="CS5" i="30"/>
  <c r="CT5" i="30"/>
  <c r="CU5" i="30"/>
  <c r="CV5" i="30"/>
  <c r="CW5" i="30"/>
  <c r="CX5" i="30"/>
  <c r="CY5" i="30"/>
  <c r="CZ5" i="30"/>
  <c r="DA5" i="30"/>
  <c r="DB5" i="30"/>
  <c r="DC5" i="30"/>
  <c r="DD5" i="30"/>
  <c r="DE5" i="30"/>
  <c r="DF5" i="30"/>
  <c r="DG5" i="30" s="1"/>
  <c r="DG6" i="30"/>
  <c r="DG7" i="30"/>
  <c r="DG8" i="30"/>
  <c r="DG9" i="30"/>
  <c r="DG10" i="30"/>
  <c r="DG11" i="30"/>
  <c r="DG12" i="30"/>
  <c r="DG13" i="30"/>
  <c r="DG14" i="30"/>
  <c r="DG15" i="30"/>
  <c r="DG16" i="30"/>
  <c r="DG17" i="30"/>
  <c r="DG18" i="30"/>
  <c r="DG19" i="30"/>
  <c r="DG20" i="30"/>
  <c r="DG21" i="30"/>
  <c r="DG22" i="30"/>
  <c r="DG23" i="30"/>
  <c r="DG24" i="30"/>
  <c r="DG25" i="30"/>
  <c r="DG26" i="30"/>
  <c r="DG27" i="30"/>
  <c r="DG28" i="30"/>
  <c r="DG29" i="30"/>
  <c r="DG30" i="30"/>
  <c r="DG31" i="30"/>
  <c r="DG32" i="30"/>
  <c r="DG33" i="30"/>
  <c r="DG35" i="30"/>
  <c r="DG36" i="30"/>
  <c r="DG37" i="30"/>
  <c r="DG38" i="30"/>
  <c r="DG39" i="30"/>
  <c r="DG40" i="30"/>
  <c r="DG41" i="30"/>
  <c r="DG42" i="30"/>
  <c r="DG43" i="30"/>
  <c r="DG44" i="30"/>
  <c r="DG45" i="30"/>
  <c r="DG46" i="30"/>
  <c r="DG47" i="30"/>
  <c r="DG48" i="30"/>
  <c r="DG49" i="30"/>
  <c r="DG50" i="30"/>
  <c r="DG51" i="30"/>
  <c r="DG52" i="30"/>
  <c r="DG53" i="30"/>
  <c r="DG54" i="30"/>
  <c r="DG55" i="30"/>
  <c r="DG56" i="30"/>
  <c r="DG57" i="30"/>
  <c r="DG58" i="30"/>
  <c r="DG59" i="30"/>
  <c r="DG60" i="30"/>
  <c r="DG61" i="30"/>
  <c r="DG62" i="30"/>
  <c r="DG63" i="30"/>
  <c r="DG64" i="30"/>
  <c r="DG65" i="30"/>
  <c r="DG66" i="30"/>
  <c r="DG67" i="30"/>
  <c r="DG68" i="30"/>
  <c r="M34" i="30"/>
  <c r="O34" i="30"/>
  <c r="P34" i="30"/>
  <c r="Q34" i="30"/>
  <c r="R34" i="30"/>
  <c r="S34" i="30"/>
  <c r="T34" i="30"/>
  <c r="U34" i="30"/>
  <c r="V34" i="30"/>
  <c r="W34" i="30"/>
  <c r="Y34" i="30"/>
  <c r="Z34" i="30"/>
  <c r="AA34" i="30"/>
  <c r="AB34" i="30"/>
  <c r="AC34" i="30"/>
  <c r="AD34" i="30"/>
  <c r="AE34" i="30"/>
  <c r="AF34" i="30"/>
  <c r="AG34" i="30"/>
  <c r="AH34" i="30"/>
  <c r="AI34" i="30"/>
  <c r="AJ34" i="30"/>
  <c r="AK34" i="30"/>
  <c r="AL34" i="30"/>
  <c r="AM34" i="30"/>
  <c r="AN34" i="30"/>
  <c r="AO34" i="30"/>
  <c r="AP34" i="30"/>
  <c r="AQ34" i="30"/>
  <c r="AR34" i="30"/>
  <c r="AS34" i="30"/>
  <c r="AT34" i="30"/>
  <c r="AU34" i="30"/>
  <c r="AV34" i="30"/>
  <c r="AW34" i="30"/>
  <c r="AX34" i="30"/>
  <c r="AY34" i="30"/>
  <c r="AZ34" i="30"/>
  <c r="BA34" i="30"/>
  <c r="BB34" i="30"/>
  <c r="BC34" i="30"/>
  <c r="BD34" i="30"/>
  <c r="BE34" i="30"/>
  <c r="BF34" i="30"/>
  <c r="BG34" i="30"/>
  <c r="BH34" i="30"/>
  <c r="BI34" i="30"/>
  <c r="BJ34" i="30"/>
  <c r="BK34" i="30"/>
  <c r="BL34" i="30"/>
  <c r="BM34" i="30"/>
  <c r="BN34" i="30"/>
  <c r="BO34" i="30"/>
  <c r="BP34" i="30"/>
  <c r="BQ34" i="30"/>
  <c r="BR34" i="30"/>
  <c r="BS34" i="30"/>
  <c r="BT34" i="30"/>
  <c r="BU34" i="30"/>
  <c r="BV34" i="30"/>
  <c r="BW34" i="30"/>
  <c r="BX34" i="30"/>
  <c r="BY34" i="30"/>
  <c r="BZ34" i="30"/>
  <c r="CA34" i="30"/>
  <c r="CB34" i="30"/>
  <c r="CC34" i="30"/>
  <c r="CD34" i="30"/>
  <c r="CE34" i="30"/>
  <c r="CF34" i="30"/>
  <c r="CG34" i="30"/>
  <c r="CH34" i="30"/>
  <c r="CI34" i="30"/>
  <c r="CJ34" i="30"/>
  <c r="CK34" i="30"/>
  <c r="CL34" i="30"/>
  <c r="CM34" i="30"/>
  <c r="CN34" i="30"/>
  <c r="CP34" i="30"/>
  <c r="CQ34" i="30"/>
  <c r="CR34" i="30"/>
  <c r="CS34" i="30"/>
  <c r="CT34" i="30"/>
  <c r="CU34" i="30"/>
  <c r="CV34" i="30"/>
  <c r="CW34" i="30"/>
  <c r="CX34" i="30"/>
  <c r="CY34" i="30"/>
  <c r="CZ34" i="30"/>
  <c r="DA34" i="30"/>
  <c r="DB34" i="30"/>
  <c r="DC34" i="30"/>
  <c r="DD34" i="30"/>
  <c r="DE34" i="30"/>
  <c r="DF34" i="30"/>
  <c r="L34" i="30"/>
  <c r="D38" i="30" l="1"/>
  <c r="E38" i="30"/>
  <c r="F38" i="30"/>
  <c r="G38" i="30"/>
  <c r="H38" i="30"/>
  <c r="I38" i="30"/>
  <c r="J38" i="30"/>
  <c r="K38" i="30"/>
  <c r="L38" i="30"/>
  <c r="M38" i="30"/>
  <c r="N38" i="30"/>
  <c r="O38" i="30"/>
  <c r="P38" i="30"/>
  <c r="Q38" i="30"/>
  <c r="R38" i="30"/>
  <c r="S38" i="30"/>
  <c r="T38" i="30"/>
  <c r="U38" i="30"/>
  <c r="V38" i="30"/>
  <c r="W38" i="30"/>
  <c r="X38" i="30"/>
  <c r="Y38" i="30"/>
  <c r="Z38" i="30"/>
  <c r="AA38" i="30"/>
  <c r="AB38" i="30"/>
  <c r="AC38" i="30"/>
  <c r="AD38" i="30"/>
  <c r="AE38" i="30"/>
  <c r="AF38" i="30"/>
  <c r="AG38" i="30"/>
  <c r="AH38" i="30"/>
  <c r="AI38" i="30"/>
  <c r="AJ38" i="30"/>
  <c r="AK38" i="30"/>
  <c r="AL38" i="30"/>
  <c r="AM38" i="30"/>
  <c r="AN38" i="30"/>
  <c r="AO38" i="30"/>
  <c r="AP38" i="30"/>
  <c r="AQ38" i="30"/>
  <c r="AR38" i="30"/>
  <c r="AS38" i="30"/>
  <c r="AT38" i="30"/>
  <c r="AU38" i="30"/>
  <c r="AV38" i="30"/>
  <c r="AW38" i="30"/>
  <c r="AX38" i="30"/>
  <c r="AY38" i="30"/>
  <c r="AZ38" i="30"/>
  <c r="BA38" i="30"/>
  <c r="BB38" i="30"/>
  <c r="BC38" i="30"/>
  <c r="BD38" i="30"/>
  <c r="BE38" i="30"/>
  <c r="BF38" i="30"/>
  <c r="BG38" i="30"/>
  <c r="BH38" i="30"/>
  <c r="BI38" i="30"/>
  <c r="BJ38" i="30"/>
  <c r="BK38" i="30"/>
  <c r="BL38" i="30"/>
  <c r="BM38" i="30"/>
  <c r="BN38" i="30"/>
  <c r="BO38" i="30"/>
  <c r="BP38" i="30"/>
  <c r="BQ38" i="30"/>
  <c r="BR38" i="30"/>
  <c r="BS38" i="30"/>
  <c r="BT38" i="30"/>
  <c r="BU38" i="30"/>
  <c r="BV38" i="30"/>
  <c r="BW38" i="30"/>
  <c r="BX38" i="30"/>
  <c r="BY38" i="30"/>
  <c r="BZ38" i="30"/>
  <c r="CA38" i="30"/>
  <c r="CB38" i="30"/>
  <c r="CC38" i="30"/>
  <c r="CD38" i="30"/>
  <c r="CE38" i="30"/>
  <c r="CF38" i="30"/>
  <c r="CG38" i="30"/>
  <c r="CH38" i="30"/>
  <c r="CI38" i="30"/>
  <c r="CJ38" i="30"/>
  <c r="CK38" i="30"/>
  <c r="CL38" i="30"/>
  <c r="CM38" i="30"/>
  <c r="CN38" i="30"/>
  <c r="CO38" i="30"/>
  <c r="CP38" i="30"/>
  <c r="CQ38" i="30"/>
  <c r="CR38" i="30"/>
  <c r="CS38" i="30"/>
  <c r="CT38" i="30"/>
  <c r="CU38" i="30"/>
  <c r="CV38" i="30"/>
  <c r="CW38" i="30"/>
  <c r="CX38" i="30"/>
  <c r="CY38" i="30"/>
  <c r="CZ38" i="30"/>
  <c r="DA38" i="30"/>
  <c r="DB38" i="30"/>
  <c r="DC38" i="30"/>
  <c r="DD38" i="30"/>
  <c r="DE38" i="30"/>
  <c r="DF38" i="30"/>
  <c r="C38" i="30"/>
  <c r="BN26" i="30" l="1"/>
  <c r="AH12" i="30"/>
  <c r="BN31" i="30"/>
  <c r="DF68" i="30"/>
  <c r="DE68" i="30"/>
  <c r="DD68" i="30"/>
  <c r="DC68" i="30"/>
  <c r="DB68" i="30"/>
  <c r="DA68" i="30"/>
  <c r="CY68" i="30"/>
  <c r="CX68" i="30"/>
  <c r="CW68" i="30"/>
  <c r="CU68" i="30"/>
  <c r="CT68" i="30"/>
  <c r="CS68" i="30"/>
  <c r="CQ68" i="30"/>
  <c r="CP68" i="30"/>
  <c r="CN68" i="30"/>
  <c r="CM68" i="30"/>
  <c r="CL68" i="30"/>
  <c r="CK68" i="30"/>
  <c r="CJ68" i="30"/>
  <c r="CH68" i="30"/>
  <c r="CG68" i="30"/>
  <c r="CF68" i="30"/>
  <c r="CD68" i="30"/>
  <c r="CC68" i="30"/>
  <c r="CB68" i="30"/>
  <c r="BZ68" i="30"/>
  <c r="BY68" i="30"/>
  <c r="BX68" i="30"/>
  <c r="BW68" i="30"/>
  <c r="BU68" i="30"/>
  <c r="BT68" i="30"/>
  <c r="BS68" i="30"/>
  <c r="BQ68" i="30"/>
  <c r="BP68" i="30"/>
  <c r="BO68" i="30"/>
  <c r="BM68" i="30"/>
  <c r="BL68" i="30"/>
  <c r="BK68" i="30"/>
  <c r="BI68" i="30"/>
  <c r="BH68" i="30"/>
  <c r="BG68" i="30"/>
  <c r="BF68" i="30"/>
  <c r="BE68" i="30"/>
  <c r="BD68" i="30"/>
  <c r="BC68" i="30"/>
  <c r="BB68" i="30"/>
  <c r="BA68" i="30"/>
  <c r="AY68" i="30"/>
  <c r="AX68" i="30"/>
  <c r="AW68" i="30"/>
  <c r="AV68" i="30"/>
  <c r="AT68" i="30"/>
  <c r="AS68" i="30"/>
  <c r="AR68" i="30"/>
  <c r="AQ68" i="30"/>
  <c r="AP68" i="30"/>
  <c r="AN68" i="30"/>
  <c r="AM68" i="30"/>
  <c r="AL68" i="30"/>
  <c r="AK68" i="30"/>
  <c r="AJ68" i="30"/>
  <c r="AI68" i="30"/>
  <c r="AG68" i="30"/>
  <c r="AF68" i="30"/>
  <c r="AE68" i="30"/>
  <c r="AD68" i="30"/>
  <c r="AB68" i="30"/>
  <c r="AA68" i="30"/>
  <c r="Z68" i="30"/>
  <c r="Y68" i="30"/>
  <c r="W68" i="30"/>
  <c r="V68" i="30"/>
  <c r="U68" i="30"/>
  <c r="T68" i="30"/>
  <c r="R68" i="30"/>
  <c r="Q68" i="30"/>
  <c r="P68" i="30"/>
  <c r="O68" i="30"/>
  <c r="M68" i="30"/>
  <c r="L68" i="30"/>
  <c r="AH58" i="30"/>
  <c r="AC58" i="30"/>
  <c r="X58" i="30"/>
  <c r="S58" i="30"/>
  <c r="N58" i="30"/>
  <c r="K58" i="30"/>
  <c r="CZ57" i="30"/>
  <c r="CV57" i="30"/>
  <c r="CR57" i="30"/>
  <c r="CO57" i="30"/>
  <c r="CI57" i="30"/>
  <c r="CE57" i="30"/>
  <c r="CA57" i="30"/>
  <c r="BV57" i="30"/>
  <c r="BR57" i="30"/>
  <c r="BN57" i="30"/>
  <c r="BJ57" i="30"/>
  <c r="BF57" i="30"/>
  <c r="AZ57" i="30"/>
  <c r="AU57" i="30"/>
  <c r="AO57" i="30"/>
  <c r="AH57" i="30"/>
  <c r="AC57" i="30"/>
  <c r="X57" i="30"/>
  <c r="S57" i="30"/>
  <c r="N57" i="30"/>
  <c r="K57" i="30"/>
  <c r="CZ56" i="30"/>
  <c r="CV56" i="30"/>
  <c r="CR56" i="30"/>
  <c r="CO56" i="30"/>
  <c r="CI56" i="30"/>
  <c r="CE56" i="30"/>
  <c r="CA56" i="30"/>
  <c r="BV56" i="30"/>
  <c r="BR56" i="30"/>
  <c r="BN56" i="30"/>
  <c r="BJ56" i="30"/>
  <c r="BF56" i="30"/>
  <c r="AZ56" i="30"/>
  <c r="AU56" i="30"/>
  <c r="AO56" i="30"/>
  <c r="AH56" i="30"/>
  <c r="AC56" i="30"/>
  <c r="X56" i="30"/>
  <c r="S56" i="30"/>
  <c r="N56" i="30"/>
  <c r="K56" i="30"/>
  <c r="C57" i="30" l="1"/>
  <c r="C56" i="30"/>
  <c r="C58" i="30"/>
  <c r="K44" i="30"/>
  <c r="K43" i="30"/>
  <c r="BF44" i="30"/>
  <c r="AZ44" i="30"/>
  <c r="AU44" i="30"/>
  <c r="AO44" i="30"/>
  <c r="BV44" i="30"/>
  <c r="BR44" i="30"/>
  <c r="BN44" i="30"/>
  <c r="BJ44" i="30"/>
  <c r="CO44" i="30"/>
  <c r="CI44" i="30"/>
  <c r="CE44" i="30"/>
  <c r="CA44" i="30"/>
  <c r="CR44" i="30"/>
  <c r="CV44" i="30"/>
  <c r="AH44" i="30"/>
  <c r="N44" i="30"/>
  <c r="S44" i="30"/>
  <c r="X44" i="30"/>
  <c r="AC44" i="30"/>
  <c r="CZ44" i="30"/>
  <c r="C44" i="30" l="1"/>
  <c r="Z59" i="30" l="1"/>
  <c r="D59" i="30" l="1"/>
  <c r="E59" i="30"/>
  <c r="F59" i="30"/>
  <c r="G59" i="30"/>
  <c r="H59" i="30"/>
  <c r="I59" i="30"/>
  <c r="J59" i="30"/>
  <c r="L59" i="30"/>
  <c r="M59" i="30"/>
  <c r="O59" i="30"/>
  <c r="P59" i="30"/>
  <c r="Q59" i="30"/>
  <c r="R59" i="30"/>
  <c r="T59" i="30"/>
  <c r="U59" i="30"/>
  <c r="V59" i="30"/>
  <c r="W59" i="30"/>
  <c r="Y59" i="30"/>
  <c r="AA59" i="30"/>
  <c r="AB59" i="30"/>
  <c r="AD59" i="30"/>
  <c r="AE59" i="30"/>
  <c r="AF59" i="30"/>
  <c r="AG59" i="30"/>
  <c r="AI59" i="30"/>
  <c r="AJ59" i="30"/>
  <c r="AK59" i="30"/>
  <c r="AL59" i="30"/>
  <c r="AM59" i="30"/>
  <c r="AN59" i="30"/>
  <c r="AP59" i="30"/>
  <c r="AQ59" i="30"/>
  <c r="AR59" i="30"/>
  <c r="AS59" i="30"/>
  <c r="AT59" i="30"/>
  <c r="AV59" i="30"/>
  <c r="AW59" i="30"/>
  <c r="AX59" i="30"/>
  <c r="AY59" i="30"/>
  <c r="BA59" i="30"/>
  <c r="BB59" i="30"/>
  <c r="BC59" i="30"/>
  <c r="BD59" i="30"/>
  <c r="BE59" i="30"/>
  <c r="BG59" i="30"/>
  <c r="BH59" i="30"/>
  <c r="BI59" i="30"/>
  <c r="BK59" i="30"/>
  <c r="BL59" i="30"/>
  <c r="BM59" i="30"/>
  <c r="BO59" i="30"/>
  <c r="BP59" i="30"/>
  <c r="BQ59" i="30"/>
  <c r="BS59" i="30"/>
  <c r="BT59" i="30"/>
  <c r="BU59" i="30"/>
  <c r="BW59" i="30"/>
  <c r="BX59" i="30"/>
  <c r="BY59" i="30"/>
  <c r="BZ59" i="30"/>
  <c r="CB59" i="30"/>
  <c r="CC59" i="30"/>
  <c r="CD59" i="30"/>
  <c r="CF59" i="30"/>
  <c r="CG59" i="30"/>
  <c r="CH59" i="30"/>
  <c r="CJ59" i="30"/>
  <c r="CK59" i="30"/>
  <c r="CL59" i="30"/>
  <c r="CM59" i="30"/>
  <c r="CN59" i="30"/>
  <c r="CP59" i="30"/>
  <c r="CQ59" i="30"/>
  <c r="CS59" i="30"/>
  <c r="CT59" i="30"/>
  <c r="CU59" i="30"/>
  <c r="CW59" i="30"/>
  <c r="CX59" i="30"/>
  <c r="CY59" i="30"/>
  <c r="DA59" i="30"/>
  <c r="DB59" i="30"/>
  <c r="DC59" i="30"/>
  <c r="DD59" i="30"/>
  <c r="DE59" i="30"/>
  <c r="DF59" i="30"/>
  <c r="BN61" i="30"/>
  <c r="AZ61" i="30"/>
  <c r="AO61" i="30"/>
  <c r="AH61" i="30"/>
  <c r="D21" i="30"/>
  <c r="E21" i="30"/>
  <c r="F21" i="30"/>
  <c r="G21" i="30"/>
  <c r="H21" i="30"/>
  <c r="I21" i="30"/>
  <c r="J21" i="30"/>
  <c r="L21" i="30"/>
  <c r="M21" i="30"/>
  <c r="O21" i="30"/>
  <c r="P21" i="30"/>
  <c r="Q21" i="30"/>
  <c r="R21" i="30"/>
  <c r="T21" i="30"/>
  <c r="U21" i="30"/>
  <c r="V21" i="30"/>
  <c r="W21" i="30"/>
  <c r="Y21" i="30"/>
  <c r="Z21" i="30"/>
  <c r="AA21" i="30"/>
  <c r="AB21" i="30"/>
  <c r="AD21" i="30"/>
  <c r="AE21" i="30"/>
  <c r="AF21" i="30"/>
  <c r="AG21" i="30"/>
  <c r="AI21" i="30"/>
  <c r="AJ21" i="30"/>
  <c r="AK21" i="30"/>
  <c r="AL21" i="30"/>
  <c r="AM21" i="30"/>
  <c r="AN21" i="30"/>
  <c r="AP21" i="30"/>
  <c r="AQ21" i="30"/>
  <c r="AR21" i="30"/>
  <c r="AS21" i="30"/>
  <c r="AT21" i="30"/>
  <c r="AV21" i="30"/>
  <c r="AW21" i="30"/>
  <c r="AX21" i="30"/>
  <c r="AY21" i="30"/>
  <c r="BA21" i="30"/>
  <c r="BB21" i="30"/>
  <c r="BC21" i="30"/>
  <c r="BD21" i="30"/>
  <c r="BE21" i="30"/>
  <c r="BG21" i="30"/>
  <c r="BH21" i="30"/>
  <c r="BI21" i="30"/>
  <c r="BK21" i="30"/>
  <c r="BL21" i="30"/>
  <c r="BM21" i="30"/>
  <c r="BO21" i="30"/>
  <c r="BP21" i="30"/>
  <c r="BQ21" i="30"/>
  <c r="BR21" i="30"/>
  <c r="BS21" i="30"/>
  <c r="BT21" i="30"/>
  <c r="BU21" i="30"/>
  <c r="BW21" i="30"/>
  <c r="BX21" i="30"/>
  <c r="BY21" i="30"/>
  <c r="BZ21" i="30"/>
  <c r="CB21" i="30"/>
  <c r="CC21" i="30"/>
  <c r="CD21" i="30"/>
  <c r="CF21" i="30"/>
  <c r="CG21" i="30"/>
  <c r="CH21" i="30"/>
  <c r="CJ21" i="30"/>
  <c r="CK21" i="30"/>
  <c r="CL21" i="30"/>
  <c r="CM21" i="30"/>
  <c r="CN21" i="30"/>
  <c r="CP21" i="30"/>
  <c r="CQ21" i="30"/>
  <c r="CS21" i="30"/>
  <c r="CT21" i="30"/>
  <c r="CU21" i="30"/>
  <c r="CW21" i="30"/>
  <c r="CX21" i="30"/>
  <c r="CY21" i="30"/>
  <c r="DA21" i="30"/>
  <c r="DB21" i="30"/>
  <c r="DC21" i="30"/>
  <c r="DD21" i="30"/>
  <c r="DE21" i="30"/>
  <c r="DF21" i="30"/>
  <c r="D18" i="30"/>
  <c r="E18" i="30"/>
  <c r="F18" i="30"/>
  <c r="G18" i="30"/>
  <c r="H18" i="30"/>
  <c r="I18" i="30"/>
  <c r="J18" i="30"/>
  <c r="L18" i="30"/>
  <c r="M18" i="30"/>
  <c r="O18" i="30"/>
  <c r="P18" i="30"/>
  <c r="Q18" i="30"/>
  <c r="R18" i="30"/>
  <c r="T18" i="30"/>
  <c r="U18" i="30"/>
  <c r="V18" i="30"/>
  <c r="W18" i="30"/>
  <c r="Y18" i="30"/>
  <c r="Z18" i="30"/>
  <c r="AA18" i="30"/>
  <c r="AB18" i="30"/>
  <c r="AD18" i="30"/>
  <c r="AE18" i="30"/>
  <c r="AF18" i="30"/>
  <c r="AG18" i="30"/>
  <c r="AI18" i="30"/>
  <c r="AJ18" i="30"/>
  <c r="AK18" i="30"/>
  <c r="AL18" i="30"/>
  <c r="AM18" i="30"/>
  <c r="AN18" i="30"/>
  <c r="AP18" i="30"/>
  <c r="AQ18" i="30"/>
  <c r="AR18" i="30"/>
  <c r="AS18" i="30"/>
  <c r="AT18" i="30"/>
  <c r="AV18" i="30"/>
  <c r="AW18" i="30"/>
  <c r="AX18" i="30"/>
  <c r="AY18" i="30"/>
  <c r="BA18" i="30"/>
  <c r="BB18" i="30"/>
  <c r="BC18" i="30"/>
  <c r="BD18" i="30"/>
  <c r="BE18" i="30"/>
  <c r="BG18" i="30"/>
  <c r="BH18" i="30"/>
  <c r="BI18" i="30"/>
  <c r="BK18" i="30"/>
  <c r="BL18" i="30"/>
  <c r="BM18" i="30"/>
  <c r="BO18" i="30"/>
  <c r="BP18" i="30"/>
  <c r="BQ18" i="30"/>
  <c r="BS18" i="30"/>
  <c r="BT18" i="30"/>
  <c r="BU18" i="30"/>
  <c r="BW18" i="30"/>
  <c r="BX18" i="30"/>
  <c r="BY18" i="30"/>
  <c r="BZ18" i="30"/>
  <c r="CB18" i="30"/>
  <c r="CC18" i="30"/>
  <c r="CD18" i="30"/>
  <c r="CF18" i="30"/>
  <c r="CG18" i="30"/>
  <c r="CH18" i="30"/>
  <c r="CJ18" i="30"/>
  <c r="CK18" i="30"/>
  <c r="CL18" i="30"/>
  <c r="CM18" i="30"/>
  <c r="CN18" i="30"/>
  <c r="CP18" i="30"/>
  <c r="CQ18" i="30"/>
  <c r="CS18" i="30"/>
  <c r="CT18" i="30"/>
  <c r="CU18" i="30"/>
  <c r="CW18" i="30"/>
  <c r="CX18" i="30"/>
  <c r="CY18" i="30"/>
  <c r="DA18" i="30"/>
  <c r="DB18" i="30"/>
  <c r="DC18" i="30"/>
  <c r="DD18" i="30"/>
  <c r="DE18" i="30"/>
  <c r="DF18" i="30"/>
  <c r="D14" i="30"/>
  <c r="E14" i="30"/>
  <c r="G14" i="30"/>
  <c r="H14" i="30"/>
  <c r="I14" i="30"/>
  <c r="J14" i="30"/>
  <c r="L14" i="30"/>
  <c r="M14" i="30"/>
  <c r="T14" i="30"/>
  <c r="AD14" i="30"/>
  <c r="AJ14" i="30"/>
  <c r="BO14" i="30"/>
  <c r="DF14" i="30"/>
  <c r="D6" i="30"/>
  <c r="E6" i="30"/>
  <c r="F6" i="30"/>
  <c r="G6" i="30"/>
  <c r="H6" i="30"/>
  <c r="I6" i="30"/>
  <c r="J6" i="30"/>
  <c r="M6" i="30"/>
  <c r="P6" i="30"/>
  <c r="Q6" i="30"/>
  <c r="T6" i="30"/>
  <c r="U6" i="30"/>
  <c r="Y6" i="30"/>
  <c r="Z6" i="30"/>
  <c r="AE6" i="30"/>
  <c r="AI6" i="30"/>
  <c r="AJ6" i="30"/>
  <c r="AK6" i="30"/>
  <c r="AL6" i="30"/>
  <c r="AM6" i="30"/>
  <c r="AQ6" i="30"/>
  <c r="AS6" i="30"/>
  <c r="AT6" i="30"/>
  <c r="AV6" i="30"/>
  <c r="AW6" i="30"/>
  <c r="AY6" i="30"/>
  <c r="BA6" i="30"/>
  <c r="BG6" i="30"/>
  <c r="BI6" i="30"/>
  <c r="CZ42" i="30"/>
  <c r="CV42" i="30"/>
  <c r="CR42" i="30"/>
  <c r="CO42" i="30"/>
  <c r="CI42" i="30"/>
  <c r="CE42" i="30"/>
  <c r="CA42" i="30"/>
  <c r="BV42" i="30"/>
  <c r="BN42" i="30"/>
  <c r="BJ42" i="30"/>
  <c r="BF42" i="30"/>
  <c r="AZ42" i="30"/>
  <c r="AU42" i="30"/>
  <c r="AO42" i="30"/>
  <c r="AH42" i="30"/>
  <c r="AC42" i="30"/>
  <c r="X42" i="30"/>
  <c r="S42" i="30"/>
  <c r="N42" i="30"/>
  <c r="K42" i="30"/>
  <c r="CZ41" i="30"/>
  <c r="CV41" i="30"/>
  <c r="CR41" i="30"/>
  <c r="CO41" i="30"/>
  <c r="CI41" i="30"/>
  <c r="CE41" i="30"/>
  <c r="CA41" i="30"/>
  <c r="BV41" i="30"/>
  <c r="BN41" i="30"/>
  <c r="BF41" i="30"/>
  <c r="AZ41" i="30"/>
  <c r="AU41" i="30"/>
  <c r="AO41" i="30"/>
  <c r="AH41" i="30"/>
  <c r="AC41" i="30"/>
  <c r="X41" i="30"/>
  <c r="S41" i="30"/>
  <c r="N41" i="30"/>
  <c r="K41" i="30"/>
  <c r="CZ40" i="30"/>
  <c r="CV40" i="30"/>
  <c r="CR40" i="30"/>
  <c r="CI40" i="30"/>
  <c r="CE40" i="30"/>
  <c r="CA40" i="30"/>
  <c r="BV40" i="30"/>
  <c r="BR40" i="30"/>
  <c r="BN40" i="30"/>
  <c r="BJ40" i="30"/>
  <c r="BF40" i="30"/>
  <c r="AZ40" i="30"/>
  <c r="AU40" i="30"/>
  <c r="AO40" i="30"/>
  <c r="AH40" i="30"/>
  <c r="AC40" i="30"/>
  <c r="X40" i="30"/>
  <c r="S40" i="30"/>
  <c r="N40" i="30"/>
  <c r="K40" i="30"/>
  <c r="CZ39" i="30"/>
  <c r="CZ6" i="30" s="1"/>
  <c r="CV39" i="30"/>
  <c r="CV6" i="30" s="1"/>
  <c r="CR39" i="30"/>
  <c r="CR6" i="30" s="1"/>
  <c r="CO39" i="30"/>
  <c r="CI39" i="30"/>
  <c r="CI6" i="30" s="1"/>
  <c r="CE39" i="30"/>
  <c r="CE6" i="30" s="1"/>
  <c r="CA39" i="30"/>
  <c r="BV39" i="30"/>
  <c r="BV6" i="30" s="1"/>
  <c r="BR39" i="30"/>
  <c r="BR6" i="30" s="1"/>
  <c r="BN39" i="30"/>
  <c r="BJ39" i="30"/>
  <c r="BF39" i="30"/>
  <c r="AZ39" i="30"/>
  <c r="AU39" i="30"/>
  <c r="AO39" i="30"/>
  <c r="AH39" i="30"/>
  <c r="AC39" i="30"/>
  <c r="X39" i="30"/>
  <c r="S39" i="30"/>
  <c r="N39" i="30"/>
  <c r="K39" i="30"/>
  <c r="DF6" i="30"/>
  <c r="DB6" i="30"/>
  <c r="CT6" i="30"/>
  <c r="CP6" i="30"/>
  <c r="CJ6" i="30"/>
  <c r="CD6" i="30"/>
  <c r="CC6" i="30"/>
  <c r="BX6" i="30"/>
  <c r="BQ6" i="30"/>
  <c r="BL6" i="30"/>
  <c r="BK6" i="30"/>
  <c r="BC6" i="30"/>
  <c r="AP6" i="30"/>
  <c r="AH6" i="30"/>
  <c r="AF6" i="30"/>
  <c r="AD6" i="30"/>
  <c r="AB6" i="30"/>
  <c r="V6" i="30"/>
  <c r="R6" i="30"/>
  <c r="O6" i="30"/>
  <c r="L6" i="30"/>
  <c r="CZ37" i="30"/>
  <c r="CV37" i="30"/>
  <c r="CR37" i="30"/>
  <c r="CI37" i="30"/>
  <c r="CE37" i="30"/>
  <c r="BV37" i="30"/>
  <c r="BF37" i="30"/>
  <c r="AZ37" i="30"/>
  <c r="AU37" i="30"/>
  <c r="AO37" i="30"/>
  <c r="AH37" i="30"/>
  <c r="AC37" i="30"/>
  <c r="X37" i="30"/>
  <c r="S37" i="30"/>
  <c r="N37" i="30"/>
  <c r="K37" i="30"/>
  <c r="CZ35" i="30"/>
  <c r="CV35" i="30"/>
  <c r="CR35" i="30"/>
  <c r="CI35" i="30"/>
  <c r="CE35" i="30"/>
  <c r="BV35" i="30"/>
  <c r="BJ35" i="30"/>
  <c r="BF35" i="30"/>
  <c r="AZ35" i="30"/>
  <c r="AU35" i="30"/>
  <c r="AO35" i="30"/>
  <c r="AH35" i="30"/>
  <c r="AC35" i="30"/>
  <c r="X35" i="30"/>
  <c r="S35" i="30"/>
  <c r="N35" i="30"/>
  <c r="K35" i="30"/>
  <c r="J34" i="30"/>
  <c r="I34" i="30"/>
  <c r="H34" i="30"/>
  <c r="G34" i="30"/>
  <c r="F34" i="30"/>
  <c r="E34" i="30"/>
  <c r="N43" i="30"/>
  <c r="S43" i="30"/>
  <c r="X43" i="30"/>
  <c r="AC43" i="30"/>
  <c r="AH43" i="30"/>
  <c r="AO43" i="30"/>
  <c r="AU43" i="30"/>
  <c r="AZ43" i="30"/>
  <c r="BF43" i="30"/>
  <c r="BJ43" i="30"/>
  <c r="BN43" i="30"/>
  <c r="BR43" i="30"/>
  <c r="BV43" i="30"/>
  <c r="CA43" i="30"/>
  <c r="CE43" i="30"/>
  <c r="CI43" i="30"/>
  <c r="CO43" i="30"/>
  <c r="CR43" i="30"/>
  <c r="CV43" i="30"/>
  <c r="CZ43" i="30"/>
  <c r="K45" i="30"/>
  <c r="N45" i="30"/>
  <c r="S45" i="30"/>
  <c r="X45" i="30"/>
  <c r="AC45" i="30"/>
  <c r="AH45" i="30"/>
  <c r="AO45" i="30"/>
  <c r="AU45" i="30"/>
  <c r="AZ45" i="30"/>
  <c r="BF45" i="30"/>
  <c r="BJ45" i="30"/>
  <c r="BN45" i="30"/>
  <c r="BR45" i="30"/>
  <c r="BV45" i="30"/>
  <c r="CA45" i="30"/>
  <c r="CE45" i="30"/>
  <c r="CI45" i="30"/>
  <c r="CO45" i="30"/>
  <c r="CR45" i="30"/>
  <c r="CV45" i="30"/>
  <c r="CZ45" i="30"/>
  <c r="K46" i="30"/>
  <c r="N46" i="30"/>
  <c r="S46" i="30"/>
  <c r="X46" i="30"/>
  <c r="AC46" i="30"/>
  <c r="K47" i="30"/>
  <c r="N47" i="30"/>
  <c r="S47" i="30"/>
  <c r="X47" i="30"/>
  <c r="AC47" i="30"/>
  <c r="E48" i="30"/>
  <c r="F48" i="30"/>
  <c r="G48" i="30"/>
  <c r="H48" i="30"/>
  <c r="I48" i="30"/>
  <c r="J48" i="30"/>
  <c r="L48" i="30"/>
  <c r="M48" i="30"/>
  <c r="O48" i="30"/>
  <c r="P48" i="30"/>
  <c r="Q48" i="30"/>
  <c r="R48" i="30"/>
  <c r="T48" i="30"/>
  <c r="U48" i="30"/>
  <c r="V48" i="30"/>
  <c r="W48" i="30"/>
  <c r="Y48" i="30"/>
  <c r="Z48" i="30"/>
  <c r="AA48" i="30"/>
  <c r="AB48" i="30"/>
  <c r="AD48" i="30"/>
  <c r="AE48" i="30"/>
  <c r="AF48" i="30"/>
  <c r="AG48" i="30"/>
  <c r="AI48" i="30"/>
  <c r="AK48" i="30"/>
  <c r="AL48" i="30"/>
  <c r="AM48" i="30"/>
  <c r="AN48" i="30"/>
  <c r="AP48" i="30"/>
  <c r="AQ48" i="30"/>
  <c r="AR48" i="30"/>
  <c r="AS48" i="30"/>
  <c r="AT48" i="30"/>
  <c r="AV48" i="30"/>
  <c r="AW48" i="30"/>
  <c r="AX48" i="30"/>
  <c r="AY48" i="30"/>
  <c r="BA48" i="30"/>
  <c r="BB48" i="30"/>
  <c r="BC48" i="30"/>
  <c r="BD48" i="30"/>
  <c r="BE48" i="30"/>
  <c r="BG48" i="30"/>
  <c r="BH48" i="30"/>
  <c r="BI48" i="30"/>
  <c r="BK48" i="30"/>
  <c r="BL48" i="30"/>
  <c r="BM48" i="30"/>
  <c r="BO48" i="30"/>
  <c r="BP48" i="30"/>
  <c r="BQ48" i="30"/>
  <c r="BS48" i="30"/>
  <c r="BT48" i="30"/>
  <c r="BU48" i="30"/>
  <c r="BW48" i="30"/>
  <c r="BX48" i="30"/>
  <c r="BY48" i="30"/>
  <c r="BZ48" i="30"/>
  <c r="CB48" i="30"/>
  <c r="CC48" i="30"/>
  <c r="CD48" i="30"/>
  <c r="CF48" i="30"/>
  <c r="CG48" i="30"/>
  <c r="CH48" i="30"/>
  <c r="CJ48" i="30"/>
  <c r="CK48" i="30"/>
  <c r="CL48" i="30"/>
  <c r="CM48" i="30"/>
  <c r="CN48" i="30"/>
  <c r="CP48" i="30"/>
  <c r="CQ48" i="30"/>
  <c r="CS48" i="30"/>
  <c r="CT48" i="30"/>
  <c r="CU48" i="30"/>
  <c r="CW48" i="30"/>
  <c r="CX48" i="30"/>
  <c r="CY48" i="30"/>
  <c r="DA48" i="30"/>
  <c r="DB48" i="30"/>
  <c r="DC48" i="30"/>
  <c r="DD48" i="30"/>
  <c r="DE48" i="30"/>
  <c r="DF48" i="30"/>
  <c r="C43" i="30" l="1"/>
  <c r="DD6" i="30"/>
  <c r="K6" i="30"/>
  <c r="CM6" i="30"/>
  <c r="BN48" i="30"/>
  <c r="BY6" i="30"/>
  <c r="BP6" i="30"/>
  <c r="DC6" i="30"/>
  <c r="AN6" i="30"/>
  <c r="CW6" i="30"/>
  <c r="BH6" i="30"/>
  <c r="CU6" i="30"/>
  <c r="CB6" i="30"/>
  <c r="BE6" i="30"/>
  <c r="AG6" i="30"/>
  <c r="DE6" i="30"/>
  <c r="CL6" i="30"/>
  <c r="X6" i="30"/>
  <c r="CG6" i="30"/>
  <c r="BW6" i="30"/>
  <c r="DA6" i="30"/>
  <c r="CS6" i="30"/>
  <c r="CK6" i="30"/>
  <c r="BU6" i="30"/>
  <c r="BM6" i="30"/>
  <c r="BD6" i="30"/>
  <c r="CF6" i="30"/>
  <c r="AX6" i="30"/>
  <c r="BO6" i="30"/>
  <c r="N6" i="30"/>
  <c r="BT6" i="30"/>
  <c r="CY6" i="30"/>
  <c r="CQ6" i="30"/>
  <c r="BS6" i="30"/>
  <c r="BB6" i="30"/>
  <c r="AR6" i="30"/>
  <c r="AA6" i="30"/>
  <c r="CN6" i="30"/>
  <c r="W6" i="30"/>
  <c r="AO6" i="30"/>
  <c r="CX6" i="30"/>
  <c r="CH6" i="30"/>
  <c r="BZ6" i="30"/>
  <c r="AC6" i="30"/>
  <c r="BN6" i="30"/>
  <c r="CA6" i="30"/>
  <c r="C40" i="30"/>
  <c r="S6" i="30"/>
  <c r="AU6" i="30"/>
  <c r="C42" i="30"/>
  <c r="BJ6" i="30"/>
  <c r="C39" i="30"/>
  <c r="AZ6" i="30"/>
  <c r="CO6" i="30"/>
  <c r="S48" i="30"/>
  <c r="CI48" i="30"/>
  <c r="CE48" i="30"/>
  <c r="X48" i="30"/>
  <c r="AC48" i="30"/>
  <c r="AZ48" i="30"/>
  <c r="CA48" i="30"/>
  <c r="BF48" i="30"/>
  <c r="AO48" i="30"/>
  <c r="K48" i="30"/>
  <c r="BF6" i="30" l="1"/>
  <c r="C6" i="30"/>
  <c r="C34" i="30" l="1"/>
  <c r="CZ32" i="30" l="1"/>
  <c r="CV32" i="30"/>
  <c r="CR32" i="30"/>
  <c r="CI32" i="30"/>
  <c r="CE32" i="30"/>
  <c r="BV32" i="30"/>
  <c r="BF32" i="30"/>
  <c r="AZ32" i="30"/>
  <c r="AU32" i="30"/>
  <c r="AO32" i="30"/>
  <c r="AH32" i="30"/>
  <c r="AC32" i="30"/>
  <c r="X32" i="30"/>
  <c r="N32" i="30"/>
  <c r="K32" i="30"/>
  <c r="CZ31" i="30"/>
  <c r="CV31" i="30"/>
  <c r="CR31" i="30"/>
  <c r="CI31" i="30"/>
  <c r="CE31" i="30"/>
  <c r="BV31" i="30"/>
  <c r="BJ31" i="30"/>
  <c r="BF31" i="30"/>
  <c r="AZ31" i="30"/>
  <c r="AU31" i="30"/>
  <c r="AO31" i="30"/>
  <c r="AH31" i="30"/>
  <c r="AC31" i="30"/>
  <c r="X31" i="30"/>
  <c r="S31" i="30"/>
  <c r="N31" i="30"/>
  <c r="K31" i="30"/>
  <c r="DF30" i="30"/>
  <c r="CZ30" i="30"/>
  <c r="CV30" i="30"/>
  <c r="CU30" i="30"/>
  <c r="CT30" i="30"/>
  <c r="CS30" i="30"/>
  <c r="CN30" i="30"/>
  <c r="CM30" i="30"/>
  <c r="CL30" i="30"/>
  <c r="CK30" i="30"/>
  <c r="CH30" i="30"/>
  <c r="CG30" i="30"/>
  <c r="CF30" i="30"/>
  <c r="BV30" i="30"/>
  <c r="BU30" i="30"/>
  <c r="BT30" i="30"/>
  <c r="BS30" i="30"/>
  <c r="BR30" i="30"/>
  <c r="BP30" i="30"/>
  <c r="BO30" i="30"/>
  <c r="BN30" i="30" s="1"/>
  <c r="BM30" i="30"/>
  <c r="BL30" i="30"/>
  <c r="BK30" i="30"/>
  <c r="BF30" i="30"/>
  <c r="AZ30" i="30"/>
  <c r="AY30" i="30"/>
  <c r="AX30" i="30"/>
  <c r="AW30" i="30"/>
  <c r="AV30" i="30"/>
  <c r="AO30" i="30"/>
  <c r="AN30" i="30"/>
  <c r="AH30" i="30" s="1"/>
  <c r="AC30" i="30"/>
  <c r="AB30" i="30"/>
  <c r="AA30" i="30"/>
  <c r="Z30" i="30"/>
  <c r="Y30" i="30"/>
  <c r="W30" i="30"/>
  <c r="V30" i="30"/>
  <c r="U30" i="30"/>
  <c r="T30" i="30"/>
  <c r="N30" i="30"/>
  <c r="K30" i="30"/>
  <c r="CZ29" i="30"/>
  <c r="CV29" i="30"/>
  <c r="CR29" i="30"/>
  <c r="CI29" i="30"/>
  <c r="CE29" i="30"/>
  <c r="BV29" i="30"/>
  <c r="BJ29" i="30"/>
  <c r="BF29" i="30"/>
  <c r="AZ29" i="30"/>
  <c r="AU29" i="30"/>
  <c r="AO29" i="30"/>
  <c r="AH29" i="30"/>
  <c r="AC29" i="30"/>
  <c r="X29" i="30"/>
  <c r="S29" i="30"/>
  <c r="N29" i="30"/>
  <c r="K29" i="30"/>
  <c r="CI54" i="30"/>
  <c r="CE54" i="30"/>
  <c r="CA54" i="30"/>
  <c r="BV54" i="30"/>
  <c r="BR54" i="30"/>
  <c r="BN54" i="30"/>
  <c r="BF54" i="30"/>
  <c r="AZ54" i="30"/>
  <c r="AU54" i="30"/>
  <c r="AO54" i="30"/>
  <c r="AH54" i="30"/>
  <c r="AC54" i="30"/>
  <c r="X54" i="30"/>
  <c r="S54" i="30"/>
  <c r="N54" i="30"/>
  <c r="K54" i="30"/>
  <c r="CZ53" i="30"/>
  <c r="CV53" i="30"/>
  <c r="CR53" i="30"/>
  <c r="CO53" i="30"/>
  <c r="CI53" i="30"/>
  <c r="CE53" i="30"/>
  <c r="CA53" i="30"/>
  <c r="BV53" i="30"/>
  <c r="BR53" i="30"/>
  <c r="BN53" i="30"/>
  <c r="BJ53" i="30"/>
  <c r="BF53" i="30"/>
  <c r="AZ53" i="30"/>
  <c r="AU53" i="30"/>
  <c r="AO53" i="30"/>
  <c r="AH53" i="30"/>
  <c r="AC53" i="30"/>
  <c r="X53" i="30"/>
  <c r="S53" i="30"/>
  <c r="N53" i="30"/>
  <c r="K53" i="30"/>
  <c r="CZ52" i="30"/>
  <c r="CV52" i="30"/>
  <c r="CR52" i="30"/>
  <c r="CO52" i="30"/>
  <c r="CI52" i="30"/>
  <c r="CE52" i="30"/>
  <c r="CA52" i="30"/>
  <c r="BV52" i="30"/>
  <c r="BR52" i="30"/>
  <c r="BN52" i="30"/>
  <c r="BJ52" i="30"/>
  <c r="BF52" i="30"/>
  <c r="AZ52" i="30"/>
  <c r="AU52" i="30"/>
  <c r="AO52" i="30"/>
  <c r="AH52" i="30"/>
  <c r="AC52" i="30"/>
  <c r="X52" i="30"/>
  <c r="S52" i="30"/>
  <c r="N52" i="30"/>
  <c r="K52" i="30"/>
  <c r="DF51" i="30"/>
  <c r="DE51" i="30"/>
  <c r="DD51" i="30"/>
  <c r="DC51" i="30"/>
  <c r="DB51" i="30"/>
  <c r="DA51" i="30"/>
  <c r="CY51" i="30"/>
  <c r="CX51" i="30"/>
  <c r="CW51" i="30"/>
  <c r="CU51" i="30"/>
  <c r="CT51" i="30"/>
  <c r="CS51" i="30"/>
  <c r="CQ51" i="30"/>
  <c r="CP51" i="30"/>
  <c r="CN51" i="30"/>
  <c r="CM51" i="30"/>
  <c r="CL51" i="30"/>
  <c r="CK51" i="30"/>
  <c r="CJ51" i="30"/>
  <c r="CH51" i="30"/>
  <c r="CG51" i="30"/>
  <c r="CF51" i="30"/>
  <c r="CD51" i="30"/>
  <c r="CC51" i="30"/>
  <c r="CB51" i="30"/>
  <c r="BZ51" i="30"/>
  <c r="BY51" i="30"/>
  <c r="BX51" i="30"/>
  <c r="BW51" i="30"/>
  <c r="BU51" i="30"/>
  <c r="BT51" i="30"/>
  <c r="BS51" i="30"/>
  <c r="BQ51" i="30"/>
  <c r="BP51" i="30"/>
  <c r="BO51" i="30"/>
  <c r="BM51" i="30"/>
  <c r="BL51" i="30"/>
  <c r="BK51" i="30"/>
  <c r="BI51" i="30"/>
  <c r="BH51" i="30"/>
  <c r="BG51" i="30"/>
  <c r="BE51" i="30"/>
  <c r="BD51" i="30"/>
  <c r="BC51" i="30"/>
  <c r="BB51" i="30"/>
  <c r="BA51" i="30"/>
  <c r="AY51" i="30"/>
  <c r="AX51" i="30"/>
  <c r="AW51" i="30"/>
  <c r="AV51" i="30"/>
  <c r="AT51" i="30"/>
  <c r="AS51" i="30"/>
  <c r="AR51" i="30"/>
  <c r="AQ51" i="30"/>
  <c r="AP51" i="30"/>
  <c r="AN51" i="30"/>
  <c r="AM51" i="30"/>
  <c r="AL51" i="30"/>
  <c r="AK51" i="30"/>
  <c r="AI51" i="30"/>
  <c r="AG51" i="30"/>
  <c r="AF51" i="30"/>
  <c r="AE51" i="30"/>
  <c r="AD51" i="30"/>
  <c r="AB51" i="30"/>
  <c r="AA51" i="30"/>
  <c r="Z51" i="30"/>
  <c r="Y51" i="30"/>
  <c r="W51" i="30"/>
  <c r="V51" i="30"/>
  <c r="U51" i="30"/>
  <c r="T51" i="30"/>
  <c r="R51" i="30"/>
  <c r="Q51" i="30"/>
  <c r="P51" i="30"/>
  <c r="O51" i="30"/>
  <c r="M51" i="30"/>
  <c r="L51" i="30"/>
  <c r="J51" i="30"/>
  <c r="I51" i="30"/>
  <c r="H51" i="30"/>
  <c r="G51" i="30"/>
  <c r="F51" i="30"/>
  <c r="E51" i="30"/>
  <c r="D51" i="30"/>
  <c r="CZ50" i="30"/>
  <c r="CV50" i="30"/>
  <c r="CR50" i="30"/>
  <c r="CO50" i="30"/>
  <c r="CI50" i="30"/>
  <c r="CE50" i="30"/>
  <c r="CA50" i="30"/>
  <c r="BV50" i="30"/>
  <c r="BR50" i="30"/>
  <c r="BN50" i="30"/>
  <c r="BJ50" i="30"/>
  <c r="BF50" i="30"/>
  <c r="AZ50" i="30"/>
  <c r="AU50" i="30"/>
  <c r="AO50" i="30"/>
  <c r="AH50" i="30"/>
  <c r="AC50" i="30"/>
  <c r="X50" i="30"/>
  <c r="S50" i="30"/>
  <c r="N50" i="30"/>
  <c r="K50" i="30"/>
  <c r="CZ49" i="30"/>
  <c r="CV49" i="30"/>
  <c r="CR49" i="30"/>
  <c r="CO49" i="30"/>
  <c r="CI49" i="30"/>
  <c r="CE49" i="30"/>
  <c r="CA49" i="30"/>
  <c r="BV49" i="30"/>
  <c r="BR49" i="30"/>
  <c r="BN49" i="30"/>
  <c r="BJ49" i="30"/>
  <c r="BF49" i="30"/>
  <c r="AZ49" i="30"/>
  <c r="AU49" i="30"/>
  <c r="AO49" i="30"/>
  <c r="AH49" i="30"/>
  <c r="AC49" i="30"/>
  <c r="X49" i="30"/>
  <c r="S49" i="30"/>
  <c r="N49" i="30"/>
  <c r="K49" i="30"/>
  <c r="CZ65" i="30"/>
  <c r="CZ64" i="30" s="1"/>
  <c r="CV65" i="30"/>
  <c r="CV64" i="30" s="1"/>
  <c r="CR65" i="30"/>
  <c r="CR64" i="30" s="1"/>
  <c r="CO65" i="30"/>
  <c r="CO64" i="30" s="1"/>
  <c r="CI65" i="30"/>
  <c r="CI64" i="30" s="1"/>
  <c r="CE65" i="30"/>
  <c r="CE64" i="30" s="1"/>
  <c r="CA65" i="30"/>
  <c r="CA64" i="30" s="1"/>
  <c r="BV65" i="30"/>
  <c r="BV64" i="30" s="1"/>
  <c r="BR65" i="30"/>
  <c r="BR64" i="30" s="1"/>
  <c r="BN65" i="30"/>
  <c r="BN64" i="30" s="1"/>
  <c r="BJ65" i="30"/>
  <c r="BJ64" i="30" s="1"/>
  <c r="BF65" i="30"/>
  <c r="BF64" i="30" s="1"/>
  <c r="AZ65" i="30"/>
  <c r="AZ64" i="30" s="1"/>
  <c r="AU65" i="30"/>
  <c r="AU64" i="30" s="1"/>
  <c r="AO65" i="30"/>
  <c r="AO64" i="30" s="1"/>
  <c r="AH65" i="30"/>
  <c r="AH64" i="30" s="1"/>
  <c r="AC65" i="30"/>
  <c r="AC64" i="30" s="1"/>
  <c r="X65" i="30"/>
  <c r="X64" i="30" s="1"/>
  <c r="S65" i="30"/>
  <c r="S64" i="30" s="1"/>
  <c r="N65" i="30"/>
  <c r="N64" i="30" s="1"/>
  <c r="K65" i="30"/>
  <c r="DF64" i="30"/>
  <c r="DE64" i="30"/>
  <c r="DD64" i="30"/>
  <c r="DC64" i="30"/>
  <c r="DB64" i="30"/>
  <c r="DA64" i="30"/>
  <c r="CY64" i="30"/>
  <c r="CX64" i="30"/>
  <c r="CW64" i="30"/>
  <c r="CU64" i="30"/>
  <c r="CT64" i="30"/>
  <c r="CS64" i="30"/>
  <c r="CQ64" i="30"/>
  <c r="CP64" i="30"/>
  <c r="CN64" i="30"/>
  <c r="CM64" i="30"/>
  <c r="CL64" i="30"/>
  <c r="CK64" i="30"/>
  <c r="CJ64" i="30"/>
  <c r="CH64" i="30"/>
  <c r="CG64" i="30"/>
  <c r="CF64" i="30"/>
  <c r="CD64" i="30"/>
  <c r="CC64" i="30"/>
  <c r="CB64" i="30"/>
  <c r="BZ64" i="30"/>
  <c r="BY64" i="30"/>
  <c r="BX64" i="30"/>
  <c r="BW64" i="30"/>
  <c r="BU64" i="30"/>
  <c r="BT64" i="30"/>
  <c r="BS64" i="30"/>
  <c r="BQ64" i="30"/>
  <c r="BP64" i="30"/>
  <c r="BO64" i="30"/>
  <c r="BM64" i="30"/>
  <c r="BL64" i="30"/>
  <c r="BK64" i="30"/>
  <c r="BI64" i="30"/>
  <c r="BH64" i="30"/>
  <c r="BG64" i="30"/>
  <c r="BE64" i="30"/>
  <c r="BD64" i="30"/>
  <c r="BC64" i="30"/>
  <c r="BB64" i="30"/>
  <c r="BA64" i="30"/>
  <c r="AY64" i="30"/>
  <c r="AX64" i="30"/>
  <c r="AW64" i="30"/>
  <c r="AV64" i="30"/>
  <c r="AT64" i="30"/>
  <c r="AS64" i="30"/>
  <c r="AR64" i="30"/>
  <c r="AQ64" i="30"/>
  <c r="AP64" i="30"/>
  <c r="AN64" i="30"/>
  <c r="AM64" i="30"/>
  <c r="AL64" i="30"/>
  <c r="AK64" i="30"/>
  <c r="AI64" i="30"/>
  <c r="AG64" i="30"/>
  <c r="AF64" i="30"/>
  <c r="AE64" i="30"/>
  <c r="AD64" i="30"/>
  <c r="AB64" i="30"/>
  <c r="AA64" i="30"/>
  <c r="Z64" i="30"/>
  <c r="Y64" i="30"/>
  <c r="W64" i="30"/>
  <c r="V64" i="30"/>
  <c r="U64" i="30"/>
  <c r="T64" i="30"/>
  <c r="R64" i="30"/>
  <c r="Q64" i="30"/>
  <c r="P64" i="30"/>
  <c r="O64" i="30"/>
  <c r="M64" i="30"/>
  <c r="L64" i="30"/>
  <c r="J64" i="30"/>
  <c r="I64" i="30"/>
  <c r="H64" i="30"/>
  <c r="G64" i="30"/>
  <c r="F64" i="30"/>
  <c r="E64" i="30"/>
  <c r="D64" i="30"/>
  <c r="AH48" i="30" l="1"/>
  <c r="CO48" i="30"/>
  <c r="BJ48" i="30"/>
  <c r="CE30" i="30"/>
  <c r="BR48" i="30"/>
  <c r="CR48" i="30"/>
  <c r="N48" i="30"/>
  <c r="CV48" i="30"/>
  <c r="AU48" i="30"/>
  <c r="BV48" i="30"/>
  <c r="CZ48" i="30"/>
  <c r="CI30" i="30"/>
  <c r="X51" i="30"/>
  <c r="BN51" i="30"/>
  <c r="CO51" i="30"/>
  <c r="S30" i="30"/>
  <c r="C31" i="30"/>
  <c r="X30" i="30"/>
  <c r="AU30" i="30"/>
  <c r="CR30" i="30"/>
  <c r="BJ30" i="30"/>
  <c r="C29" i="30"/>
  <c r="BJ51" i="30"/>
  <c r="S51" i="30"/>
  <c r="AZ51" i="30"/>
  <c r="CA51" i="30"/>
  <c r="AH51" i="30"/>
  <c r="BF51" i="30"/>
  <c r="AO51" i="30"/>
  <c r="N51" i="30"/>
  <c r="AU51" i="30"/>
  <c r="CV51" i="30"/>
  <c r="AC51" i="30"/>
  <c r="CI51" i="30"/>
  <c r="C49" i="30"/>
  <c r="C53" i="30"/>
  <c r="BV51" i="30"/>
  <c r="C52" i="30"/>
  <c r="BR51" i="30"/>
  <c r="CR51" i="30"/>
  <c r="C50" i="30"/>
  <c r="CE51" i="30"/>
  <c r="K51" i="30"/>
  <c r="CZ51" i="30"/>
  <c r="C65" i="30"/>
  <c r="C64" i="30" s="1"/>
  <c r="K64" i="30"/>
  <c r="C48" i="30" l="1"/>
  <c r="C51" i="30"/>
  <c r="K67" i="30" l="1"/>
  <c r="K68" i="30" s="1"/>
  <c r="N67" i="30"/>
  <c r="N68" i="30" s="1"/>
  <c r="S67" i="30"/>
  <c r="S68" i="30" s="1"/>
  <c r="X67" i="30"/>
  <c r="X68" i="30" s="1"/>
  <c r="AC67" i="30"/>
  <c r="AC68" i="30" s="1"/>
  <c r="AH67" i="30"/>
  <c r="AH68" i="30" s="1"/>
  <c r="AO67" i="30"/>
  <c r="AO68" i="30" s="1"/>
  <c r="AU67" i="30"/>
  <c r="AU68" i="30" s="1"/>
  <c r="AZ67" i="30"/>
  <c r="AZ68" i="30" s="1"/>
  <c r="BJ67" i="30"/>
  <c r="BJ68" i="30" s="1"/>
  <c r="BN67" i="30"/>
  <c r="BN68" i="30" s="1"/>
  <c r="BR67" i="30"/>
  <c r="BR68" i="30" s="1"/>
  <c r="BV67" i="30"/>
  <c r="BV68" i="30" s="1"/>
  <c r="CA67" i="30"/>
  <c r="CA68" i="30" s="1"/>
  <c r="CE67" i="30"/>
  <c r="CE68" i="30" s="1"/>
  <c r="CI67" i="30"/>
  <c r="CI68" i="30" s="1"/>
  <c r="CO67" i="30"/>
  <c r="CO68" i="30" s="1"/>
  <c r="CR67" i="30"/>
  <c r="CR68" i="30" s="1"/>
  <c r="CV67" i="30"/>
  <c r="CV68" i="30" s="1"/>
  <c r="CZ67" i="30"/>
  <c r="CZ68" i="30" s="1"/>
  <c r="E55" i="30"/>
  <c r="F55" i="30"/>
  <c r="G55" i="30"/>
  <c r="H55" i="30"/>
  <c r="I55" i="30"/>
  <c r="J55" i="30"/>
  <c r="L55" i="30"/>
  <c r="M55" i="30"/>
  <c r="O55" i="30"/>
  <c r="P55" i="30"/>
  <c r="Q55" i="30"/>
  <c r="R55" i="30"/>
  <c r="T55" i="30"/>
  <c r="U55" i="30"/>
  <c r="V55" i="30"/>
  <c r="W55" i="30"/>
  <c r="Y55" i="30"/>
  <c r="Z55" i="30"/>
  <c r="AA55" i="30"/>
  <c r="AB55" i="30"/>
  <c r="AD55" i="30"/>
  <c r="AE55" i="30"/>
  <c r="AF55" i="30"/>
  <c r="AG55" i="30"/>
  <c r="AI55" i="30"/>
  <c r="AK55" i="30"/>
  <c r="AL55" i="30"/>
  <c r="AM55" i="30"/>
  <c r="AN55" i="30"/>
  <c r="AP55" i="30"/>
  <c r="AQ55" i="30"/>
  <c r="AR55" i="30"/>
  <c r="AS55" i="30"/>
  <c r="AT55" i="30"/>
  <c r="AV55" i="30"/>
  <c r="AW55" i="30"/>
  <c r="AX55" i="30"/>
  <c r="AY55" i="30"/>
  <c r="BA55" i="30"/>
  <c r="BB55" i="30"/>
  <c r="BC55" i="30"/>
  <c r="BD55" i="30"/>
  <c r="BE55" i="30"/>
  <c r="BG55" i="30"/>
  <c r="BH55" i="30"/>
  <c r="BI55" i="30"/>
  <c r="BK55" i="30"/>
  <c r="BL55" i="30"/>
  <c r="BM55" i="30"/>
  <c r="BO55" i="30"/>
  <c r="BP55" i="30"/>
  <c r="BQ55" i="30"/>
  <c r="BS55" i="30"/>
  <c r="BT55" i="30"/>
  <c r="BU55" i="30"/>
  <c r="BW55" i="30"/>
  <c r="BX55" i="30"/>
  <c r="BY55" i="30"/>
  <c r="BZ55" i="30"/>
  <c r="CB55" i="30"/>
  <c r="CC55" i="30"/>
  <c r="CD55" i="30"/>
  <c r="CF55" i="30"/>
  <c r="CG55" i="30"/>
  <c r="CH55" i="30"/>
  <c r="CJ55" i="30"/>
  <c r="CK55" i="30"/>
  <c r="CL55" i="30"/>
  <c r="CM55" i="30"/>
  <c r="CN55" i="30"/>
  <c r="CP55" i="30"/>
  <c r="CQ55" i="30"/>
  <c r="CS55" i="30"/>
  <c r="CT55" i="30"/>
  <c r="CU55" i="30"/>
  <c r="CW55" i="30"/>
  <c r="CX55" i="30"/>
  <c r="CY55" i="30"/>
  <c r="DA55" i="30"/>
  <c r="DB55" i="30"/>
  <c r="DC55" i="30"/>
  <c r="DD55" i="30"/>
  <c r="DE55" i="30"/>
  <c r="DF55" i="30"/>
  <c r="AH23" i="30"/>
  <c r="AO23" i="30"/>
  <c r="AU23" i="30"/>
  <c r="AZ23" i="30"/>
  <c r="BF23" i="30"/>
  <c r="BR23" i="30"/>
  <c r="BV23" i="30"/>
  <c r="CE23" i="30"/>
  <c r="CI23" i="30"/>
  <c r="CO23" i="30"/>
  <c r="CR23" i="30"/>
  <c r="CV23" i="30"/>
  <c r="CZ23" i="30"/>
  <c r="AH24" i="30"/>
  <c r="AO24" i="30"/>
  <c r="AU24" i="30"/>
  <c r="AZ24" i="30"/>
  <c r="BF24" i="30"/>
  <c r="BV24" i="30"/>
  <c r="CE24" i="30"/>
  <c r="CI24" i="30"/>
  <c r="CR24" i="30"/>
  <c r="CV24" i="30"/>
  <c r="CZ24" i="30"/>
  <c r="AH25" i="30"/>
  <c r="AO25" i="30"/>
  <c r="AU25" i="30"/>
  <c r="AZ25" i="30"/>
  <c r="BF25" i="30"/>
  <c r="BJ25" i="30"/>
  <c r="BN25" i="30"/>
  <c r="BR25" i="30"/>
  <c r="BV25" i="30"/>
  <c r="CA25" i="30"/>
  <c r="CE25" i="30"/>
  <c r="CI25" i="30"/>
  <c r="CO25" i="30"/>
  <c r="CR25" i="30"/>
  <c r="CV25" i="30"/>
  <c r="CZ25" i="30"/>
  <c r="AH26" i="30"/>
  <c r="AO26" i="30"/>
  <c r="AU26" i="30"/>
  <c r="AZ26" i="30"/>
  <c r="BF26" i="30"/>
  <c r="BJ26" i="30"/>
  <c r="BR26" i="30"/>
  <c r="BV26" i="30"/>
  <c r="CA26" i="30"/>
  <c r="CE26" i="30"/>
  <c r="CI26" i="30"/>
  <c r="CO26" i="30"/>
  <c r="CR26" i="30"/>
  <c r="CV26" i="30"/>
  <c r="CZ26" i="30"/>
  <c r="AH27" i="30"/>
  <c r="AO27" i="30"/>
  <c r="AU27" i="30"/>
  <c r="AZ27" i="30"/>
  <c r="BF27" i="30"/>
  <c r="BJ27" i="30"/>
  <c r="BN27" i="30"/>
  <c r="BR27" i="30"/>
  <c r="BV27" i="30"/>
  <c r="CA27" i="30"/>
  <c r="CE27" i="30"/>
  <c r="CI27" i="30"/>
  <c r="CO27" i="30"/>
  <c r="CR27" i="30"/>
  <c r="CV27" i="30"/>
  <c r="CZ27" i="30"/>
  <c r="K23" i="30"/>
  <c r="N23" i="30"/>
  <c r="S23" i="30"/>
  <c r="X23" i="30"/>
  <c r="AC23" i="30"/>
  <c r="K24" i="30"/>
  <c r="N24" i="30"/>
  <c r="S24" i="30"/>
  <c r="X24" i="30"/>
  <c r="AC24" i="30"/>
  <c r="K25" i="30"/>
  <c r="N25" i="30"/>
  <c r="S25" i="30"/>
  <c r="X25" i="30"/>
  <c r="AC25" i="30"/>
  <c r="K26" i="30"/>
  <c r="N26" i="30"/>
  <c r="S26" i="30"/>
  <c r="X26" i="30"/>
  <c r="AC26" i="30"/>
  <c r="K27" i="30"/>
  <c r="N27" i="30"/>
  <c r="S27" i="30"/>
  <c r="X27" i="30"/>
  <c r="AC27" i="30"/>
  <c r="S9" i="30"/>
  <c r="AH9" i="30"/>
  <c r="AO9" i="30"/>
  <c r="AU9" i="30"/>
  <c r="AZ9" i="30"/>
  <c r="BF9" i="30"/>
  <c r="BK9" i="30"/>
  <c r="BL9" i="30"/>
  <c r="BM9" i="30"/>
  <c r="BO9" i="30"/>
  <c r="BP9" i="30"/>
  <c r="BV9" i="30"/>
  <c r="CA9" i="30"/>
  <c r="CE9" i="30"/>
  <c r="CI9" i="30"/>
  <c r="CO9" i="30"/>
  <c r="CR9" i="30"/>
  <c r="CV9" i="30"/>
  <c r="CZ9" i="30"/>
  <c r="DD9" i="30"/>
  <c r="DE9" i="30"/>
  <c r="DF9" i="30"/>
  <c r="S10" i="30"/>
  <c r="AH10" i="30"/>
  <c r="AO10" i="30"/>
  <c r="AU10" i="30"/>
  <c r="AZ10" i="30"/>
  <c r="BF10" i="30"/>
  <c r="BJ10" i="30"/>
  <c r="BJ9" i="30" s="1"/>
  <c r="BN10" i="30"/>
  <c r="BN9" i="30" s="1"/>
  <c r="BV10" i="30"/>
  <c r="CE10" i="30"/>
  <c r="CI10" i="30"/>
  <c r="CR10" i="30"/>
  <c r="CV10" i="30"/>
  <c r="CZ10" i="30"/>
  <c r="S11" i="30"/>
  <c r="X11" i="30"/>
  <c r="AC11" i="30"/>
  <c r="AH11" i="30"/>
  <c r="AO11" i="30"/>
  <c r="AU11" i="30"/>
  <c r="AZ11" i="30"/>
  <c r="BF11" i="30"/>
  <c r="BV11" i="30"/>
  <c r="CE11" i="30"/>
  <c r="CI11" i="30"/>
  <c r="CR11" i="30"/>
  <c r="CV11" i="30"/>
  <c r="CZ11" i="30"/>
  <c r="K12" i="30"/>
  <c r="N12" i="30"/>
  <c r="S12" i="30"/>
  <c r="X12" i="30"/>
  <c r="AC12" i="30"/>
  <c r="AO12" i="30"/>
  <c r="AU12" i="30"/>
  <c r="AZ12" i="30"/>
  <c r="BF12" i="30"/>
  <c r="BJ12" i="30"/>
  <c r="BN12" i="30"/>
  <c r="BR12" i="30"/>
  <c r="BV12" i="30"/>
  <c r="CA12" i="30"/>
  <c r="CE12" i="30"/>
  <c r="CI12" i="30"/>
  <c r="CO12" i="30"/>
  <c r="CR12" i="30"/>
  <c r="CV12" i="30"/>
  <c r="CZ12" i="30"/>
  <c r="C23" i="30" l="1"/>
  <c r="AZ55" i="30"/>
  <c r="BF55" i="30"/>
  <c r="K55" i="30"/>
  <c r="S55" i="30"/>
  <c r="AC55" i="30"/>
  <c r="X55" i="30"/>
  <c r="N55" i="30"/>
  <c r="AO55" i="30"/>
  <c r="CO55" i="30"/>
  <c r="BN55" i="30"/>
  <c r="AH55" i="30"/>
  <c r="CI55" i="30"/>
  <c r="BJ55" i="30"/>
  <c r="CR55" i="30"/>
  <c r="BR55" i="30"/>
  <c r="CE55" i="30"/>
  <c r="CA55" i="30"/>
  <c r="BV55" i="30"/>
  <c r="AU55" i="30"/>
  <c r="CZ55" i="30"/>
  <c r="CV55" i="30"/>
  <c r="C10" i="30"/>
  <c r="C12" i="30"/>
  <c r="C9" i="30"/>
  <c r="C55" i="30" l="1"/>
  <c r="C25" i="30" l="1"/>
  <c r="C26" i="30"/>
  <c r="C27" i="30" l="1"/>
  <c r="C67" i="30" l="1"/>
  <c r="C68" i="30" s="1"/>
  <c r="BZ15" i="30"/>
  <c r="BZ14" i="30" s="1"/>
  <c r="AH16" i="30" l="1"/>
  <c r="AH15" i="30" s="1"/>
  <c r="AH14" i="30" s="1"/>
  <c r="AJ4" i="30"/>
  <c r="BZ4" i="30" l="1"/>
  <c r="CX15" i="30" l="1"/>
  <c r="CX14" i="30" s="1"/>
  <c r="CQ15" i="30"/>
  <c r="CQ14" i="30" s="1"/>
  <c r="CG15" i="30"/>
  <c r="CG14" i="30" s="1"/>
  <c r="CD15" i="30"/>
  <c r="CD14" i="30" s="1"/>
  <c r="BY15" i="30"/>
  <c r="BY14" i="30" s="1"/>
  <c r="BX15" i="30"/>
  <c r="BX14" i="30" s="1"/>
  <c r="BU15" i="30"/>
  <c r="BU14" i="30" s="1"/>
  <c r="BI15" i="30"/>
  <c r="BI14" i="30" s="1"/>
  <c r="AM15" i="30"/>
  <c r="AM14" i="30" s="1"/>
  <c r="AA15" i="30"/>
  <c r="AA14" i="30" s="1"/>
  <c r="CA60" i="30" l="1"/>
  <c r="CA63" i="30"/>
  <c r="BN60" i="30"/>
  <c r="BN63" i="30"/>
  <c r="CA19" i="30"/>
  <c r="CA18" i="30" s="1"/>
  <c r="BN19" i="30"/>
  <c r="BN18" i="30" s="1"/>
  <c r="O15" i="30"/>
  <c r="O14" i="30" s="1"/>
  <c r="P15" i="30"/>
  <c r="P14" i="30" s="1"/>
  <c r="Q15" i="30"/>
  <c r="Q14" i="30" s="1"/>
  <c r="R15" i="30"/>
  <c r="R14" i="30" s="1"/>
  <c r="U15" i="30"/>
  <c r="U14" i="30" s="1"/>
  <c r="V15" i="30"/>
  <c r="V14" i="30" s="1"/>
  <c r="W15" i="30"/>
  <c r="W14" i="30" s="1"/>
  <c r="Y15" i="30"/>
  <c r="Y14" i="30" s="1"/>
  <c r="Z15" i="30"/>
  <c r="Z14" i="30" s="1"/>
  <c r="AB15" i="30"/>
  <c r="AB14" i="30" s="1"/>
  <c r="AE15" i="30"/>
  <c r="AE14" i="30" s="1"/>
  <c r="AF15" i="30"/>
  <c r="AF14" i="30" s="1"/>
  <c r="AG15" i="30"/>
  <c r="AG14" i="30" s="1"/>
  <c r="AI15" i="30"/>
  <c r="AI14" i="30" s="1"/>
  <c r="AK15" i="30"/>
  <c r="AK14" i="30" s="1"/>
  <c r="AL15" i="30"/>
  <c r="AL14" i="30" s="1"/>
  <c r="AN15" i="30"/>
  <c r="AN14" i="30" s="1"/>
  <c r="AP15" i="30"/>
  <c r="AP14" i="30" s="1"/>
  <c r="AQ15" i="30"/>
  <c r="AQ14" i="30" s="1"/>
  <c r="AR15" i="30"/>
  <c r="AR14" i="30" s="1"/>
  <c r="AS15" i="30"/>
  <c r="AS14" i="30" s="1"/>
  <c r="AT15" i="30"/>
  <c r="AT14" i="30" s="1"/>
  <c r="AV15" i="30"/>
  <c r="AV14" i="30" s="1"/>
  <c r="AW15" i="30"/>
  <c r="AW14" i="30" s="1"/>
  <c r="AX15" i="30"/>
  <c r="AX14" i="30" s="1"/>
  <c r="AY15" i="30"/>
  <c r="AY14" i="30" s="1"/>
  <c r="BA15" i="30"/>
  <c r="BA14" i="30" s="1"/>
  <c r="BB15" i="30"/>
  <c r="BB14" i="30" s="1"/>
  <c r="BC15" i="30"/>
  <c r="BC14" i="30" s="1"/>
  <c r="BD15" i="30"/>
  <c r="BD14" i="30" s="1"/>
  <c r="BE15" i="30"/>
  <c r="BE14" i="30" s="1"/>
  <c r="BG15" i="30"/>
  <c r="BG14" i="30" s="1"/>
  <c r="BH15" i="30"/>
  <c r="BH14" i="30" s="1"/>
  <c r="BK15" i="30"/>
  <c r="BK14" i="30" s="1"/>
  <c r="BL15" i="30"/>
  <c r="BL14" i="30" s="1"/>
  <c r="BM15" i="30"/>
  <c r="BM14" i="30" s="1"/>
  <c r="BP15" i="30"/>
  <c r="BP14" i="30" s="1"/>
  <c r="BQ15" i="30"/>
  <c r="BQ14" i="30" s="1"/>
  <c r="BS15" i="30"/>
  <c r="BS14" i="30" s="1"/>
  <c r="BT15" i="30"/>
  <c r="BT14" i="30" s="1"/>
  <c r="BW15" i="30"/>
  <c r="BW14" i="30" s="1"/>
  <c r="CB15" i="30"/>
  <c r="CB14" i="30" s="1"/>
  <c r="CC15" i="30"/>
  <c r="CC14" i="30" s="1"/>
  <c r="CF15" i="30"/>
  <c r="CF14" i="30" s="1"/>
  <c r="CH15" i="30"/>
  <c r="CH14" i="30" s="1"/>
  <c r="CJ15" i="30"/>
  <c r="CJ14" i="30" s="1"/>
  <c r="CK15" i="30"/>
  <c r="CK14" i="30" s="1"/>
  <c r="CL15" i="30"/>
  <c r="CL14" i="30" s="1"/>
  <c r="CM15" i="30"/>
  <c r="CM14" i="30" s="1"/>
  <c r="CN15" i="30"/>
  <c r="CN14" i="30" s="1"/>
  <c r="CO15" i="30"/>
  <c r="CO14" i="30" s="1"/>
  <c r="CP15" i="30"/>
  <c r="CP14" i="30" s="1"/>
  <c r="CS15" i="30"/>
  <c r="CS14" i="30" s="1"/>
  <c r="CT15" i="30"/>
  <c r="CT14" i="30" s="1"/>
  <c r="CU15" i="30"/>
  <c r="CU14" i="30" s="1"/>
  <c r="CW15" i="30"/>
  <c r="CW14" i="30" s="1"/>
  <c r="CY15" i="30"/>
  <c r="CY14" i="30" s="1"/>
  <c r="DA15" i="30"/>
  <c r="DA14" i="30" s="1"/>
  <c r="DB15" i="30"/>
  <c r="DB14" i="30" s="1"/>
  <c r="DC15" i="30"/>
  <c r="DC14" i="30" s="1"/>
  <c r="DD15" i="30"/>
  <c r="DD14" i="30" s="1"/>
  <c r="DE15" i="30"/>
  <c r="DE14" i="30" s="1"/>
  <c r="BN22" i="30"/>
  <c r="BN21" i="30" s="1"/>
  <c r="CO22" i="30"/>
  <c r="CO21" i="30" s="1"/>
  <c r="CA22" i="30"/>
  <c r="CA21" i="30" s="1"/>
  <c r="CA16" i="30" l="1"/>
  <c r="BN16" i="30"/>
  <c r="BN15" i="30" s="1"/>
  <c r="BN14" i="30" s="1"/>
  <c r="BJ16" i="30"/>
  <c r="BJ15" i="30" s="1"/>
  <c r="BJ14" i="30" s="1"/>
  <c r="CA15" i="30" l="1"/>
  <c r="CA14" i="30" s="1"/>
  <c r="BR63" i="30" l="1"/>
  <c r="BR60" i="30"/>
  <c r="BR19" i="30"/>
  <c r="BR18" i="30" s="1"/>
  <c r="BR16" i="30"/>
  <c r="BR15" i="30" s="1"/>
  <c r="BR14" i="30" s="1"/>
  <c r="CO19" i="30" l="1"/>
  <c r="CO18" i="30" s="1"/>
  <c r="CO60" i="30"/>
  <c r="CO63" i="30"/>
  <c r="BJ60" i="30"/>
  <c r="BJ63" i="30"/>
  <c r="BJ19" i="30" l="1"/>
  <c r="BJ18" i="30" s="1"/>
  <c r="BJ33" i="30"/>
  <c r="BJ22" i="30" l="1"/>
  <c r="BJ21" i="30" s="1"/>
  <c r="BR62" i="30" l="1"/>
  <c r="BR59" i="30" s="1"/>
  <c r="CZ13" i="30"/>
  <c r="CZ16" i="30"/>
  <c r="CZ17" i="30"/>
  <c r="CZ19" i="30"/>
  <c r="CZ20" i="30"/>
  <c r="CZ22" i="30"/>
  <c r="CZ33" i="30"/>
  <c r="CZ60" i="30"/>
  <c r="CZ63" i="30"/>
  <c r="CZ62" i="30" s="1"/>
  <c r="CV13" i="30"/>
  <c r="CV16" i="30"/>
  <c r="CV15" i="30" s="1"/>
  <c r="CV14" i="30" s="1"/>
  <c r="CV17" i="30"/>
  <c r="CV19" i="30"/>
  <c r="CV18" i="30" s="1"/>
  <c r="CV20" i="30"/>
  <c r="CV22" i="30"/>
  <c r="CV21" i="30" s="1"/>
  <c r="CV33" i="30"/>
  <c r="CV60" i="30"/>
  <c r="CV63" i="30"/>
  <c r="CV62" i="30" s="1"/>
  <c r="CR13" i="30"/>
  <c r="CR16" i="30"/>
  <c r="CR15" i="30" s="1"/>
  <c r="CR14" i="30" s="1"/>
  <c r="CR17" i="30"/>
  <c r="CR19" i="30"/>
  <c r="CR18" i="30" s="1"/>
  <c r="CR20" i="30"/>
  <c r="CR22" i="30"/>
  <c r="CR21" i="30" s="1"/>
  <c r="CR33" i="30"/>
  <c r="CR60" i="30"/>
  <c r="CR63" i="30"/>
  <c r="CR62" i="30" s="1"/>
  <c r="CI13" i="30"/>
  <c r="CI16" i="30"/>
  <c r="CI15" i="30" s="1"/>
  <c r="CI14" i="30" s="1"/>
  <c r="CI17" i="30"/>
  <c r="CI19" i="30"/>
  <c r="CI18" i="30" s="1"/>
  <c r="CI20" i="30"/>
  <c r="CI22" i="30"/>
  <c r="CI21" i="30" s="1"/>
  <c r="CI33" i="30"/>
  <c r="CI60" i="30"/>
  <c r="CI63" i="30"/>
  <c r="CI62" i="30" s="1"/>
  <c r="CE13" i="30"/>
  <c r="CE16" i="30"/>
  <c r="CE17" i="30"/>
  <c r="CE19" i="30"/>
  <c r="CE18" i="30" s="1"/>
  <c r="CE20" i="30"/>
  <c r="CE22" i="30"/>
  <c r="CE21" i="30" s="1"/>
  <c r="CE33" i="30"/>
  <c r="CE60" i="30"/>
  <c r="CE63" i="30"/>
  <c r="CE62" i="30" s="1"/>
  <c r="BV13" i="30"/>
  <c r="BV16" i="30"/>
  <c r="BV15" i="30" s="1"/>
  <c r="BV14" i="30" s="1"/>
  <c r="BV17" i="30"/>
  <c r="BV19" i="30"/>
  <c r="BV18" i="30" s="1"/>
  <c r="BV20" i="30"/>
  <c r="BV22" i="30"/>
  <c r="BV21" i="30" s="1"/>
  <c r="BV33" i="30"/>
  <c r="BV60" i="30"/>
  <c r="BV63" i="30"/>
  <c r="BV62" i="30" s="1"/>
  <c r="BF13" i="30"/>
  <c r="BF16" i="30"/>
  <c r="BF15" i="30" s="1"/>
  <c r="BF14" i="30" s="1"/>
  <c r="BF17" i="30"/>
  <c r="BF19" i="30"/>
  <c r="BF18" i="30" s="1"/>
  <c r="BF20" i="30"/>
  <c r="BF22" i="30"/>
  <c r="BF21" i="30" s="1"/>
  <c r="BF33" i="30"/>
  <c r="BF60" i="30"/>
  <c r="BF63" i="30"/>
  <c r="BF62" i="30" s="1"/>
  <c r="AZ13" i="30"/>
  <c r="AZ16" i="30"/>
  <c r="AZ15" i="30" s="1"/>
  <c r="AZ14" i="30" s="1"/>
  <c r="AZ17" i="30"/>
  <c r="AZ19" i="30"/>
  <c r="AZ18" i="30" s="1"/>
  <c r="AZ20" i="30"/>
  <c r="AZ22" i="30"/>
  <c r="AZ21" i="30" s="1"/>
  <c r="AZ33" i="30"/>
  <c r="AZ60" i="30"/>
  <c r="AZ63" i="30"/>
  <c r="AZ62" i="30" s="1"/>
  <c r="AU13" i="30"/>
  <c r="AU16" i="30"/>
  <c r="AU15" i="30" s="1"/>
  <c r="AU14" i="30" s="1"/>
  <c r="AU17" i="30"/>
  <c r="AU19" i="30"/>
  <c r="AU18" i="30" s="1"/>
  <c r="AU20" i="30"/>
  <c r="AU22" i="30"/>
  <c r="AU21" i="30" s="1"/>
  <c r="AU33" i="30"/>
  <c r="AU60" i="30"/>
  <c r="AU63" i="30"/>
  <c r="AU62" i="30" s="1"/>
  <c r="AO13" i="30"/>
  <c r="AO16" i="30"/>
  <c r="AO15" i="30" s="1"/>
  <c r="AO14" i="30" s="1"/>
  <c r="AO17" i="30"/>
  <c r="AO19" i="30"/>
  <c r="AO18" i="30" s="1"/>
  <c r="AO20" i="30"/>
  <c r="AO22" i="30"/>
  <c r="AO21" i="30" s="1"/>
  <c r="AO33" i="30"/>
  <c r="AO60" i="30"/>
  <c r="AO63" i="30"/>
  <c r="AH13" i="30"/>
  <c r="AH17" i="30"/>
  <c r="AH19" i="30"/>
  <c r="AH18" i="30" s="1"/>
  <c r="AH20" i="30"/>
  <c r="AH22" i="30"/>
  <c r="AH21" i="30" s="1"/>
  <c r="AH33" i="30"/>
  <c r="AH60" i="30"/>
  <c r="AH62" i="30"/>
  <c r="AH63" i="30"/>
  <c r="AC13" i="30"/>
  <c r="AC16" i="30"/>
  <c r="AC15" i="30" s="1"/>
  <c r="AC14" i="30" s="1"/>
  <c r="AC17" i="30"/>
  <c r="AC19" i="30"/>
  <c r="AC18" i="30" s="1"/>
  <c r="AC20" i="30"/>
  <c r="AC22" i="30"/>
  <c r="AC21" i="30" s="1"/>
  <c r="AC33" i="30"/>
  <c r="AC60" i="30"/>
  <c r="AC61" i="30"/>
  <c r="AC62" i="30"/>
  <c r="AC63" i="30"/>
  <c r="X13" i="30"/>
  <c r="X16" i="30"/>
  <c r="X15" i="30" s="1"/>
  <c r="X14" i="30" s="1"/>
  <c r="X17" i="30"/>
  <c r="X19" i="30"/>
  <c r="X18" i="30" s="1"/>
  <c r="X20" i="30"/>
  <c r="X22" i="30"/>
  <c r="X21" i="30" s="1"/>
  <c r="X33" i="30"/>
  <c r="X60" i="30"/>
  <c r="X61" i="30"/>
  <c r="X62" i="30"/>
  <c r="X63" i="30"/>
  <c r="N13" i="30"/>
  <c r="N16" i="30"/>
  <c r="N15" i="30" s="1"/>
  <c r="N14" i="30" s="1"/>
  <c r="N17" i="30"/>
  <c r="N19" i="30"/>
  <c r="N18" i="30" s="1"/>
  <c r="N20" i="30"/>
  <c r="N22" i="30"/>
  <c r="N21" i="30" s="1"/>
  <c r="N33" i="30"/>
  <c r="N60" i="30"/>
  <c r="N61" i="30"/>
  <c r="N62" i="30"/>
  <c r="N63" i="30"/>
  <c r="K13" i="30"/>
  <c r="K16" i="30"/>
  <c r="K17" i="30"/>
  <c r="K19" i="30"/>
  <c r="K20" i="30"/>
  <c r="K22" i="30"/>
  <c r="K33" i="30"/>
  <c r="K60" i="30"/>
  <c r="K61" i="30"/>
  <c r="K62" i="30"/>
  <c r="K63" i="30"/>
  <c r="C63" i="30" s="1"/>
  <c r="CZ59" i="30" l="1"/>
  <c r="CR59" i="30"/>
  <c r="BV59" i="30"/>
  <c r="AU59" i="30"/>
  <c r="AZ59" i="30"/>
  <c r="X59" i="30"/>
  <c r="BF59" i="30"/>
  <c r="AC59" i="30"/>
  <c r="CI59" i="30"/>
  <c r="CE59" i="30"/>
  <c r="N59" i="30"/>
  <c r="AH59" i="30"/>
  <c r="CV59" i="30"/>
  <c r="K59" i="30"/>
  <c r="K18" i="30"/>
  <c r="K21" i="30"/>
  <c r="K15" i="30"/>
  <c r="CZ21" i="30"/>
  <c r="CZ15" i="30"/>
  <c r="CZ18" i="30"/>
  <c r="CE15" i="30"/>
  <c r="CE14" i="30" s="1"/>
  <c r="CA62" i="30"/>
  <c r="BN62" i="30"/>
  <c r="CO62" i="30"/>
  <c r="CO59" i="30" s="1"/>
  <c r="AO62" i="30"/>
  <c r="AO59" i="30" s="1"/>
  <c r="BJ62" i="30"/>
  <c r="BJ59" i="30" s="1"/>
  <c r="F15" i="30"/>
  <c r="F14" i="30" s="1"/>
  <c r="S13" i="30"/>
  <c r="S16" i="30"/>
  <c r="C16" i="30" s="1"/>
  <c r="S17" i="30"/>
  <c r="C17" i="30" s="1"/>
  <c r="S19" i="30"/>
  <c r="S18" i="30" s="1"/>
  <c r="S20" i="30"/>
  <c r="C20" i="30" s="1"/>
  <c r="S22" i="30"/>
  <c r="S21" i="30" s="1"/>
  <c r="S33" i="30"/>
  <c r="S60" i="30"/>
  <c r="S61" i="30"/>
  <c r="C61" i="30" s="1"/>
  <c r="S62" i="30"/>
  <c r="S63" i="30"/>
  <c r="E4" i="30"/>
  <c r="G4" i="30"/>
  <c r="H4" i="30"/>
  <c r="I4" i="30"/>
  <c r="J4" i="30"/>
  <c r="L4" i="30"/>
  <c r="M4" i="30"/>
  <c r="AI4" i="30"/>
  <c r="AK4" i="30"/>
  <c r="AL4" i="30"/>
  <c r="AM4" i="30"/>
  <c r="AN4" i="30"/>
  <c r="C22" i="30" l="1"/>
  <c r="C21" i="30" s="1"/>
  <c r="CE4" i="30"/>
  <c r="S59" i="30"/>
  <c r="C60" i="30"/>
  <c r="C62" i="30"/>
  <c r="BN59" i="30"/>
  <c r="C19" i="30"/>
  <c r="C18" i="30" s="1"/>
  <c r="CZ14" i="30"/>
  <c r="CA59" i="30"/>
  <c r="CA4" i="30" s="1"/>
  <c r="K14" i="30"/>
  <c r="K4" i="30" s="1"/>
  <c r="CB4" i="30"/>
  <c r="BX4" i="30"/>
  <c r="V4" i="30"/>
  <c r="S15" i="30"/>
  <c r="S14" i="30" s="1"/>
  <c r="BJ4" i="30"/>
  <c r="O4" i="30"/>
  <c r="CD4" i="30"/>
  <c r="CU4" i="30"/>
  <c r="CH4" i="30"/>
  <c r="DC4" i="30"/>
  <c r="BU4" i="30"/>
  <c r="BM4" i="30"/>
  <c r="R4" i="30"/>
  <c r="CX4" i="30"/>
  <c r="BA4" i="30"/>
  <c r="AY4" i="30"/>
  <c r="BQ4" i="30"/>
  <c r="BI4" i="30"/>
  <c r="AG4" i="30"/>
  <c r="AS4" i="30"/>
  <c r="BO4" i="30"/>
  <c r="CJ4" i="30"/>
  <c r="BK4" i="30"/>
  <c r="CC4" i="30"/>
  <c r="CG4" i="30"/>
  <c r="BP4" i="30"/>
  <c r="BT4" i="30"/>
  <c r="BD4" i="30"/>
  <c r="AP4" i="30"/>
  <c r="CT4" i="30"/>
  <c r="CM4" i="30"/>
  <c r="AB4" i="30"/>
  <c r="Q4" i="30"/>
  <c r="BW4" i="30"/>
  <c r="AQ4" i="30"/>
  <c r="BE4" i="30"/>
  <c r="AH4" i="30"/>
  <c r="DF4" i="30"/>
  <c r="AR4" i="30"/>
  <c r="CL4" i="30"/>
  <c r="AF4" i="30"/>
  <c r="P4" i="30"/>
  <c r="BC4" i="30"/>
  <c r="BS4" i="30"/>
  <c r="BL4" i="30"/>
  <c r="AV4" i="30"/>
  <c r="CP4" i="30"/>
  <c r="CY4" i="30"/>
  <c r="CQ4" i="30"/>
  <c r="CK4" i="30"/>
  <c r="BY4" i="30"/>
  <c r="BG4" i="30"/>
  <c r="AW4" i="30"/>
  <c r="AX4" i="30"/>
  <c r="BR4" i="30"/>
  <c r="AT4" i="30"/>
  <c r="AA4" i="30"/>
  <c r="AO4" i="30"/>
  <c r="DB4" i="30"/>
  <c r="CF4" i="30"/>
  <c r="DA4" i="30"/>
  <c r="CS4" i="30"/>
  <c r="CR4" i="30"/>
  <c r="T4" i="30"/>
  <c r="W4" i="30"/>
  <c r="DE4" i="30"/>
  <c r="CV4" i="30"/>
  <c r="CW4" i="30"/>
  <c r="AE4" i="30"/>
  <c r="U4" i="30"/>
  <c r="N4" i="30"/>
  <c r="AD4" i="30"/>
  <c r="BV4" i="30"/>
  <c r="CN4" i="30"/>
  <c r="CI4" i="30"/>
  <c r="Z4" i="30"/>
  <c r="AU4" i="30"/>
  <c r="C59" i="30" l="1"/>
  <c r="S4" i="30"/>
  <c r="C15" i="30"/>
  <c r="C14" i="30" s="1"/>
  <c r="X4" i="30"/>
  <c r="BH4" i="30"/>
  <c r="CO4" i="30"/>
  <c r="AC4" i="30"/>
  <c r="F4" i="30"/>
  <c r="Y4" i="30"/>
  <c r="CZ4" i="30" l="1"/>
  <c r="BF4" i="30"/>
  <c r="DD4" i="30"/>
  <c r="BB4" i="30" l="1"/>
  <c r="AZ4" i="30" l="1"/>
  <c r="C30" i="30"/>
  <c r="C5" i="30" s="1"/>
  <c r="C4" i="30" s="1"/>
  <c r="BN4" i="30"/>
  <c r="DG4" i="30" s="1"/>
</calcChain>
</file>

<file path=xl/sharedStrings.xml><?xml version="1.0" encoding="utf-8"?>
<sst xmlns="http://schemas.openxmlformats.org/spreadsheetml/2006/main" count="228" uniqueCount="184">
  <si>
    <t xml:space="preserve"> รวมทั้งสิ้น</t>
  </si>
  <si>
    <t>คน</t>
  </si>
  <si>
    <t>แห่ง</t>
  </si>
  <si>
    <t>สาขา</t>
  </si>
  <si>
    <t>หลักสูตร</t>
  </si>
  <si>
    <t xml:space="preserve">กรมพัฒนาฝีมือแรงงานดำเนินการเอง </t>
  </si>
  <si>
    <t xml:space="preserve">ส่งเสริมสถานประกอบกิจการดำเนินการ </t>
  </si>
  <si>
    <t xml:space="preserve">   - ฝึกยกระดับฝีมือแรงงาน</t>
  </si>
  <si>
    <t xml:space="preserve">             - ฝึกเตรียมเข้าทำงาน </t>
  </si>
  <si>
    <t xml:space="preserve">            - ฝึกยกระดับฝีมือแรงงาน</t>
  </si>
  <si>
    <t xml:space="preserve">    - ฝึกยกระดับฝีมือแรงงาน </t>
  </si>
  <si>
    <t>ยุทธศาสตร์ชาติ แผนแม่บท ยุทธศาสตร์จัดสรรงบประมาณ</t>
  </si>
  <si>
    <t>ศป.</t>
  </si>
  <si>
    <t>สพท.</t>
  </si>
  <si>
    <t>ระบบ</t>
  </si>
  <si>
    <t>ชุด/ห้อง</t>
  </si>
  <si>
    <t>8 ชุด/4 ห้อง</t>
  </si>
  <si>
    <t>DSD Wellness</t>
  </si>
  <si>
    <t>AHRDA</t>
  </si>
  <si>
    <t>สพน.เชียงแสน</t>
  </si>
  <si>
    <t>สมฐ.</t>
  </si>
  <si>
    <t>รวม 1</t>
  </si>
  <si>
    <t>สพร. 1 สมุทรปราการ</t>
  </si>
  <si>
    <t>สนพ.ฉะเชิงเทรา</t>
  </si>
  <si>
    <t>รวม 2</t>
  </si>
  <si>
    <t>สพร.2 สุพรรณบุรี</t>
  </si>
  <si>
    <t>สนพ.ชัยนาท</t>
  </si>
  <si>
    <t>สนพ.สิงห์บุรี</t>
  </si>
  <si>
    <t>สนพ.อุทัยธานี</t>
  </si>
  <si>
    <t>รวม 3</t>
  </si>
  <si>
    <t>สพร.3 ชลบุรี</t>
  </si>
  <si>
    <t>MARA</t>
  </si>
  <si>
    <t>สนพ.ปราจีนบุรี</t>
  </si>
  <si>
    <t>สนพ.สระแก้ว</t>
  </si>
  <si>
    <t>รวม 4</t>
  </si>
  <si>
    <t>สพร.4 ราชบุรี</t>
  </si>
  <si>
    <t>สนพ.กาญจนบุรี</t>
  </si>
  <si>
    <t>สนพ.เพชรบุรี</t>
  </si>
  <si>
    <t>สนพ.ประจวบ คีรีขันธ์</t>
  </si>
  <si>
    <t>รวม 5</t>
  </si>
  <si>
    <t>สพร.5  นครราชสีมา</t>
  </si>
  <si>
    <t>สนพ.บุรีรัมย์</t>
  </si>
  <si>
    <t>สนพ. ชัยภูมิ</t>
  </si>
  <si>
    <t>สนพ.สุรินทร์</t>
  </si>
  <si>
    <t>รวม 6</t>
  </si>
  <si>
    <t>สพร. 6 ขอนแก่น</t>
  </si>
  <si>
    <t xml:space="preserve"> สนพ. กาฬสินธ์</t>
  </si>
  <si>
    <t>สนพ. มหาสารคาม</t>
  </si>
  <si>
    <t>สนพ.หนองบัวลำภู</t>
  </si>
  <si>
    <t>สนพ.มุกดาหาร</t>
  </si>
  <si>
    <t>รวม 7</t>
  </si>
  <si>
    <t>สพร.7 อุบลราชธานี</t>
  </si>
  <si>
    <t>สนพ.  ยโสธร</t>
  </si>
  <si>
    <t>สนพ.อำนาจ เจริญ</t>
  </si>
  <si>
    <t>สนพ.ร้อยเอ็ด</t>
  </si>
  <si>
    <t>รวม 8</t>
  </si>
  <si>
    <t>สพร.8 นครสวรรค์</t>
  </si>
  <si>
    <t>สนพ. ตาก</t>
  </si>
  <si>
    <t>สนพ.พิจิตร</t>
  </si>
  <si>
    <t>สนพ.กำแพงเพชร</t>
  </si>
  <si>
    <t>รวม 9</t>
  </si>
  <si>
    <t>สพร. 9 พิษณุโลก</t>
  </si>
  <si>
    <t>สนพ.เพชรบูรณ์</t>
  </si>
  <si>
    <t>สนพ.อุตรดิตถ์</t>
  </si>
  <si>
    <t>สนพ.สุโขทัย</t>
  </si>
  <si>
    <t>สนพ. เลย</t>
  </si>
  <si>
    <t>รวม 10</t>
  </si>
  <si>
    <t>สพร. 10 ลำปาง</t>
  </si>
  <si>
    <t>สนพ.ลำพูน</t>
  </si>
  <si>
    <t>สนพ. แพร่</t>
  </si>
  <si>
    <t>รวม 11</t>
  </si>
  <si>
    <t>สนพ.ชุมพร</t>
  </si>
  <si>
    <t>สนพ.ระนอง</t>
  </si>
  <si>
    <t>รวม 12</t>
  </si>
  <si>
    <t>สพร. 12 สงขลา</t>
  </si>
  <si>
    <t>สนพ.สตูล</t>
  </si>
  <si>
    <t xml:space="preserve"> สพร. 13 กรุงเทพ</t>
  </si>
  <si>
    <t>รวม 14</t>
  </si>
  <si>
    <t>สพร. 14 ปทุมธานี</t>
  </si>
  <si>
    <t>สนพ.นนทบุรี</t>
  </si>
  <si>
    <t>สนพ.นครนายก</t>
  </si>
  <si>
    <t>รวม 15</t>
  </si>
  <si>
    <t>สพร. 15 อยุธยา</t>
  </si>
  <si>
    <t>สนพ.อ่างทอง</t>
  </si>
  <si>
    <t>สนพ.ลพบุรี</t>
  </si>
  <si>
    <t>สนพ. สระบุรี</t>
  </si>
  <si>
    <t>รวม 16</t>
  </si>
  <si>
    <t>สพร.16 นครปฐม</t>
  </si>
  <si>
    <t>สนพ.สมุทรสาคร</t>
  </si>
  <si>
    <t>สนพ..สมุทรสงคราม</t>
  </si>
  <si>
    <t>รวม 17</t>
  </si>
  <si>
    <t>สพร. 17 ระยอง</t>
  </si>
  <si>
    <t>สนพ.จันทบุรี</t>
  </si>
  <si>
    <t xml:space="preserve"> สนพ. ตราด</t>
  </si>
  <si>
    <t>รวม 18</t>
  </si>
  <si>
    <t>สพร. 18 อุดรธานี</t>
  </si>
  <si>
    <t>สนพ.หนองคาย</t>
  </si>
  <si>
    <t>สนพ. สกลนคร</t>
  </si>
  <si>
    <t>สนพ.นครพนม</t>
  </si>
  <si>
    <t xml:space="preserve">   สนพ.    บึงกาฬ</t>
  </si>
  <si>
    <t>รวม 19</t>
  </si>
  <si>
    <t>สพร. 19 เชียงใหม่</t>
  </si>
  <si>
    <t>สนพ.แม่ฮ่องสอน</t>
  </si>
  <si>
    <t>รวม 20</t>
  </si>
  <si>
    <t>สพร. 20 เชียงราย</t>
  </si>
  <si>
    <t>สนพ. พะเยา</t>
  </si>
  <si>
    <t>สนพ. น่าน</t>
  </si>
  <si>
    <t>รวม 21</t>
  </si>
  <si>
    <t>สพร. 21 ภูเก็ต</t>
  </si>
  <si>
    <t>สนพ. พังงา</t>
  </si>
  <si>
    <t>สนพ.กระบี่</t>
  </si>
  <si>
    <t>รวม 22</t>
  </si>
  <si>
    <t>สนพ. พัทลุง</t>
  </si>
  <si>
    <t>สนพ. ตรัง</t>
  </si>
  <si>
    <t>สพร. 23 ปัตตานี</t>
  </si>
  <si>
    <t>สพร. 24   ยะลา</t>
  </si>
  <si>
    <t>สพร. 25 นราธิวาส</t>
  </si>
  <si>
    <r>
      <rPr>
        <b/>
        <u/>
        <sz val="16"/>
        <rFont val="TH SarabunPSK"/>
        <family val="2"/>
      </rPr>
      <t>ยุทธศาสตร์ชาติ</t>
    </r>
    <r>
      <rPr>
        <b/>
        <sz val="16"/>
        <rFont val="TH SarabunPSK"/>
        <family val="2"/>
      </rPr>
      <t xml:space="preserve"> ด้านความมั่นคง</t>
    </r>
  </si>
  <si>
    <t xml:space="preserve">  - ฝึกยกระดับฝีมือแรงงาน </t>
  </si>
  <si>
    <t xml:space="preserve">     - พัฒนาบุคลากรด้านโลจิสติกส์ </t>
  </si>
  <si>
    <t xml:space="preserve">           1) รายการ รับรองหลักสูตรและค่าใช้จ่ายในการพัฒนาฝีมือแรงงานของสถานประกอบกิจการตาม พ,ร,บ, ส่งเสริมการพัฒนาฝีมือแรงงาน พ.ศ. 2545</t>
  </si>
  <si>
    <t>กิจกรรม เสริมสมรรถนะแรงงานด้านเทคโนโลยีรองรับการทำงานในศตวรรษที่ 21</t>
  </si>
  <si>
    <t xml:space="preserve">กิจกรรม ฝึกอบรมแรงงานผู้สูงอายุเพื่อเพิ่มโอกาสในการประกอบอาชีพ </t>
  </si>
  <si>
    <t>รวมทั้งสิ้น</t>
  </si>
  <si>
    <t xml:space="preserve">12. ผลผลิต พัฒนา/ขับเคลื่อนความร่วมมือเครือข่าย และส่งเสริมการพัฒนาฝีมือแรงงาน </t>
  </si>
  <si>
    <r>
      <t xml:space="preserve">13. โครงการ ยกระดับเพื่อเพิ่มศักยภาพฝีมือและสมรรถนะแรงงาน  </t>
    </r>
    <r>
      <rPr>
        <sz val="16"/>
        <rFont val="TH SarabunPSK"/>
        <family val="2"/>
      </rPr>
      <t>(เจ้าภาพ สพท.)</t>
    </r>
  </si>
  <si>
    <r>
      <t xml:space="preserve">15. โครงการฝึกอบรมแรงงานกลุ่มเป้าหมายเฉพาะเพื่อเพิ่มโอกาสในการประกอบอาชีพ </t>
    </r>
    <r>
      <rPr>
        <sz val="16"/>
        <rFont val="TH SarabunPSK"/>
        <family val="2"/>
      </rPr>
      <t xml:space="preserve">(เจ้าภาพ ศป.) </t>
    </r>
  </si>
  <si>
    <t xml:space="preserve">    16.1 กิจกรรมยกระดับศักยภาพช่างเชื่อมไทยสู่ระดับสากล </t>
  </si>
  <si>
    <t xml:space="preserve">    16.2 กิจกรรมทดสอบช่างเชื่อมตามมาตรฐานสากล </t>
  </si>
  <si>
    <t xml:space="preserve">    16.3 กิจกรรมพัฒนาบุคลากรต้นแบบช่างเชื่อมกรมพัฒนาฝีมือแรงงานสู่ระดับสากล</t>
  </si>
  <si>
    <t xml:space="preserve">    16.4 กิจกรรม พัฒนาหลักสูตรยกระดับฝีมือช่างเชื่อมตามมาตรฐานสากลในรูปแบบหลักสูตร Competency Base Training</t>
  </si>
  <si>
    <r>
      <t>17. โครงการเสริมสมรรถนะแรงงานด้านเทคโนโลยีรองรับการทำงานในศตวรรษที่ 21</t>
    </r>
    <r>
      <rPr>
        <sz val="16"/>
        <rFont val="TH SarabunPSK"/>
        <family val="2"/>
      </rPr>
      <t xml:space="preserve"> (เจ้าภาพ สพท.)</t>
    </r>
  </si>
  <si>
    <r>
      <t xml:space="preserve">5. โครงการพัฒนาบุคลากรรองรับอุตสาหกรรมโลจิสติกส์ </t>
    </r>
    <r>
      <rPr>
        <sz val="16"/>
        <rFont val="TH SarabunPSK"/>
        <family val="2"/>
      </rPr>
      <t>(เจ้าภาพ สพท.)</t>
    </r>
  </si>
  <si>
    <t>สนพ. ศรีสะเกษ</t>
  </si>
  <si>
    <r>
      <t xml:space="preserve">2. โครงการเพิ่มมูลค่าผลิตภัณฑ์แปรรูปเกษตรด้วยเทคโนโลยีและนวัตกรรม </t>
    </r>
    <r>
      <rPr>
        <sz val="16"/>
        <rFont val="TH SarabunPSK"/>
        <family val="2"/>
      </rPr>
      <t>(เจ้าภาพ ศป.)</t>
    </r>
  </si>
  <si>
    <t xml:space="preserve">กิจกรรม ศูนย์ฝึกอบรมความเป็นเลิศด้านเทคโนโลยีชั้นสูง </t>
  </si>
  <si>
    <r>
      <t xml:space="preserve">16. โครงการ พัฒนาศักยภาพช่างเชื่อมไทยสู่ระดับสากล </t>
    </r>
    <r>
      <rPr>
        <sz val="16"/>
        <rFont val="TH SarabunPSK"/>
        <family val="2"/>
      </rPr>
      <t>(เจ้าภาพ ศูนย์ฯ เชื่อมมาตรฐานสากล)</t>
    </r>
  </si>
  <si>
    <t xml:space="preserve">           - จัดทำลักษณะงานที่อาจเป็นอันตรายต่อสาธารณะเพื่อเชี่อมโยงอัตราค่าจ้าง</t>
  </si>
  <si>
    <t xml:space="preserve">          - จัดทำและพัฒนาระบบประกันคุณภาพสำหรับการรับรองความรู้ความสามารถ</t>
  </si>
  <si>
    <t xml:space="preserve">           - ส่งเสริมการลดการสูญเสียเพื่อความปลอดภัยผ่านการรับรองความรู้ความสามารถ</t>
  </si>
  <si>
    <r>
      <t xml:space="preserve">7. โครงการเพิ่มประสิทธิภาพ/ผลิตภาพ </t>
    </r>
    <r>
      <rPr>
        <sz val="16"/>
        <rFont val="TH SarabunPSK"/>
        <family val="2"/>
      </rPr>
      <t>(เจ้าภาพ ศป.)</t>
    </r>
  </si>
  <si>
    <t>ผส</t>
  </si>
  <si>
    <t>หน่วยนับ</t>
  </si>
  <si>
    <t>สพร. 11     สุราษฎร์ธานี</t>
  </si>
  <si>
    <r>
      <t xml:space="preserve">สพร. 22  </t>
    </r>
    <r>
      <rPr>
        <sz val="14"/>
        <rFont val="TH SarabunPSK"/>
        <family val="2"/>
      </rPr>
      <t>นครศรีธรรมราช</t>
    </r>
  </si>
  <si>
    <t xml:space="preserve">           - ส่งเสริมและรับรองมาตรฐานฝีมือแรงงานของผู้ประกอบอาชีพ</t>
  </si>
  <si>
    <t xml:space="preserve">    12.6 กิจกรรมส่งเสริมและเพิ่มสิทธิภาพกระบวนการรับรองความรู้ความสามารถตามกฏหมาย</t>
  </si>
  <si>
    <r>
      <rPr>
        <b/>
        <u/>
        <sz val="16"/>
        <rFont val="TH SarabunPSK"/>
        <family val="2"/>
      </rPr>
      <t>แผนงานบูรณาการ</t>
    </r>
    <r>
      <rPr>
        <b/>
        <sz val="16"/>
        <rFont val="TH SarabunPSK"/>
        <family val="2"/>
      </rPr>
      <t xml:space="preserve"> ขับเคลื่อนการแก้ไขปัญหาจังหวัดชายแดนภาคใต้</t>
    </r>
  </si>
  <si>
    <r>
      <rPr>
        <b/>
        <u/>
        <sz val="16"/>
        <rFont val="TH SarabunPSK"/>
        <family val="2"/>
      </rPr>
      <t>แผนงานบูรณาการ</t>
    </r>
    <r>
      <rPr>
        <b/>
        <sz val="16"/>
        <rFont val="TH SarabunPSK"/>
        <family val="2"/>
      </rPr>
      <t xml:space="preserve">  พัฒนาอุตสาหกรรมและบริการแห่งอนาคต </t>
    </r>
  </si>
  <si>
    <r>
      <rPr>
        <b/>
        <u/>
        <sz val="16"/>
        <rFont val="TH SarabunPSK"/>
        <family val="2"/>
      </rPr>
      <t>แผนงานบูรณาการ</t>
    </r>
    <r>
      <rPr>
        <b/>
        <sz val="16"/>
        <rFont val="TH SarabunPSK"/>
        <family val="2"/>
      </rPr>
      <t xml:space="preserve"> สร้างรายได้จากการท่องเที่ยว</t>
    </r>
  </si>
  <si>
    <t>4. โครงการ พัฒนาปัจจัยพื้นฐานด้านการท่องเที่ยว (เจ้าภาพ สพท. )</t>
  </si>
  <si>
    <r>
      <rPr>
        <b/>
        <u/>
        <sz val="16"/>
        <rFont val="TH SarabunPSK"/>
        <family val="2"/>
      </rPr>
      <t>แผนงานบูรณาการ</t>
    </r>
    <r>
      <rPr>
        <b/>
        <sz val="16"/>
        <rFont val="TH SarabunPSK"/>
        <family val="2"/>
      </rPr>
      <t xml:space="preserve"> พัฒนาด้านคมนาคมและระบบโลจิสติกส์</t>
    </r>
  </si>
  <si>
    <r>
      <rPr>
        <b/>
        <u/>
        <sz val="16"/>
        <rFont val="TH SarabunPSK"/>
        <family val="2"/>
      </rPr>
      <t>แผนงานยุทธศาสตร์</t>
    </r>
    <r>
      <rPr>
        <b/>
        <sz val="16"/>
        <rFont val="TH SarabunPSK"/>
        <family val="2"/>
      </rPr>
      <t xml:space="preserve"> พัฒนาพื้นที่เขตเศรษฐกิจพิเศษ</t>
    </r>
  </si>
  <si>
    <r>
      <rPr>
        <b/>
        <u/>
        <sz val="16"/>
        <rFont val="TH SarabunPSK"/>
        <family val="2"/>
      </rPr>
      <t>แผนงาน</t>
    </r>
    <r>
      <rPr>
        <b/>
        <sz val="16"/>
        <rFont val="TH SarabunPSK"/>
        <family val="2"/>
      </rPr>
      <t xml:space="preserve"> พื้นฐานด้านการพัฒนาและเสริมสร้างศักยภาพทรัพยากรมนุษย์</t>
    </r>
  </si>
  <si>
    <r>
      <rPr>
        <b/>
        <u/>
        <sz val="16"/>
        <rFont val="TH SarabunPSK"/>
        <family val="2"/>
      </rPr>
      <t>แผนงานยุทธศาสตร์</t>
    </r>
    <r>
      <rPr>
        <b/>
        <sz val="16"/>
        <rFont val="TH SarabunPSK"/>
        <family val="2"/>
      </rPr>
      <t xml:space="preserve"> พัฒนาศักยภาพคนตลอดช่วงชีวิต</t>
    </r>
  </si>
  <si>
    <r>
      <rPr>
        <b/>
        <u/>
        <sz val="16"/>
        <rFont val="TH SarabunPSK"/>
        <family val="2"/>
      </rPr>
      <t>แผนงานบูรณาการ</t>
    </r>
    <r>
      <rPr>
        <b/>
        <sz val="16"/>
        <rFont val="TH SarabunPSK"/>
        <family val="2"/>
      </rPr>
      <t xml:space="preserve"> เตรียมความพร้อมเพื่อรองรับสังคมสูงวัย</t>
    </r>
  </si>
  <si>
    <t>AMA</t>
  </si>
  <si>
    <r>
      <rPr>
        <b/>
        <u/>
        <sz val="14"/>
        <rFont val="TH SarabunPSK"/>
        <family val="2"/>
      </rPr>
      <t xml:space="preserve">แผนงานยุทธศาสตร์ </t>
    </r>
    <r>
      <rPr>
        <b/>
        <sz val="14"/>
        <rFont val="TH SarabunPSK"/>
        <family val="2"/>
      </rPr>
      <t>พัฒนาผู้ประกอบการและวิสาหกิจขนาดกลางและขนาดย่อม</t>
    </r>
  </si>
  <si>
    <r>
      <t xml:space="preserve">11. โครงการพัฒนาทักษะแรงงานเขตพัฒนาพิเศษภาคตะวันออก </t>
    </r>
    <r>
      <rPr>
        <sz val="16"/>
        <rFont val="TH SarabunPSK"/>
        <family val="2"/>
      </rPr>
      <t>(เจ้าภาพ สพท.)</t>
    </r>
  </si>
  <si>
    <t>8ชุด/4ห้อง</t>
  </si>
  <si>
    <t xml:space="preserve">    12.1  กิจกรรม จัดทำหลักเกณฑ์ พัฒนาระบบ ส่งเสริมและรับรองมาตรฐานฝีมือแรงงาน (สมฐ.)</t>
  </si>
  <si>
    <t xml:space="preserve">    12.3  กิจกรรม ส่งเสริมและสนับสนุนให้ สปก. ดำเนินการพัฒนาฝีมือแรงงาน  (เจ้าภาพ สพ.)</t>
  </si>
  <si>
    <t xml:space="preserve">    12.4  กิจกรรมหลัก ขับเคลื่อนการพัฒนาแนวทางและการดำเนินงานของ กพร.ปช.  (ผส.)</t>
  </si>
  <si>
    <t xml:space="preserve">    12.5  กิจกรรม พัฒนาช่างช่วยคนพิการร่วมกับมูลนิธิขาเทียมฯ (เจ้าภาพ สพร. 19  เชียงใหม่)</t>
  </si>
  <si>
    <r>
      <rPr>
        <b/>
        <u/>
        <sz val="16"/>
        <rFont val="TH SarabunPSK"/>
        <family val="2"/>
      </rPr>
      <t>แผนงานยุทธศาสตร์</t>
    </r>
    <r>
      <rPr>
        <b/>
        <sz val="16"/>
        <rFont val="TH SarabunPSK"/>
        <family val="2"/>
      </rPr>
      <t xml:space="preserve"> การเกษตรสร้างมูลค่า</t>
    </r>
  </si>
  <si>
    <t xml:space="preserve">   กิจกรรม ฝึกอบรมฝีมือแรงงานในพื้นที่จังหวัดชายแดนภาคใต้</t>
  </si>
  <si>
    <t xml:space="preserve">   14.1  กิจกรรม พัฒนาศักยภาพแรงงานเพื่อรองรับการจ่ายค่าจ้างตามมาตรฐานฝีมือ</t>
  </si>
  <si>
    <t xml:space="preserve">   14.2  กิจกรรม ทดสอบมาตรฐานฝีมือแรงงานแห่งชาติ</t>
  </si>
  <si>
    <t xml:space="preserve">   14.3  กิจกรรม เพิ่มประสิทธิภาพของเครือข่ายการดำเนินการเกี่ยวกับมาตรฐานฝีมือแรงงานแห่งชาติ </t>
  </si>
  <si>
    <t xml:space="preserve">   15.1 กิจกรรม ฝึกอบรมแรงงานกลุ่มเป้าหมายเฉพาะ</t>
  </si>
  <si>
    <t xml:space="preserve">   15.2 กิจกรรม เพิ่มทักษะด้านอาชีพแก่นักเรียนที่ไม่ได้เรียนต่อหลังจบการศึกษาภาคบังคับ</t>
  </si>
  <si>
    <t xml:space="preserve">   15.3 กิจกรรมพัฒนาฝีมือแรงงานสตรีเพื่อยกระดับคุณภาพชีวิต</t>
  </si>
  <si>
    <t>18. โครงการฝึกอบรมแรงงานผู้สูงอายุเพื่อเพิ่มโอกาสในการประกอบอาชีพ (เจ้าภาพ ศป.)</t>
  </si>
  <si>
    <t>14. โครงการ ยกระดับแรงงานไทยให้ได้มาตรฐานฝีมือแรงงานเพื่อรองรับการแข่งขัน (เจ้าภาพ สมฐ)</t>
  </si>
  <si>
    <t>6. โครงการพัฒนาบุคลากรด้านโลจิสติกส์รองรับธุรกิจขนส่งและการค้าระหว่างประเทศ (เจ้าภาพ ศป.)</t>
  </si>
  <si>
    <t>8. โครงการพัฒนาผู้ประกอบกิจการสมัยใหม่เพื่อเพิ่มมูลค่าสินค้าหรือบริการในชุมชน (เจ้าภาพ ศป.)</t>
  </si>
  <si>
    <t>9. โครงการพัฒนาศักยภาพแรงงานรองรับการท่องเที่ยวและบริการให้มีมูลค่าสูง (เจ้าภาพ สพท.)</t>
  </si>
  <si>
    <t>10. โครงการเพิ่มทักษะกำลังแรงงานในพื้นที่เขตพัฒนาเศรษฐกิจพิเศษ (เจ้าภาพ สพท. )</t>
  </si>
  <si>
    <t>3. โครงการยกระดับผลิตภาพและพัฒนากำลังคนเพื่อสร้างความสามารถในการแข่งขันภาคอุตสาหกรรม (เจ้าภาพ สพท.)</t>
  </si>
  <si>
    <t>1. โครงการพัฒนาเศรษฐกิจและส่งเสริมศักยภาพพื้นที่จังหวัดชายแดนภาคใต้ (เจ้าภาพ ศป.)</t>
  </si>
  <si>
    <t xml:space="preserve">    12.2  กิจกรรม พัฒนาระบบการฝึกอบรมฝีมือแรงงาน (พัฒนาบุคลากร 4 โครงการ) (สพท./บค.)</t>
  </si>
  <si>
    <t>โครงการ</t>
  </si>
  <si>
    <t xml:space="preserve">แผนพัฒนาฝีมือแรงงานจังหวัด ปีงบประมาณ พ.ศ. 2565 </t>
  </si>
  <si>
    <t xml:space="preserve">ปรับข้อมูล ณ วันที่ 22  ก.ย.2564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</si>
</sst>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87" formatCode="_-* #,##0_-;\-* #,##0_-;_-* &quot;-&quot;??_-;_-@_-"/>
    <numFmt numFmtId="188" formatCode="_(* #,##0_);_(* \(#,##0\);_(* &quot;-&quot;??_);_(@_)"/>
    <numFmt numFmtId="189" formatCode="_(* #,##0.00_);_(* \(#,##0.00\);_(* &quot;-&quot;??_);_(@_)"/>
  </numFmts>
  <fonts count="25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b/>
      <sz val="16"/>
      <name val="DilleniaUPC"/>
      <family val="1"/>
    </font>
    <font>
      <sz val="11"/>
      <color theme="1"/>
      <name val="Tahoma"/>
      <family val="2"/>
      <charset val="222"/>
      <scheme val="minor"/>
    </font>
    <font>
      <sz val="14"/>
      <name val="Cordia New"/>
      <family val="2"/>
    </font>
    <font>
      <sz val="14"/>
      <name val="Cordia New"/>
      <family val="2"/>
    </font>
    <font>
      <sz val="11"/>
      <color theme="1"/>
      <name val="Tahoma"/>
      <family val="2"/>
      <scheme val="minor"/>
    </font>
    <font>
      <b/>
      <sz val="20"/>
      <name val="TH SarabunPSK"/>
      <family val="2"/>
    </font>
    <font>
      <b/>
      <sz val="17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u/>
      <sz val="16"/>
      <name val="TH SarabunPSK"/>
      <family val="2"/>
    </font>
    <font>
      <sz val="14"/>
      <name val="AngsanaUPC"/>
      <family val="1"/>
      <charset val="222"/>
    </font>
    <font>
      <sz val="14"/>
      <name val="AngsanaUPC"/>
      <family val="1"/>
    </font>
    <font>
      <sz val="11"/>
      <name val="Tahoma"/>
      <family val="2"/>
      <charset val="222"/>
      <scheme val="minor"/>
    </font>
    <font>
      <b/>
      <sz val="11"/>
      <name val="Tahoma"/>
      <family val="2"/>
      <charset val="222"/>
      <scheme val="minor"/>
    </font>
    <font>
      <sz val="14"/>
      <name val="TH SarabunPSK"/>
      <family val="2"/>
    </font>
    <font>
      <sz val="16"/>
      <name val="Tahoma"/>
      <family val="2"/>
      <charset val="222"/>
      <scheme val="minor"/>
    </font>
    <font>
      <b/>
      <sz val="16"/>
      <name val="Tahoma"/>
      <family val="2"/>
      <charset val="222"/>
      <scheme val="minor"/>
    </font>
    <font>
      <b/>
      <sz val="14"/>
      <name val="TH SarabunPSK"/>
      <family val="2"/>
    </font>
    <font>
      <b/>
      <u/>
      <sz val="14"/>
      <name val="TH SarabunPSK"/>
      <family val="2"/>
    </font>
    <font>
      <b/>
      <sz val="11"/>
      <name val="TH SarabunPSK"/>
      <family val="2"/>
    </font>
    <font>
      <b/>
      <sz val="16"/>
      <color rgb="FFFF0000"/>
      <name val="TH SarabunPSK"/>
      <family val="2"/>
      <charset val="222"/>
    </font>
    <font>
      <b/>
      <sz val="16"/>
      <color rgb="FFFF0000"/>
      <name val="TH SarabunPSK"/>
      <family val="2"/>
    </font>
    <font>
      <sz val="16"/>
      <color rgb="FFFF0000"/>
      <name val="TH SarabunPSK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3" tint="0.79998168889431442"/>
        <bgColor rgb="FF00000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rgb="FF000000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rgb="FF000000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">
    <xf numFmtId="0" fontId="0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" fillId="0" borderId="0"/>
    <xf numFmtId="0" fontId="4" fillId="0" borderId="0"/>
    <xf numFmtId="43" fontId="5" fillId="0" borderId="0" applyFont="0" applyFill="0" applyBorder="0" applyAlignment="0" applyProtection="0"/>
    <xf numFmtId="0" fontId="1" fillId="0" borderId="0"/>
    <xf numFmtId="0" fontId="3" fillId="0" borderId="0"/>
    <xf numFmtId="0" fontId="6" fillId="0" borderId="0"/>
    <xf numFmtId="0" fontId="6" fillId="0" borderId="0"/>
    <xf numFmtId="189" fontId="6" fillId="0" borderId="0" applyFont="0" applyFill="0" applyBorder="0" applyAlignment="0" applyProtection="0"/>
    <xf numFmtId="0" fontId="4" fillId="0" borderId="0"/>
    <xf numFmtId="188" fontId="12" fillId="0" borderId="0" applyFont="0" applyFill="0" applyBorder="0" applyAlignment="0" applyProtection="0"/>
    <xf numFmtId="0" fontId="13" fillId="0" borderId="0"/>
    <xf numFmtId="43" fontId="4" fillId="0" borderId="0" applyFont="0" applyFill="0" applyBorder="0" applyAlignment="0" applyProtection="0"/>
  </cellStyleXfs>
  <cellXfs count="184">
    <xf numFmtId="0" fontId="0" fillId="0" borderId="0" xfId="0"/>
    <xf numFmtId="0" fontId="8" fillId="3" borderId="1" xfId="0" applyFont="1" applyFill="1" applyBorder="1" applyAlignment="1">
      <alignment horizontal="center" vertical="top"/>
    </xf>
    <xf numFmtId="0" fontId="9" fillId="3" borderId="8" xfId="4" applyFont="1" applyFill="1" applyBorder="1" applyAlignment="1">
      <alignment horizontal="center" vertical="top" wrapText="1"/>
    </xf>
    <xf numFmtId="0" fontId="9" fillId="3" borderId="2" xfId="4" applyFont="1" applyFill="1" applyBorder="1" applyAlignment="1">
      <alignment horizontal="center" vertical="top" wrapText="1"/>
    </xf>
    <xf numFmtId="0" fontId="10" fillId="4" borderId="2" xfId="4" applyFont="1" applyFill="1" applyBorder="1" applyAlignment="1">
      <alignment horizontal="center" vertical="top" wrapText="1"/>
    </xf>
    <xf numFmtId="188" fontId="9" fillId="3" borderId="2" xfId="1" applyNumberFormat="1" applyFont="1" applyFill="1" applyBorder="1" applyAlignment="1">
      <alignment horizontal="center" vertical="top" wrapText="1"/>
    </xf>
    <xf numFmtId="0" fontId="9" fillId="3" borderId="2" xfId="0" applyFont="1" applyFill="1" applyBorder="1" applyAlignment="1">
      <alignment horizontal="center" vertical="top" wrapText="1"/>
    </xf>
    <xf numFmtId="3" fontId="9" fillId="3" borderId="2" xfId="0" applyNumberFormat="1" applyFont="1" applyFill="1" applyBorder="1" applyAlignment="1">
      <alignment horizontal="center" vertical="top" wrapText="1"/>
    </xf>
    <xf numFmtId="3" fontId="10" fillId="4" borderId="7" xfId="0" applyNumberFormat="1" applyFont="1" applyFill="1" applyBorder="1"/>
    <xf numFmtId="3" fontId="10" fillId="5" borderId="3" xfId="0" applyNumberFormat="1" applyFont="1" applyFill="1" applyBorder="1" applyAlignment="1">
      <alignment horizontal="center" vertical="center"/>
    </xf>
    <xf numFmtId="3" fontId="10" fillId="5" borderId="1" xfId="0" applyNumberFormat="1" applyFont="1" applyFill="1" applyBorder="1" applyAlignment="1">
      <alignment vertical="center"/>
    </xf>
    <xf numFmtId="3" fontId="10" fillId="4" borderId="1" xfId="0" applyNumberFormat="1" applyFont="1" applyFill="1" applyBorder="1"/>
    <xf numFmtId="3" fontId="10" fillId="6" borderId="1" xfId="3" applyNumberFormat="1" applyFont="1" applyFill="1" applyBorder="1" applyAlignment="1">
      <alignment vertical="center" wrapText="1"/>
    </xf>
    <xf numFmtId="3" fontId="10" fillId="4" borderId="8" xfId="0" applyNumberFormat="1" applyFont="1" applyFill="1" applyBorder="1"/>
    <xf numFmtId="3" fontId="10" fillId="4" borderId="3" xfId="0" applyNumberFormat="1" applyFont="1" applyFill="1" applyBorder="1" applyAlignment="1">
      <alignment vertical="center"/>
    </xf>
    <xf numFmtId="3" fontId="10" fillId="4" borderId="3" xfId="0" applyNumberFormat="1" applyFont="1" applyFill="1" applyBorder="1"/>
    <xf numFmtId="3" fontId="9" fillId="3" borderId="1" xfId="0" applyNumberFormat="1" applyFont="1" applyFill="1" applyBorder="1" applyAlignment="1">
      <alignment vertical="center"/>
    </xf>
    <xf numFmtId="3" fontId="9" fillId="3" borderId="1" xfId="0" applyNumberFormat="1" applyFont="1" applyFill="1" applyBorder="1" applyAlignment="1">
      <alignment horizontal="center" vertical="center"/>
    </xf>
    <xf numFmtId="3" fontId="9" fillId="3" borderId="1" xfId="0" applyNumberFormat="1" applyFont="1" applyFill="1" applyBorder="1"/>
    <xf numFmtId="3" fontId="9" fillId="3" borderId="1" xfId="0" applyNumberFormat="1" applyFont="1" applyFill="1" applyBorder="1" applyAlignment="1">
      <alignment horizontal="left" vertical="center"/>
    </xf>
    <xf numFmtId="3" fontId="10" fillId="3" borderId="1" xfId="0" applyNumberFormat="1" applyFont="1" applyFill="1" applyBorder="1" applyAlignment="1">
      <alignment vertical="center"/>
    </xf>
    <xf numFmtId="3" fontId="10" fillId="3" borderId="1" xfId="0" applyNumberFormat="1" applyFont="1" applyFill="1" applyBorder="1" applyAlignment="1">
      <alignment horizontal="center" vertical="center"/>
    </xf>
    <xf numFmtId="3" fontId="10" fillId="3" borderId="8" xfId="0" applyNumberFormat="1" applyFont="1" applyFill="1" applyBorder="1"/>
    <xf numFmtId="3" fontId="10" fillId="6" borderId="2" xfId="3" applyNumberFormat="1" applyFont="1" applyFill="1" applyBorder="1" applyAlignment="1">
      <alignment vertical="center" wrapText="1"/>
    </xf>
    <xf numFmtId="3" fontId="10" fillId="5" borderId="2" xfId="0" applyNumberFormat="1" applyFont="1" applyFill="1" applyBorder="1" applyAlignment="1">
      <alignment horizontal="center" vertical="center"/>
    </xf>
    <xf numFmtId="3" fontId="9" fillId="2" borderId="1" xfId="3" applyNumberFormat="1" applyFont="1" applyFill="1" applyBorder="1" applyAlignment="1">
      <alignment vertical="center" wrapText="1"/>
    </xf>
    <xf numFmtId="3" fontId="10" fillId="5" borderId="1" xfId="0" applyNumberFormat="1" applyFont="1" applyFill="1" applyBorder="1" applyAlignment="1">
      <alignment horizontal="center" vertical="center"/>
    </xf>
    <xf numFmtId="3" fontId="10" fillId="3" borderId="7" xfId="0" applyNumberFormat="1" applyFont="1" applyFill="1" applyBorder="1"/>
    <xf numFmtId="3" fontId="10" fillId="5" borderId="4" xfId="0" applyNumberFormat="1" applyFont="1" applyFill="1" applyBorder="1" applyAlignment="1">
      <alignment horizontal="center" vertical="center"/>
    </xf>
    <xf numFmtId="3" fontId="10" fillId="6" borderId="3" xfId="3" applyNumberFormat="1" applyFont="1" applyFill="1" applyBorder="1" applyAlignment="1">
      <alignment vertical="center" wrapText="1"/>
    </xf>
    <xf numFmtId="3" fontId="10" fillId="5" borderId="3" xfId="0" applyNumberFormat="1" applyFont="1" applyFill="1" applyBorder="1"/>
    <xf numFmtId="3" fontId="10" fillId="5" borderId="3" xfId="0" applyNumberFormat="1" applyFont="1" applyFill="1" applyBorder="1" applyAlignment="1">
      <alignment vertical="center"/>
    </xf>
    <xf numFmtId="3" fontId="10" fillId="2" borderId="1" xfId="3" applyNumberFormat="1" applyFont="1" applyFill="1" applyBorder="1" applyAlignment="1">
      <alignment horizontal="center" vertical="center" wrapText="1"/>
    </xf>
    <xf numFmtId="3" fontId="10" fillId="2" borderId="1" xfId="3" applyNumberFormat="1" applyFont="1" applyFill="1" applyBorder="1" applyAlignment="1">
      <alignment vertical="center" wrapText="1"/>
    </xf>
    <xf numFmtId="3" fontId="9" fillId="4" borderId="1" xfId="0" applyNumberFormat="1" applyFont="1" applyFill="1" applyBorder="1" applyAlignment="1">
      <alignment vertical="center"/>
    </xf>
    <xf numFmtId="3" fontId="9" fillId="2" borderId="3" xfId="3" applyNumberFormat="1" applyFont="1" applyFill="1" applyBorder="1" applyAlignment="1">
      <alignment vertical="center" wrapText="1"/>
    </xf>
    <xf numFmtId="3" fontId="10" fillId="4" borderId="1" xfId="0" applyNumberFormat="1" applyFont="1" applyFill="1" applyBorder="1" applyAlignment="1">
      <alignment vertical="center"/>
    </xf>
    <xf numFmtId="3" fontId="10" fillId="5" borderId="3" xfId="0" applyNumberFormat="1" applyFont="1" applyFill="1" applyBorder="1" applyAlignment="1">
      <alignment horizontal="center" vertical="top"/>
    </xf>
    <xf numFmtId="3" fontId="10" fillId="4" borderId="6" xfId="0" applyNumberFormat="1" applyFont="1" applyFill="1" applyBorder="1"/>
    <xf numFmtId="3" fontId="10" fillId="4" borderId="2" xfId="0" applyNumberFormat="1" applyFont="1" applyFill="1" applyBorder="1" applyAlignment="1">
      <alignment vertical="center"/>
    </xf>
    <xf numFmtId="3" fontId="9" fillId="3" borderId="2" xfId="0" applyNumberFormat="1" applyFont="1" applyFill="1" applyBorder="1" applyAlignment="1">
      <alignment vertical="center"/>
    </xf>
    <xf numFmtId="3" fontId="10" fillId="5" borderId="3" xfId="3" applyNumberFormat="1" applyFont="1" applyFill="1" applyBorder="1" applyAlignment="1">
      <alignment horizontal="left" vertical="center" wrapText="1"/>
    </xf>
    <xf numFmtId="3" fontId="10" fillId="5" borderId="3" xfId="3" applyNumberFormat="1" applyFont="1" applyFill="1" applyBorder="1" applyAlignment="1">
      <alignment horizontal="center" vertical="center" wrapText="1"/>
    </xf>
    <xf numFmtId="3" fontId="10" fillId="3" borderId="3" xfId="0" applyNumberFormat="1" applyFont="1" applyFill="1" applyBorder="1" applyAlignment="1">
      <alignment horizontal="center" vertical="center"/>
    </xf>
    <xf numFmtId="0" fontId="10" fillId="4" borderId="1" xfId="4" applyFont="1" applyFill="1" applyBorder="1" applyAlignment="1">
      <alignment horizontal="center" vertical="top" wrapText="1"/>
    </xf>
    <xf numFmtId="3" fontId="10" fillId="5" borderId="1" xfId="0" applyNumberFormat="1" applyFont="1" applyFill="1" applyBorder="1" applyAlignment="1">
      <alignment vertical="top"/>
    </xf>
    <xf numFmtId="3" fontId="10" fillId="4" borderId="1" xfId="0" applyNumberFormat="1" applyFont="1" applyFill="1" applyBorder="1" applyAlignment="1">
      <alignment vertical="top"/>
    </xf>
    <xf numFmtId="3" fontId="9" fillId="2" borderId="1" xfId="3" applyNumberFormat="1" applyFont="1" applyFill="1" applyBorder="1" applyAlignment="1">
      <alignment vertical="top" wrapText="1"/>
    </xf>
    <xf numFmtId="3" fontId="9" fillId="3" borderId="1" xfId="0" applyNumberFormat="1" applyFont="1" applyFill="1" applyBorder="1" applyAlignment="1">
      <alignment vertical="top"/>
    </xf>
    <xf numFmtId="3" fontId="9" fillId="3" borderId="1" xfId="0" applyNumberFormat="1" applyFont="1" applyFill="1" applyBorder="1" applyAlignment="1">
      <alignment horizontal="center" vertical="top"/>
    </xf>
    <xf numFmtId="3" fontId="10" fillId="4" borderId="2" xfId="0" applyNumberFormat="1" applyFont="1" applyFill="1" applyBorder="1" applyAlignment="1">
      <alignment vertical="top"/>
    </xf>
    <xf numFmtId="3" fontId="10" fillId="4" borderId="7" xfId="0" applyNumberFormat="1" applyFont="1" applyFill="1" applyBorder="1" applyAlignment="1">
      <alignment vertical="top"/>
    </xf>
    <xf numFmtId="3" fontId="10" fillId="5" borderId="1" xfId="0" applyNumberFormat="1" applyFont="1" applyFill="1" applyBorder="1" applyAlignment="1">
      <alignment horizontal="center" vertical="top"/>
    </xf>
    <xf numFmtId="0" fontId="14" fillId="0" borderId="0" xfId="0" applyFont="1"/>
    <xf numFmtId="0" fontId="10" fillId="0" borderId="0" xfId="0" applyFont="1"/>
    <xf numFmtId="0" fontId="9" fillId="0" borderId="0" xfId="0" applyFont="1"/>
    <xf numFmtId="0" fontId="2" fillId="3" borderId="0" xfId="0" applyFont="1" applyFill="1" applyBorder="1" applyAlignment="1">
      <alignment horizontal="center" vertical="center"/>
    </xf>
    <xf numFmtId="17" fontId="10" fillId="3" borderId="1" xfId="0" applyNumberFormat="1" applyFont="1" applyFill="1" applyBorder="1" applyAlignment="1">
      <alignment horizontal="center" vertical="top"/>
    </xf>
    <xf numFmtId="0" fontId="14" fillId="0" borderId="0" xfId="0" applyFont="1" applyAlignment="1">
      <alignment vertical="top"/>
    </xf>
    <xf numFmtId="3" fontId="10" fillId="3" borderId="3" xfId="0" applyNumberFormat="1" applyFont="1" applyFill="1" applyBorder="1"/>
    <xf numFmtId="3" fontId="10" fillId="3" borderId="4" xfId="0" applyNumberFormat="1" applyFont="1" applyFill="1" applyBorder="1" applyAlignment="1">
      <alignment horizontal="center" vertical="center"/>
    </xf>
    <xf numFmtId="3" fontId="10" fillId="3" borderId="6" xfId="0" applyNumberFormat="1" applyFont="1" applyFill="1" applyBorder="1"/>
    <xf numFmtId="3" fontId="10" fillId="4" borderId="5" xfId="0" applyNumberFormat="1" applyFont="1" applyFill="1" applyBorder="1"/>
    <xf numFmtId="3" fontId="10" fillId="3" borderId="5" xfId="0" applyNumberFormat="1" applyFont="1" applyFill="1" applyBorder="1"/>
    <xf numFmtId="0" fontId="15" fillId="0" borderId="0" xfId="0" applyFont="1"/>
    <xf numFmtId="3" fontId="10" fillId="5" borderId="2" xfId="0" applyNumberFormat="1" applyFont="1" applyFill="1" applyBorder="1" applyAlignment="1">
      <alignment horizontal="center" vertical="top"/>
    </xf>
    <xf numFmtId="3" fontId="9" fillId="3" borderId="0" xfId="0" applyNumberFormat="1" applyFont="1" applyFill="1" applyAlignment="1">
      <alignment vertical="center"/>
    </xf>
    <xf numFmtId="3" fontId="10" fillId="3" borderId="7" xfId="0" applyNumberFormat="1" applyFont="1" applyFill="1" applyBorder="1" applyAlignment="1">
      <alignment vertical="center"/>
    </xf>
    <xf numFmtId="3" fontId="9" fillId="3" borderId="7" xfId="0" applyNumberFormat="1" applyFont="1" applyFill="1" applyBorder="1" applyAlignment="1">
      <alignment vertical="center"/>
    </xf>
    <xf numFmtId="3" fontId="10" fillId="3" borderId="1" xfId="0" applyNumberFormat="1" applyFont="1" applyFill="1" applyBorder="1"/>
    <xf numFmtId="3" fontId="9" fillId="3" borderId="8" xfId="0" applyNumberFormat="1" applyFont="1" applyFill="1" applyBorder="1" applyAlignment="1">
      <alignment vertical="center"/>
    </xf>
    <xf numFmtId="3" fontId="9" fillId="3" borderId="7" xfId="0" applyNumberFormat="1" applyFont="1" applyFill="1" applyBorder="1" applyAlignment="1">
      <alignment vertical="top"/>
    </xf>
    <xf numFmtId="0" fontId="10" fillId="5" borderId="1" xfId="0" applyFont="1" applyFill="1" applyBorder="1" applyAlignment="1">
      <alignment vertical="center" wrapText="1"/>
    </xf>
    <xf numFmtId="0" fontId="9" fillId="3" borderId="4" xfId="0" applyFont="1" applyFill="1" applyBorder="1" applyAlignment="1">
      <alignment horizontal="center" vertical="top" wrapText="1"/>
    </xf>
    <xf numFmtId="3" fontId="10" fillId="3" borderId="4" xfId="0" applyNumberFormat="1" applyFont="1" applyFill="1" applyBorder="1"/>
    <xf numFmtId="3" fontId="10" fillId="3" borderId="2" xfId="0" applyNumberFormat="1" applyFont="1" applyFill="1" applyBorder="1"/>
    <xf numFmtId="187" fontId="16" fillId="5" borderId="3" xfId="1" applyNumberFormat="1" applyFont="1" applyFill="1" applyBorder="1" applyAlignment="1">
      <alignment horizontal="center" vertical="center"/>
    </xf>
    <xf numFmtId="3" fontId="9" fillId="4" borderId="7" xfId="0" applyNumberFormat="1" applyFont="1" applyFill="1" applyBorder="1" applyAlignment="1">
      <alignment vertical="center"/>
    </xf>
    <xf numFmtId="0" fontId="16" fillId="3" borderId="2" xfId="4" applyFont="1" applyFill="1" applyBorder="1" applyAlignment="1">
      <alignment horizontal="center" vertical="top" wrapText="1"/>
    </xf>
    <xf numFmtId="0" fontId="9" fillId="3" borderId="0" xfId="0" applyFont="1" applyFill="1"/>
    <xf numFmtId="0" fontId="18" fillId="0" borderId="0" xfId="0" applyFont="1"/>
    <xf numFmtId="0" fontId="14" fillId="3" borderId="0" xfId="0" applyFont="1" applyFill="1"/>
    <xf numFmtId="0" fontId="9" fillId="3" borderId="0" xfId="0" applyFont="1" applyFill="1" applyAlignment="1">
      <alignment horizontal="right" vertical="top"/>
    </xf>
    <xf numFmtId="0" fontId="9" fillId="3" borderId="0" xfId="0" applyFont="1" applyFill="1" applyAlignment="1">
      <alignment vertical="top"/>
    </xf>
    <xf numFmtId="0" fontId="10" fillId="3" borderId="0" xfId="0" applyFont="1" applyFill="1"/>
    <xf numFmtId="0" fontId="10" fillId="3" borderId="10" xfId="0" applyFont="1" applyFill="1" applyBorder="1"/>
    <xf numFmtId="0" fontId="16" fillId="3" borderId="2" xfId="0" applyFont="1" applyFill="1" applyBorder="1" applyAlignment="1">
      <alignment horizontal="center" vertical="top" wrapText="1"/>
    </xf>
    <xf numFmtId="0" fontId="14" fillId="3" borderId="0" xfId="0" applyFont="1" applyFill="1" applyAlignment="1">
      <alignment vertical="top"/>
    </xf>
    <xf numFmtId="0" fontId="15" fillId="3" borderId="0" xfId="0" applyFont="1" applyFill="1"/>
    <xf numFmtId="0" fontId="17" fillId="3" borderId="0" xfId="0" applyFont="1" applyFill="1"/>
    <xf numFmtId="0" fontId="18" fillId="3" borderId="0" xfId="0" applyFont="1" applyFill="1"/>
    <xf numFmtId="3" fontId="9" fillId="3" borderId="1" xfId="0" applyNumberFormat="1" applyFont="1" applyFill="1" applyBorder="1" applyAlignment="1">
      <alignment horizontal="right" vertical="top"/>
    </xf>
    <xf numFmtId="3" fontId="16" fillId="3" borderId="1" xfId="0" applyNumberFormat="1" applyFont="1" applyFill="1" applyBorder="1" applyAlignment="1">
      <alignment vertical="center"/>
    </xf>
    <xf numFmtId="3" fontId="19" fillId="3" borderId="1" xfId="0" applyNumberFormat="1" applyFont="1" applyFill="1" applyBorder="1" applyAlignment="1">
      <alignment vertical="center"/>
    </xf>
    <xf numFmtId="3" fontId="19" fillId="3" borderId="1" xfId="0" applyNumberFormat="1" applyFont="1" applyFill="1" applyBorder="1" applyAlignment="1">
      <alignment horizontal="center" vertical="center"/>
    </xf>
    <xf numFmtId="3" fontId="19" fillId="3" borderId="7" xfId="0" applyNumberFormat="1" applyFont="1" applyFill="1" applyBorder="1"/>
    <xf numFmtId="3" fontId="19" fillId="3" borderId="1" xfId="0" applyNumberFormat="1" applyFont="1" applyFill="1" applyBorder="1"/>
    <xf numFmtId="3" fontId="19" fillId="5" borderId="1" xfId="0" applyNumberFormat="1" applyFont="1" applyFill="1" applyBorder="1" applyAlignment="1">
      <alignment vertical="center"/>
    </xf>
    <xf numFmtId="0" fontId="9" fillId="0" borderId="1" xfId="0" applyFont="1" applyBorder="1"/>
    <xf numFmtId="0" fontId="9" fillId="3" borderId="1" xfId="0" applyFont="1" applyFill="1" applyBorder="1"/>
    <xf numFmtId="3" fontId="19" fillId="4" borderId="1" xfId="0" applyNumberFormat="1" applyFont="1" applyFill="1" applyBorder="1" applyAlignment="1">
      <alignment vertical="center"/>
    </xf>
    <xf numFmtId="3" fontId="19" fillId="4" borderId="2" xfId="0" applyNumberFormat="1" applyFont="1" applyFill="1" applyBorder="1" applyAlignment="1">
      <alignment vertical="center"/>
    </xf>
    <xf numFmtId="3" fontId="19" fillId="4" borderId="1" xfId="0" applyNumberFormat="1" applyFont="1" applyFill="1" applyBorder="1"/>
    <xf numFmtId="0" fontId="9" fillId="4" borderId="1" xfId="0" applyFont="1" applyFill="1" applyBorder="1"/>
    <xf numFmtId="3" fontId="19" fillId="4" borderId="7" xfId="0" applyNumberFormat="1" applyFont="1" applyFill="1" applyBorder="1"/>
    <xf numFmtId="0" fontId="9" fillId="3" borderId="1" xfId="0" applyFont="1" applyFill="1" applyBorder="1" applyAlignment="1">
      <alignment vertical="top"/>
    </xf>
    <xf numFmtId="0" fontId="9" fillId="3" borderId="0" xfId="0" applyFont="1" applyFill="1" applyBorder="1" applyAlignment="1">
      <alignment vertical="top"/>
    </xf>
    <xf numFmtId="0" fontId="9" fillId="5" borderId="1" xfId="0" applyFont="1" applyFill="1" applyBorder="1"/>
    <xf numFmtId="0" fontId="17" fillId="0" borderId="0" xfId="0" applyFont="1"/>
    <xf numFmtId="3" fontId="9" fillId="3" borderId="1" xfId="0" applyNumberFormat="1" applyFont="1" applyFill="1" applyBorder="1" applyAlignment="1">
      <alignment vertical="center" wrapText="1"/>
    </xf>
    <xf numFmtId="3" fontId="9" fillId="3" borderId="2" xfId="0" applyNumberFormat="1" applyFont="1" applyFill="1" applyBorder="1" applyAlignment="1">
      <alignment horizontal="left" vertical="center"/>
    </xf>
    <xf numFmtId="0" fontId="17" fillId="5" borderId="1" xfId="0" applyFont="1" applyFill="1" applyBorder="1"/>
    <xf numFmtId="0" fontId="17" fillId="3" borderId="1" xfId="0" applyFont="1" applyFill="1" applyBorder="1"/>
    <xf numFmtId="3" fontId="10" fillId="2" borderId="1" xfId="3" applyNumberFormat="1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/>
    </xf>
    <xf numFmtId="3" fontId="9" fillId="4" borderId="7" xfId="0" applyNumberFormat="1" applyFont="1" applyFill="1" applyBorder="1" applyAlignment="1">
      <alignment vertical="top"/>
    </xf>
    <xf numFmtId="3" fontId="9" fillId="4" borderId="2" xfId="0" applyNumberFormat="1" applyFont="1" applyFill="1" applyBorder="1" applyAlignment="1">
      <alignment vertical="top"/>
    </xf>
    <xf numFmtId="3" fontId="9" fillId="4" borderId="1" xfId="0" applyNumberFormat="1" applyFont="1" applyFill="1" applyBorder="1" applyAlignment="1">
      <alignment vertical="top"/>
    </xf>
    <xf numFmtId="3" fontId="9" fillId="4" borderId="2" xfId="0" applyNumberFormat="1" applyFont="1" applyFill="1" applyBorder="1" applyAlignment="1">
      <alignment vertical="center"/>
    </xf>
    <xf numFmtId="3" fontId="10" fillId="5" borderId="7" xfId="0" applyNumberFormat="1" applyFont="1" applyFill="1" applyBorder="1" applyAlignment="1">
      <alignment vertical="top"/>
    </xf>
    <xf numFmtId="3" fontId="9" fillId="3" borderId="3" xfId="3" applyNumberFormat="1" applyFont="1" applyFill="1" applyBorder="1" applyAlignment="1">
      <alignment vertical="center"/>
    </xf>
    <xf numFmtId="3" fontId="9" fillId="3" borderId="3" xfId="0" applyNumberFormat="1" applyFont="1" applyFill="1" applyBorder="1" applyAlignment="1">
      <alignment horizontal="center" vertical="center"/>
    </xf>
    <xf numFmtId="3" fontId="9" fillId="3" borderId="1" xfId="3" applyNumberFormat="1" applyFont="1" applyFill="1" applyBorder="1" applyAlignment="1">
      <alignment horizontal="left" vertical="center" wrapText="1"/>
    </xf>
    <xf numFmtId="3" fontId="9" fillId="3" borderId="1" xfId="3" applyNumberFormat="1" applyFont="1" applyFill="1" applyBorder="1" applyAlignment="1">
      <alignment horizontal="center" vertical="center" wrapText="1"/>
    </xf>
    <xf numFmtId="3" fontId="9" fillId="4" borderId="1" xfId="0" applyNumberFormat="1" applyFont="1" applyFill="1" applyBorder="1"/>
    <xf numFmtId="3" fontId="9" fillId="3" borderId="1" xfId="3" applyNumberFormat="1" applyFont="1" applyFill="1" applyBorder="1" applyAlignment="1">
      <alignment vertical="center" wrapText="1"/>
    </xf>
    <xf numFmtId="3" fontId="9" fillId="3" borderId="1" xfId="3" applyNumberFormat="1" applyFont="1" applyFill="1" applyBorder="1" applyAlignment="1">
      <alignment vertical="top" wrapText="1"/>
    </xf>
    <xf numFmtId="3" fontId="9" fillId="3" borderId="3" xfId="0" applyNumberFormat="1" applyFont="1" applyFill="1" applyBorder="1" applyAlignment="1">
      <alignment vertical="center"/>
    </xf>
    <xf numFmtId="3" fontId="10" fillId="4" borderId="1" xfId="0" applyNumberFormat="1" applyFont="1" applyFill="1" applyBorder="1" applyAlignment="1">
      <alignment horizontal="center"/>
    </xf>
    <xf numFmtId="3" fontId="19" fillId="4" borderId="5" xfId="0" applyNumberFormat="1" applyFont="1" applyFill="1" applyBorder="1" applyAlignment="1">
      <alignment vertical="center"/>
    </xf>
    <xf numFmtId="3" fontId="9" fillId="4" borderId="3" xfId="0" applyNumberFormat="1" applyFont="1" applyFill="1" applyBorder="1" applyAlignment="1">
      <alignment vertical="center"/>
    </xf>
    <xf numFmtId="3" fontId="9" fillId="4" borderId="5" xfId="0" applyNumberFormat="1" applyFont="1" applyFill="1" applyBorder="1" applyAlignment="1">
      <alignment vertical="top"/>
    </xf>
    <xf numFmtId="3" fontId="10" fillId="5" borderId="3" xfId="3" applyNumberFormat="1" applyFont="1" applyFill="1" applyBorder="1" applyAlignment="1">
      <alignment vertical="center" wrapText="1"/>
    </xf>
    <xf numFmtId="0" fontId="7" fillId="3" borderId="0" xfId="0" applyFont="1" applyFill="1" applyBorder="1" applyAlignment="1">
      <alignment vertical="center"/>
    </xf>
    <xf numFmtId="0" fontId="10" fillId="4" borderId="2" xfId="0" applyFont="1" applyFill="1" applyBorder="1" applyAlignment="1">
      <alignment horizontal="center" vertical="top" wrapText="1"/>
    </xf>
    <xf numFmtId="0" fontId="10" fillId="0" borderId="4" xfId="0" applyFont="1" applyBorder="1" applyAlignment="1">
      <alignment vertical="center"/>
    </xf>
    <xf numFmtId="3" fontId="10" fillId="3" borderId="4" xfId="0" applyNumberFormat="1" applyFont="1" applyFill="1" applyBorder="1" applyAlignment="1">
      <alignment vertical="center"/>
    </xf>
    <xf numFmtId="3" fontId="10" fillId="5" borderId="1" xfId="0" applyNumberFormat="1" applyFont="1" applyFill="1" applyBorder="1" applyAlignment="1">
      <alignment vertical="top" wrapText="1"/>
    </xf>
    <xf numFmtId="3" fontId="19" fillId="3" borderId="4" xfId="0" applyNumberFormat="1" applyFont="1" applyFill="1" applyBorder="1" applyAlignment="1">
      <alignment horizontal="left" vertical="center" wrapText="1"/>
    </xf>
    <xf numFmtId="3" fontId="10" fillId="3" borderId="3" xfId="0" applyNumberFormat="1" applyFont="1" applyFill="1" applyBorder="1" applyAlignment="1">
      <alignment vertical="center"/>
    </xf>
    <xf numFmtId="0" fontId="10" fillId="3" borderId="4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vertical="center"/>
    </xf>
    <xf numFmtId="0" fontId="9" fillId="3" borderId="1" xfId="0" applyFont="1" applyFill="1" applyBorder="1" applyAlignment="1">
      <alignment vertical="center" wrapText="1"/>
    </xf>
    <xf numFmtId="0" fontId="9" fillId="3" borderId="0" xfId="0" applyFont="1" applyFill="1" applyAlignment="1">
      <alignment horizontal="left" vertical="center"/>
    </xf>
    <xf numFmtId="0" fontId="15" fillId="5" borderId="1" xfId="0" applyFont="1" applyFill="1" applyBorder="1"/>
    <xf numFmtId="3" fontId="9" fillId="3" borderId="3" xfId="0" applyNumberFormat="1" applyFont="1" applyFill="1" applyBorder="1" applyAlignment="1">
      <alignment horizontal="center" vertical="top"/>
    </xf>
    <xf numFmtId="3" fontId="9" fillId="4" borderId="8" xfId="0" applyNumberFormat="1" applyFont="1" applyFill="1" applyBorder="1" applyAlignment="1">
      <alignment vertical="center"/>
    </xf>
    <xf numFmtId="3" fontId="10" fillId="6" borderId="1" xfId="3" applyNumberFormat="1" applyFont="1" applyFill="1" applyBorder="1" applyAlignment="1">
      <alignment vertical="top" wrapText="1"/>
    </xf>
    <xf numFmtId="0" fontId="18" fillId="3" borderId="0" xfId="0" applyFont="1" applyFill="1" applyAlignment="1">
      <alignment vertical="top"/>
    </xf>
    <xf numFmtId="3" fontId="9" fillId="3" borderId="2" xfId="0" applyNumberFormat="1" applyFont="1" applyFill="1" applyBorder="1" applyAlignment="1">
      <alignment horizontal="center"/>
    </xf>
    <xf numFmtId="3" fontId="9" fillId="3" borderId="1" xfId="0" applyNumberFormat="1" applyFont="1" applyFill="1" applyBorder="1" applyAlignment="1">
      <alignment horizontal="center"/>
    </xf>
    <xf numFmtId="0" fontId="18" fillId="5" borderId="0" xfId="0" applyFont="1" applyFill="1" applyAlignment="1">
      <alignment vertical="top"/>
    </xf>
    <xf numFmtId="3" fontId="10" fillId="6" borderId="1" xfId="3" applyNumberFormat="1" applyFont="1" applyFill="1" applyBorder="1" applyAlignment="1">
      <alignment horizontal="left" vertical="top" wrapText="1"/>
    </xf>
    <xf numFmtId="3" fontId="10" fillId="6" borderId="1" xfId="3" applyNumberFormat="1" applyFont="1" applyFill="1" applyBorder="1" applyAlignment="1">
      <alignment horizontal="center" vertical="top" wrapText="1"/>
    </xf>
    <xf numFmtId="0" fontId="18" fillId="5" borderId="1" xfId="0" applyFont="1" applyFill="1" applyBorder="1" applyAlignment="1">
      <alignment vertical="top"/>
    </xf>
    <xf numFmtId="0" fontId="10" fillId="6" borderId="1" xfId="3" applyFont="1" applyFill="1" applyBorder="1" applyAlignment="1">
      <alignment vertical="top" wrapText="1"/>
    </xf>
    <xf numFmtId="3" fontId="10" fillId="5" borderId="1" xfId="0" applyNumberFormat="1" applyFont="1" applyFill="1" applyBorder="1" applyAlignment="1">
      <alignment horizontal="right" vertical="top"/>
    </xf>
    <xf numFmtId="0" fontId="15" fillId="3" borderId="0" xfId="0" applyFont="1" applyFill="1" applyAlignment="1">
      <alignment vertical="top"/>
    </xf>
    <xf numFmtId="3" fontId="10" fillId="6" borderId="3" xfId="3" applyNumberFormat="1" applyFont="1" applyFill="1" applyBorder="1" applyAlignment="1">
      <alignment vertical="top" wrapText="1"/>
    </xf>
    <xf numFmtId="3" fontId="9" fillId="4" borderId="3" xfId="0" applyNumberFormat="1" applyFont="1" applyFill="1" applyBorder="1"/>
    <xf numFmtId="3" fontId="10" fillId="5" borderId="1" xfId="3" applyNumberFormat="1" applyFont="1" applyFill="1" applyBorder="1" applyAlignment="1">
      <alignment vertical="top" wrapText="1"/>
    </xf>
    <xf numFmtId="0" fontId="10" fillId="5" borderId="0" xfId="0" applyFont="1" applyFill="1" applyAlignment="1">
      <alignment vertical="top"/>
    </xf>
    <xf numFmtId="0" fontId="21" fillId="3" borderId="0" xfId="0" applyFont="1" applyFill="1" applyAlignment="1">
      <alignment vertical="top"/>
    </xf>
    <xf numFmtId="3" fontId="10" fillId="7" borderId="9" xfId="3" applyNumberFormat="1" applyFont="1" applyFill="1" applyBorder="1" applyAlignment="1">
      <alignment horizontal="center" vertical="center"/>
    </xf>
    <xf numFmtId="3" fontId="10" fillId="8" borderId="9" xfId="0" applyNumberFormat="1" applyFont="1" applyFill="1" applyBorder="1" applyAlignment="1">
      <alignment horizontal="center" vertical="center"/>
    </xf>
    <xf numFmtId="3" fontId="10" fillId="8" borderId="9" xfId="0" applyNumberFormat="1" applyFont="1" applyFill="1" applyBorder="1"/>
    <xf numFmtId="3" fontId="10" fillId="8" borderId="9" xfId="0" applyNumberFormat="1" applyFont="1" applyFill="1" applyBorder="1" applyAlignment="1">
      <alignment horizontal="right"/>
    </xf>
    <xf numFmtId="3" fontId="10" fillId="9" borderId="2" xfId="3" applyNumberFormat="1" applyFont="1" applyFill="1" applyBorder="1" applyAlignment="1">
      <alignment horizontal="left" vertical="center"/>
    </xf>
    <xf numFmtId="3" fontId="10" fillId="10" borderId="6" xfId="0" applyNumberFormat="1" applyFont="1" applyFill="1" applyBorder="1" applyAlignment="1">
      <alignment horizontal="center" vertical="center"/>
    </xf>
    <xf numFmtId="3" fontId="10" fillId="10" borderId="3" xfId="0" applyNumberFormat="1" applyFont="1" applyFill="1" applyBorder="1"/>
    <xf numFmtId="3" fontId="10" fillId="11" borderId="9" xfId="3" applyNumberFormat="1" applyFont="1" applyFill="1" applyBorder="1" applyAlignment="1">
      <alignment horizontal="left" vertical="center"/>
    </xf>
    <xf numFmtId="3" fontId="10" fillId="12" borderId="9" xfId="0" applyNumberFormat="1" applyFont="1" applyFill="1" applyBorder="1" applyAlignment="1">
      <alignment horizontal="center" vertical="center"/>
    </xf>
    <xf numFmtId="3" fontId="10" fillId="12" borderId="9" xfId="0" applyNumberFormat="1" applyFont="1" applyFill="1" applyBorder="1"/>
    <xf numFmtId="0" fontId="22" fillId="5" borderId="1" xfId="0" applyFont="1" applyFill="1" applyBorder="1" applyAlignment="1">
      <alignment vertical="top"/>
    </xf>
    <xf numFmtId="3" fontId="23" fillId="4" borderId="2" xfId="0" applyNumberFormat="1" applyFont="1" applyFill="1" applyBorder="1" applyAlignment="1">
      <alignment vertical="top"/>
    </xf>
    <xf numFmtId="3" fontId="9" fillId="3" borderId="5" xfId="0" applyNumberFormat="1" applyFont="1" applyFill="1" applyBorder="1" applyAlignment="1">
      <alignment horizontal="center" vertical="center"/>
    </xf>
    <xf numFmtId="3" fontId="9" fillId="3" borderId="7" xfId="0" applyNumberFormat="1" applyFont="1" applyFill="1" applyBorder="1" applyAlignment="1">
      <alignment horizontal="center" vertical="center"/>
    </xf>
    <xf numFmtId="3" fontId="24" fillId="3" borderId="8" xfId="0" applyNumberFormat="1" applyFont="1" applyFill="1" applyBorder="1" applyAlignment="1">
      <alignment vertical="center"/>
    </xf>
    <xf numFmtId="3" fontId="24" fillId="3" borderId="7" xfId="0" applyNumberFormat="1" applyFont="1" applyFill="1" applyBorder="1" applyAlignment="1">
      <alignment vertical="center"/>
    </xf>
    <xf numFmtId="3" fontId="10" fillId="5" borderId="7" xfId="0" applyNumberFormat="1" applyFont="1" applyFill="1" applyBorder="1" applyAlignment="1">
      <alignment vertical="center"/>
    </xf>
    <xf numFmtId="3" fontId="10" fillId="5" borderId="5" xfId="0" applyNumberFormat="1" applyFont="1" applyFill="1" applyBorder="1"/>
    <xf numFmtId="3" fontId="9" fillId="2" borderId="2" xfId="3" applyNumberFormat="1" applyFont="1" applyFill="1" applyBorder="1" applyAlignment="1">
      <alignment horizontal="left" vertical="center" wrapText="1"/>
    </xf>
    <xf numFmtId="3" fontId="9" fillId="2" borderId="3" xfId="3" applyNumberFormat="1" applyFont="1" applyFill="1" applyBorder="1" applyAlignment="1">
      <alignment horizontal="left" vertical="center" wrapText="1"/>
    </xf>
    <xf numFmtId="3" fontId="17" fillId="3" borderId="0" xfId="0" applyNumberFormat="1" applyFont="1" applyFill="1"/>
  </cellXfs>
  <cellStyles count="16">
    <cellStyle name="Comma" xfId="1" builtinId="3"/>
    <cellStyle name="Comma 11" xfId="2"/>
    <cellStyle name="Comma 2" xfId="6"/>
    <cellStyle name="Comma 2 2" xfId="15"/>
    <cellStyle name="Comma 3" xfId="11"/>
    <cellStyle name="Normal" xfId="0" builtinId="0"/>
    <cellStyle name="Normal 16" xfId="3"/>
    <cellStyle name="Normal 2" xfId="7"/>
    <cellStyle name="Normal 2 2" xfId="12"/>
    <cellStyle name="Normal 3" xfId="8"/>
    <cellStyle name="Normal 4" xfId="10"/>
    <cellStyle name="Normal 5" xfId="5"/>
    <cellStyle name="เครื่องหมายจุลภาค 75" xfId="13"/>
    <cellStyle name="ปกติ 2" xfId="9"/>
    <cellStyle name="ปกติ 2 10" xfId="4"/>
    <cellStyle name="ปกติ 2 2" xfId="14"/>
  </cellStyles>
  <dxfs count="0"/>
  <tableStyles count="0" defaultTableStyle="TableStyleMedium2" defaultPivotStyle="PivotStyleLight16"/>
  <colors>
    <mruColors>
      <color rgb="FFFFCCFF"/>
      <color rgb="FFBC08AF"/>
      <color rgb="FF3E05CB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nji/OneDrive/Documents/&#3611;&#3619;&#3633;&#3610;&#3649;&#3612;&#3609;&#3592;&#3633;&#3591;&#3627;&#3623;&#3633;&#3604;%20&#3611;&#3637;%202565%20%20&#3623;&#3633;&#3609;&#3607;&#3637;&#3656;%206%20&#3585;.&#3618;.6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ปรับเป้าหมายตามวงเงิน"/>
      <sheetName val="Sheet1"/>
    </sheetNames>
    <sheetDataSet>
      <sheetData sheetId="0">
        <row r="49">
          <cell r="K49">
            <v>1530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I68"/>
  <sheetViews>
    <sheetView tabSelected="1" zoomScale="90" zoomScaleNormal="90" workbookViewId="0">
      <pane xSplit="2" ySplit="4" topLeftCell="CZ5" activePane="bottomRight" state="frozen"/>
      <selection pane="topRight" activeCell="C1" sqref="C1"/>
      <selection pane="bottomLeft" activeCell="A5" sqref="A5"/>
      <selection pane="bottomRight" activeCell="BB41" sqref="BB41"/>
    </sheetView>
  </sheetViews>
  <sheetFormatPr defaultColWidth="9" defaultRowHeight="21" x14ac:dyDescent="0.35"/>
  <cols>
    <col min="1" max="1" width="61.375" style="53" customWidth="1"/>
    <col min="2" max="2" width="8.25" style="64" customWidth="1"/>
    <col min="3" max="3" width="10" style="54" bestFit="1" customWidth="1"/>
    <col min="4" max="4" width="7.125" style="55" hidden="1" customWidth="1"/>
    <col min="5" max="5" width="7.375" style="79" customWidth="1"/>
    <col min="6" max="6" width="7.125" style="55" customWidth="1"/>
    <col min="7" max="8" width="7.375" style="55" customWidth="1"/>
    <col min="9" max="9" width="7.625" style="55" hidden="1" customWidth="1"/>
    <col min="10" max="10" width="7.375" style="55" customWidth="1"/>
    <col min="11" max="11" width="9" style="55" customWidth="1"/>
    <col min="12" max="12" width="11" style="79" customWidth="1"/>
    <col min="13" max="13" width="9.125" style="55" customWidth="1"/>
    <col min="14" max="14" width="8.25" style="55" customWidth="1"/>
    <col min="15" max="15" width="8.375" style="55" customWidth="1"/>
    <col min="16" max="16" width="7.25" style="79" customWidth="1"/>
    <col min="17" max="17" width="8.375" style="79" customWidth="1"/>
    <col min="18" max="18" width="6.875" style="79" bestFit="1" customWidth="1"/>
    <col min="19" max="19" width="9.75" style="55" customWidth="1"/>
    <col min="20" max="20" width="9.375" style="79" customWidth="1"/>
    <col min="21" max="21" width="7.125" style="55" customWidth="1"/>
    <col min="22" max="22" width="8.25" style="79" customWidth="1"/>
    <col min="23" max="23" width="7.625" style="55" customWidth="1"/>
    <col min="24" max="24" width="8.875" style="55" customWidth="1"/>
    <col min="25" max="25" width="8.25" style="79" customWidth="1"/>
    <col min="26" max="26" width="8.375" style="55" customWidth="1"/>
    <col min="27" max="27" width="6.375" style="79" bestFit="1" customWidth="1"/>
    <col min="28" max="28" width="8" style="79" customWidth="1"/>
    <col min="29" max="29" width="9.25" style="55" customWidth="1"/>
    <col min="30" max="30" width="9.375" style="79" bestFit="1" customWidth="1"/>
    <col min="31" max="31" width="8.125" style="79" customWidth="1"/>
    <col min="32" max="32" width="7.625" style="79" customWidth="1"/>
    <col min="33" max="33" width="7.125" style="79" customWidth="1"/>
    <col min="34" max="34" width="10.75" style="55" customWidth="1"/>
    <col min="35" max="35" width="11" style="79" customWidth="1"/>
    <col min="36" max="36" width="8.625" style="55" customWidth="1"/>
    <col min="37" max="37" width="10.875" style="79" customWidth="1"/>
    <col min="38" max="38" width="11.375" style="79" customWidth="1"/>
    <col min="39" max="39" width="11.875" style="79" customWidth="1"/>
    <col min="40" max="40" width="11.25" style="79" customWidth="1"/>
    <col min="41" max="41" width="8.625" style="55" customWidth="1"/>
    <col min="42" max="42" width="9.75" style="79" customWidth="1"/>
    <col min="43" max="43" width="7.25" style="79" bestFit="1" customWidth="1"/>
    <col min="44" max="44" width="6.125" style="79" bestFit="1" customWidth="1"/>
    <col min="45" max="45" width="6.375" style="79" bestFit="1" customWidth="1"/>
    <col min="46" max="46" width="6.25" style="79" bestFit="1" customWidth="1"/>
    <col min="47" max="47" width="7.25" style="55" bestFit="1" customWidth="1"/>
    <col min="48" max="48" width="7.625" style="79" bestFit="1" customWidth="1"/>
    <col min="49" max="49" width="6.625" style="55" customWidth="1"/>
    <col min="50" max="50" width="7.125" style="79" customWidth="1"/>
    <col min="51" max="51" width="8.375" style="79" customWidth="1"/>
    <col min="52" max="52" width="8.375" style="55" customWidth="1"/>
    <col min="53" max="53" width="7.75" style="79" customWidth="1"/>
    <col min="54" max="54" width="8.375" style="79" customWidth="1"/>
    <col min="55" max="55" width="7.375" style="79" customWidth="1"/>
    <col min="56" max="56" width="7.25" style="79" customWidth="1"/>
    <col min="57" max="57" width="6.375" style="79" customWidth="1"/>
    <col min="58" max="58" width="8.625" style="55" customWidth="1"/>
    <col min="59" max="59" width="7.25" style="79" customWidth="1"/>
    <col min="60" max="60" width="7.625" style="79" customWidth="1"/>
    <col min="61" max="61" width="7.125" style="79" customWidth="1"/>
    <col min="62" max="62" width="8.625" style="55" customWidth="1"/>
    <col min="63" max="63" width="10" style="55" customWidth="1"/>
    <col min="64" max="64" width="7.125" style="55" customWidth="1"/>
    <col min="65" max="65" width="7.25" style="55" customWidth="1"/>
    <col min="66" max="66" width="8.625" style="55" customWidth="1"/>
    <col min="67" max="67" width="8.375" style="55" customWidth="1"/>
    <col min="68" max="68" width="8.375" style="79" customWidth="1"/>
    <col min="69" max="69" width="11" style="79" customWidth="1"/>
    <col min="70" max="70" width="9.875" style="55" customWidth="1"/>
    <col min="71" max="71" width="10.25" style="79" customWidth="1"/>
    <col min="72" max="72" width="9.75" style="79" customWidth="1"/>
    <col min="73" max="73" width="8.125" style="79" customWidth="1"/>
    <col min="74" max="74" width="9.375" style="55" customWidth="1"/>
    <col min="75" max="75" width="9.875" style="79" customWidth="1"/>
    <col min="76" max="76" width="10" style="79" customWidth="1"/>
    <col min="77" max="77" width="9.25" style="79" customWidth="1"/>
    <col min="78" max="78" width="10" style="79" customWidth="1"/>
    <col min="79" max="79" width="9.375" style="55" customWidth="1"/>
    <col min="80" max="80" width="8.625" style="79" customWidth="1"/>
    <col min="81" max="81" width="9" style="79" customWidth="1"/>
    <col min="82" max="82" width="10.875" style="79" customWidth="1"/>
    <col min="83" max="83" width="10" style="55" customWidth="1"/>
    <col min="84" max="84" width="10.625" style="55" customWidth="1"/>
    <col min="85" max="85" width="8.625" style="79" customWidth="1"/>
    <col min="86" max="86" width="8.375" style="79" customWidth="1"/>
    <col min="87" max="87" width="10.75" style="55" customWidth="1"/>
    <col min="88" max="88" width="7.75" style="55" customWidth="1"/>
    <col min="89" max="89" width="8.375" style="79" customWidth="1"/>
    <col min="90" max="90" width="8.125" style="79" customWidth="1"/>
    <col min="91" max="91" width="7.375" style="79" customWidth="1"/>
    <col min="92" max="92" width="8.625" style="79" customWidth="1"/>
    <col min="93" max="93" width="10.375" style="55" customWidth="1"/>
    <col min="94" max="94" width="10.375" style="79" customWidth="1"/>
    <col min="95" max="95" width="9.75" style="79" customWidth="1"/>
    <col min="96" max="96" width="10.375" style="55" customWidth="1"/>
    <col min="97" max="97" width="10" style="55" customWidth="1"/>
    <col min="98" max="99" width="9.375" style="79" customWidth="1"/>
    <col min="100" max="100" width="9.75" style="55" customWidth="1"/>
    <col min="101" max="101" width="9.625" style="79" customWidth="1"/>
    <col min="102" max="102" width="8" style="79" customWidth="1"/>
    <col min="103" max="103" width="7.625" style="79" customWidth="1"/>
    <col min="104" max="105" width="11.375" style="55" customWidth="1"/>
    <col min="106" max="106" width="10" style="79" customWidth="1"/>
    <col min="107" max="107" width="9.25" style="79" customWidth="1"/>
    <col min="108" max="108" width="10.125" style="79" customWidth="1"/>
    <col min="109" max="109" width="10.375" style="79" customWidth="1"/>
    <col min="110" max="110" width="10.125" style="55" customWidth="1"/>
    <col min="111" max="111" width="12.625" style="53" bestFit="1" customWidth="1"/>
    <col min="112" max="112" width="26.25" style="53" customWidth="1"/>
    <col min="113" max="16384" width="9" style="53"/>
  </cols>
  <sheetData>
    <row r="1" spans="1:111" ht="26.25" x14ac:dyDescent="0.35">
      <c r="A1" s="133" t="s">
        <v>182</v>
      </c>
      <c r="B1" s="133"/>
      <c r="C1" s="133"/>
      <c r="D1" s="133"/>
      <c r="E1" s="133"/>
      <c r="F1" s="133"/>
      <c r="G1" s="133"/>
      <c r="H1" s="133"/>
      <c r="I1" s="133"/>
      <c r="J1" s="133"/>
      <c r="K1" s="54"/>
      <c r="N1" s="54"/>
      <c r="P1" s="82"/>
      <c r="Q1" s="83"/>
      <c r="S1" s="54"/>
      <c r="X1" s="54"/>
      <c r="AC1" s="54"/>
      <c r="AH1" s="54"/>
      <c r="AO1" s="54"/>
      <c r="AU1" s="54"/>
      <c r="AZ1" s="54"/>
      <c r="BF1" s="54"/>
      <c r="BJ1" s="84"/>
      <c r="BN1" s="54"/>
      <c r="BQ1" s="84"/>
      <c r="BR1" s="54"/>
      <c r="BV1" s="54"/>
      <c r="CA1" s="54"/>
      <c r="CE1" s="84"/>
      <c r="CF1" s="79"/>
      <c r="CI1" s="84"/>
      <c r="CJ1" s="79"/>
      <c r="CO1" s="84"/>
      <c r="CR1" s="84"/>
      <c r="CS1" s="79"/>
      <c r="CV1" s="84"/>
      <c r="CZ1" s="84"/>
      <c r="DA1" s="79"/>
      <c r="DD1" s="84"/>
      <c r="DE1" s="84"/>
      <c r="DF1" s="84"/>
    </row>
    <row r="2" spans="1:111" s="81" customFormat="1" ht="23.25" x14ac:dyDescent="0.35">
      <c r="A2" s="143" t="s">
        <v>183</v>
      </c>
      <c r="B2" s="56"/>
      <c r="C2" s="84"/>
      <c r="D2" s="85"/>
      <c r="E2" s="79"/>
      <c r="F2" s="79"/>
      <c r="G2" s="79"/>
      <c r="H2" s="79"/>
      <c r="I2" s="79"/>
      <c r="J2" s="79"/>
      <c r="K2" s="84"/>
      <c r="L2" s="79"/>
      <c r="M2" s="79"/>
      <c r="N2" s="84"/>
      <c r="O2" s="79"/>
      <c r="P2" s="79"/>
      <c r="Q2" s="79"/>
      <c r="R2" s="79"/>
      <c r="S2" s="84"/>
      <c r="T2" s="79"/>
      <c r="U2" s="79"/>
      <c r="V2" s="79"/>
      <c r="W2" s="79"/>
      <c r="X2" s="84"/>
      <c r="Y2" s="79"/>
      <c r="Z2" s="79"/>
      <c r="AA2" s="79"/>
      <c r="AB2" s="79"/>
      <c r="AC2" s="84"/>
      <c r="AD2" s="79"/>
      <c r="AE2" s="79"/>
      <c r="AF2" s="79"/>
      <c r="AG2" s="79"/>
      <c r="AH2" s="84"/>
      <c r="AI2" s="79"/>
      <c r="AJ2" s="79"/>
      <c r="AK2" s="79"/>
      <c r="AL2" s="79"/>
      <c r="AM2" s="79"/>
      <c r="AN2" s="79"/>
      <c r="AO2" s="84"/>
      <c r="AP2" s="79"/>
      <c r="AQ2" s="79"/>
      <c r="AR2" s="79"/>
      <c r="AS2" s="79"/>
      <c r="AT2" s="79"/>
      <c r="AU2" s="84"/>
      <c r="AV2" s="79"/>
      <c r="AW2" s="79"/>
      <c r="AX2" s="79"/>
      <c r="AY2" s="79"/>
      <c r="AZ2" s="84"/>
      <c r="BA2" s="79"/>
      <c r="BB2" s="79"/>
      <c r="BC2" s="79"/>
      <c r="BD2" s="79"/>
      <c r="BE2" s="79"/>
      <c r="BF2" s="84"/>
      <c r="BG2" s="79"/>
      <c r="BH2" s="79"/>
      <c r="BI2" s="79"/>
      <c r="BJ2" s="84"/>
      <c r="BK2" s="79"/>
      <c r="BL2" s="79"/>
      <c r="BM2" s="79"/>
      <c r="BN2" s="84"/>
      <c r="BO2" s="79"/>
      <c r="BP2" s="79"/>
      <c r="BQ2" s="84"/>
      <c r="BR2" s="84"/>
      <c r="BS2" s="79"/>
      <c r="BT2" s="79"/>
      <c r="BU2" s="79"/>
      <c r="BV2" s="84"/>
      <c r="BW2" s="79"/>
      <c r="BX2" s="79"/>
      <c r="BY2" s="79"/>
      <c r="BZ2" s="79"/>
      <c r="CA2" s="84"/>
      <c r="CB2" s="79"/>
      <c r="CC2" s="79"/>
      <c r="CD2" s="79"/>
      <c r="CE2" s="84"/>
      <c r="CF2" s="79"/>
      <c r="CG2" s="79"/>
      <c r="CH2" s="79"/>
      <c r="CI2" s="84"/>
      <c r="CJ2" s="79"/>
      <c r="CK2" s="79"/>
      <c r="CL2" s="79"/>
      <c r="CM2" s="79"/>
      <c r="CN2" s="79"/>
      <c r="CO2" s="84"/>
      <c r="CP2" s="79"/>
      <c r="CQ2" s="79"/>
      <c r="CR2" s="84"/>
      <c r="CS2" s="79"/>
      <c r="CT2" s="79"/>
      <c r="CU2" s="79"/>
      <c r="CV2" s="84"/>
      <c r="CW2" s="79"/>
      <c r="CX2" s="79"/>
      <c r="CY2" s="79"/>
      <c r="CZ2" s="84"/>
      <c r="DA2" s="79"/>
      <c r="DB2" s="79"/>
      <c r="DC2" s="79"/>
      <c r="DD2" s="84"/>
      <c r="DE2" s="84"/>
      <c r="DF2" s="84"/>
    </row>
    <row r="3" spans="1:111" s="58" customFormat="1" ht="63" x14ac:dyDescent="0.2">
      <c r="A3" s="1" t="s">
        <v>11</v>
      </c>
      <c r="B3" s="57" t="s">
        <v>142</v>
      </c>
      <c r="C3" s="134" t="s">
        <v>123</v>
      </c>
      <c r="D3" s="73" t="s">
        <v>141</v>
      </c>
      <c r="E3" s="86" t="s">
        <v>17</v>
      </c>
      <c r="F3" s="6" t="s">
        <v>18</v>
      </c>
      <c r="G3" s="6" t="s">
        <v>19</v>
      </c>
      <c r="H3" s="2" t="s">
        <v>12</v>
      </c>
      <c r="I3" s="3" t="s">
        <v>20</v>
      </c>
      <c r="J3" s="3" t="s">
        <v>13</v>
      </c>
      <c r="K3" s="4" t="s">
        <v>21</v>
      </c>
      <c r="L3" s="5" t="s">
        <v>22</v>
      </c>
      <c r="M3" s="5" t="s">
        <v>23</v>
      </c>
      <c r="N3" s="4" t="s">
        <v>24</v>
      </c>
      <c r="O3" s="3" t="s">
        <v>25</v>
      </c>
      <c r="P3" s="3" t="s">
        <v>26</v>
      </c>
      <c r="Q3" s="3" t="s">
        <v>27</v>
      </c>
      <c r="R3" s="3" t="s">
        <v>28</v>
      </c>
      <c r="S3" s="4" t="s">
        <v>29</v>
      </c>
      <c r="T3" s="3" t="s">
        <v>30</v>
      </c>
      <c r="U3" s="3" t="s">
        <v>31</v>
      </c>
      <c r="V3" s="3" t="s">
        <v>32</v>
      </c>
      <c r="W3" s="3" t="s">
        <v>33</v>
      </c>
      <c r="X3" s="4" t="s">
        <v>34</v>
      </c>
      <c r="Y3" s="3" t="s">
        <v>35</v>
      </c>
      <c r="Z3" s="3" t="s">
        <v>36</v>
      </c>
      <c r="AA3" s="3" t="s">
        <v>37</v>
      </c>
      <c r="AB3" s="3" t="s">
        <v>38</v>
      </c>
      <c r="AC3" s="4" t="s">
        <v>39</v>
      </c>
      <c r="AD3" s="3" t="s">
        <v>40</v>
      </c>
      <c r="AE3" s="3" t="s">
        <v>41</v>
      </c>
      <c r="AF3" s="3" t="s">
        <v>42</v>
      </c>
      <c r="AG3" s="3" t="s">
        <v>43</v>
      </c>
      <c r="AH3" s="4" t="s">
        <v>44</v>
      </c>
      <c r="AI3" s="5" t="s">
        <v>45</v>
      </c>
      <c r="AJ3" s="5" t="s">
        <v>156</v>
      </c>
      <c r="AK3" s="5" t="s">
        <v>46</v>
      </c>
      <c r="AL3" s="5" t="s">
        <v>47</v>
      </c>
      <c r="AM3" s="5" t="s">
        <v>48</v>
      </c>
      <c r="AN3" s="5" t="s">
        <v>49</v>
      </c>
      <c r="AO3" s="4" t="s">
        <v>50</v>
      </c>
      <c r="AP3" s="3" t="s">
        <v>51</v>
      </c>
      <c r="AQ3" s="3" t="s">
        <v>133</v>
      </c>
      <c r="AR3" s="3" t="s">
        <v>52</v>
      </c>
      <c r="AS3" s="3" t="s">
        <v>53</v>
      </c>
      <c r="AT3" s="3" t="s">
        <v>54</v>
      </c>
      <c r="AU3" s="4" t="s">
        <v>55</v>
      </c>
      <c r="AV3" s="78" t="s">
        <v>56</v>
      </c>
      <c r="AW3" s="3" t="s">
        <v>57</v>
      </c>
      <c r="AX3" s="3" t="s">
        <v>58</v>
      </c>
      <c r="AY3" s="78" t="s">
        <v>59</v>
      </c>
      <c r="AZ3" s="4" t="s">
        <v>60</v>
      </c>
      <c r="BA3" s="3" t="s">
        <v>61</v>
      </c>
      <c r="BB3" s="3" t="s">
        <v>62</v>
      </c>
      <c r="BC3" s="3" t="s">
        <v>63</v>
      </c>
      <c r="BD3" s="3" t="s">
        <v>64</v>
      </c>
      <c r="BE3" s="3" t="s">
        <v>65</v>
      </c>
      <c r="BF3" s="4" t="s">
        <v>66</v>
      </c>
      <c r="BG3" s="3" t="s">
        <v>67</v>
      </c>
      <c r="BH3" s="3" t="s">
        <v>68</v>
      </c>
      <c r="BI3" s="3" t="s">
        <v>69</v>
      </c>
      <c r="BJ3" s="4" t="s">
        <v>70</v>
      </c>
      <c r="BK3" s="3" t="s">
        <v>143</v>
      </c>
      <c r="BL3" s="3" t="s">
        <v>71</v>
      </c>
      <c r="BM3" s="3" t="s">
        <v>72</v>
      </c>
      <c r="BN3" s="4" t="s">
        <v>73</v>
      </c>
      <c r="BO3" s="3" t="s">
        <v>74</v>
      </c>
      <c r="BP3" s="3" t="s">
        <v>75</v>
      </c>
      <c r="BQ3" s="4" t="s">
        <v>76</v>
      </c>
      <c r="BR3" s="4" t="s">
        <v>77</v>
      </c>
      <c r="BS3" s="3" t="s">
        <v>78</v>
      </c>
      <c r="BT3" s="3" t="s">
        <v>79</v>
      </c>
      <c r="BU3" s="3" t="s">
        <v>80</v>
      </c>
      <c r="BV3" s="4" t="s">
        <v>81</v>
      </c>
      <c r="BW3" s="5" t="s">
        <v>82</v>
      </c>
      <c r="BX3" s="5" t="s">
        <v>83</v>
      </c>
      <c r="BY3" s="5" t="s">
        <v>84</v>
      </c>
      <c r="BZ3" s="5" t="s">
        <v>85</v>
      </c>
      <c r="CA3" s="4" t="s">
        <v>86</v>
      </c>
      <c r="CB3" s="6" t="s">
        <v>87</v>
      </c>
      <c r="CC3" s="6" t="s">
        <v>88</v>
      </c>
      <c r="CD3" s="6" t="s">
        <v>89</v>
      </c>
      <c r="CE3" s="4" t="s">
        <v>90</v>
      </c>
      <c r="CF3" s="3" t="s">
        <v>91</v>
      </c>
      <c r="CG3" s="3" t="s">
        <v>92</v>
      </c>
      <c r="CH3" s="3" t="s">
        <v>93</v>
      </c>
      <c r="CI3" s="4" t="s">
        <v>94</v>
      </c>
      <c r="CJ3" s="7" t="s">
        <v>95</v>
      </c>
      <c r="CK3" s="7" t="s">
        <v>96</v>
      </c>
      <c r="CL3" s="7" t="s">
        <v>97</v>
      </c>
      <c r="CM3" s="7" t="s">
        <v>98</v>
      </c>
      <c r="CN3" s="7" t="s">
        <v>99</v>
      </c>
      <c r="CO3" s="4" t="s">
        <v>100</v>
      </c>
      <c r="CP3" s="3" t="s">
        <v>101</v>
      </c>
      <c r="CQ3" s="3" t="s">
        <v>102</v>
      </c>
      <c r="CR3" s="4" t="s">
        <v>103</v>
      </c>
      <c r="CS3" s="3" t="s">
        <v>104</v>
      </c>
      <c r="CT3" s="3" t="s">
        <v>105</v>
      </c>
      <c r="CU3" s="3" t="s">
        <v>106</v>
      </c>
      <c r="CV3" s="4" t="s">
        <v>107</v>
      </c>
      <c r="CW3" s="3" t="s">
        <v>108</v>
      </c>
      <c r="CX3" s="3" t="s">
        <v>109</v>
      </c>
      <c r="CY3" s="3" t="s">
        <v>110</v>
      </c>
      <c r="CZ3" s="4" t="s">
        <v>111</v>
      </c>
      <c r="DA3" s="3" t="s">
        <v>144</v>
      </c>
      <c r="DB3" s="3" t="s">
        <v>112</v>
      </c>
      <c r="DC3" s="3" t="s">
        <v>113</v>
      </c>
      <c r="DD3" s="4" t="s">
        <v>114</v>
      </c>
      <c r="DE3" s="4" t="s">
        <v>115</v>
      </c>
      <c r="DF3" s="44" t="s">
        <v>116</v>
      </c>
    </row>
    <row r="4" spans="1:111" s="89" customFormat="1" ht="27" customHeight="1" thickBot="1" x14ac:dyDescent="0.4">
      <c r="A4" s="163" t="s">
        <v>0</v>
      </c>
      <c r="B4" s="164" t="s">
        <v>1</v>
      </c>
      <c r="C4" s="165">
        <f>C5+C6</f>
        <v>4114174</v>
      </c>
      <c r="D4" s="165"/>
      <c r="E4" s="165">
        <f t="shared" ref="E4:BP4" si="0">E5+E6</f>
        <v>840</v>
      </c>
      <c r="F4" s="165">
        <f t="shared" si="0"/>
        <v>700</v>
      </c>
      <c r="G4" s="165">
        <f t="shared" si="0"/>
        <v>400</v>
      </c>
      <c r="H4" s="165">
        <f t="shared" si="0"/>
        <v>250</v>
      </c>
      <c r="I4" s="165">
        <f t="shared" si="0"/>
        <v>0</v>
      </c>
      <c r="J4" s="166">
        <f t="shared" si="0"/>
        <v>40</v>
      </c>
      <c r="K4" s="165">
        <f t="shared" si="0"/>
        <v>471930</v>
      </c>
      <c r="L4" s="165">
        <f t="shared" si="0"/>
        <v>390760</v>
      </c>
      <c r="M4" s="165">
        <f t="shared" si="0"/>
        <v>81170</v>
      </c>
      <c r="N4" s="165">
        <f t="shared" si="0"/>
        <v>16435</v>
      </c>
      <c r="O4" s="165">
        <f t="shared" si="0"/>
        <v>6980</v>
      </c>
      <c r="P4" s="165">
        <f t="shared" si="0"/>
        <v>3280</v>
      </c>
      <c r="Q4" s="165">
        <f t="shared" si="0"/>
        <v>3800</v>
      </c>
      <c r="R4" s="165">
        <f t="shared" si="0"/>
        <v>2375</v>
      </c>
      <c r="S4" s="165">
        <f t="shared" si="0"/>
        <v>372050</v>
      </c>
      <c r="T4" s="165">
        <f t="shared" si="0"/>
        <v>310590</v>
      </c>
      <c r="U4" s="165">
        <f t="shared" si="0"/>
        <v>840</v>
      </c>
      <c r="V4" s="165">
        <f t="shared" si="0"/>
        <v>56970</v>
      </c>
      <c r="W4" s="165">
        <f t="shared" si="0"/>
        <v>3650</v>
      </c>
      <c r="X4" s="165">
        <f t="shared" si="0"/>
        <v>54700</v>
      </c>
      <c r="Y4" s="165">
        <f t="shared" si="0"/>
        <v>22230</v>
      </c>
      <c r="Z4" s="165">
        <f t="shared" si="0"/>
        <v>13590</v>
      </c>
      <c r="AA4" s="165">
        <f t="shared" si="0"/>
        <v>7950</v>
      </c>
      <c r="AB4" s="165">
        <f t="shared" si="0"/>
        <v>10930</v>
      </c>
      <c r="AC4" s="165">
        <f t="shared" si="0"/>
        <v>119790</v>
      </c>
      <c r="AD4" s="165">
        <f t="shared" si="0"/>
        <v>101880</v>
      </c>
      <c r="AE4" s="165">
        <f t="shared" si="0"/>
        <v>7610</v>
      </c>
      <c r="AF4" s="165">
        <f t="shared" si="0"/>
        <v>6130</v>
      </c>
      <c r="AG4" s="165">
        <f t="shared" si="0"/>
        <v>4170</v>
      </c>
      <c r="AH4" s="165">
        <f t="shared" si="0"/>
        <v>40630</v>
      </c>
      <c r="AI4" s="165">
        <f t="shared" si="0"/>
        <v>30320</v>
      </c>
      <c r="AJ4" s="165">
        <f t="shared" si="0"/>
        <v>400</v>
      </c>
      <c r="AK4" s="165">
        <f t="shared" si="0"/>
        <v>2570</v>
      </c>
      <c r="AL4" s="165">
        <f t="shared" si="0"/>
        <v>2680</v>
      </c>
      <c r="AM4" s="165">
        <f t="shared" si="0"/>
        <v>2220</v>
      </c>
      <c r="AN4" s="165">
        <f t="shared" si="0"/>
        <v>2440</v>
      </c>
      <c r="AO4" s="165">
        <f t="shared" si="0"/>
        <v>23568</v>
      </c>
      <c r="AP4" s="165">
        <f t="shared" si="0"/>
        <v>10180</v>
      </c>
      <c r="AQ4" s="165">
        <f t="shared" si="0"/>
        <v>2628</v>
      </c>
      <c r="AR4" s="165">
        <f t="shared" si="0"/>
        <v>2010</v>
      </c>
      <c r="AS4" s="165">
        <f t="shared" si="0"/>
        <v>1560</v>
      </c>
      <c r="AT4" s="165">
        <f t="shared" si="0"/>
        <v>7190</v>
      </c>
      <c r="AU4" s="165">
        <f t="shared" si="0"/>
        <v>23900</v>
      </c>
      <c r="AV4" s="165">
        <f t="shared" si="0"/>
        <v>10780</v>
      </c>
      <c r="AW4" s="165">
        <f t="shared" si="0"/>
        <v>4500</v>
      </c>
      <c r="AX4" s="165">
        <f t="shared" si="0"/>
        <v>2370</v>
      </c>
      <c r="AY4" s="165">
        <f t="shared" si="0"/>
        <v>6250</v>
      </c>
      <c r="AZ4" s="165">
        <f t="shared" si="0"/>
        <v>18982</v>
      </c>
      <c r="BA4" s="165">
        <f t="shared" si="0"/>
        <v>6935</v>
      </c>
      <c r="BB4" s="165">
        <f t="shared" si="0"/>
        <v>4662</v>
      </c>
      <c r="BC4" s="165">
        <f t="shared" si="0"/>
        <v>3340</v>
      </c>
      <c r="BD4" s="165">
        <f t="shared" si="0"/>
        <v>1815</v>
      </c>
      <c r="BE4" s="165">
        <f t="shared" si="0"/>
        <v>2230</v>
      </c>
      <c r="BF4" s="165">
        <f t="shared" si="0"/>
        <v>39420</v>
      </c>
      <c r="BG4" s="165">
        <f t="shared" si="0"/>
        <v>8950</v>
      </c>
      <c r="BH4" s="165">
        <f t="shared" si="0"/>
        <v>28630</v>
      </c>
      <c r="BI4" s="165">
        <f t="shared" si="0"/>
        <v>1840</v>
      </c>
      <c r="BJ4" s="165">
        <f t="shared" si="0"/>
        <v>22270</v>
      </c>
      <c r="BK4" s="165">
        <f t="shared" si="0"/>
        <v>16670</v>
      </c>
      <c r="BL4" s="165">
        <f t="shared" si="0"/>
        <v>4010</v>
      </c>
      <c r="BM4" s="165">
        <f t="shared" si="0"/>
        <v>1590</v>
      </c>
      <c r="BN4" s="165">
        <f t="shared" si="0"/>
        <v>55090</v>
      </c>
      <c r="BO4" s="165">
        <f t="shared" si="0"/>
        <v>53060</v>
      </c>
      <c r="BP4" s="165">
        <f t="shared" si="0"/>
        <v>2030</v>
      </c>
      <c r="BQ4" s="165">
        <f t="shared" ref="BQ4:DF4" si="1">BQ5+BQ6</f>
        <v>1808080</v>
      </c>
      <c r="BR4" s="165">
        <f t="shared" si="1"/>
        <v>285005</v>
      </c>
      <c r="BS4" s="165">
        <f t="shared" si="1"/>
        <v>170410</v>
      </c>
      <c r="BT4" s="165">
        <f t="shared" si="1"/>
        <v>111480</v>
      </c>
      <c r="BU4" s="165">
        <f t="shared" si="1"/>
        <v>3115</v>
      </c>
      <c r="BV4" s="165">
        <f t="shared" si="1"/>
        <v>244650</v>
      </c>
      <c r="BW4" s="165">
        <f t="shared" si="1"/>
        <v>179060</v>
      </c>
      <c r="BX4" s="165">
        <f t="shared" si="1"/>
        <v>2630</v>
      </c>
      <c r="BY4" s="165">
        <f t="shared" si="1"/>
        <v>17890</v>
      </c>
      <c r="BZ4" s="165">
        <f t="shared" si="1"/>
        <v>45070</v>
      </c>
      <c r="CA4" s="165">
        <f t="shared" si="1"/>
        <v>142510</v>
      </c>
      <c r="CB4" s="165">
        <f t="shared" si="1"/>
        <v>36770</v>
      </c>
      <c r="CC4" s="165">
        <f t="shared" si="1"/>
        <v>101220</v>
      </c>
      <c r="CD4" s="165">
        <f t="shared" si="1"/>
        <v>4520</v>
      </c>
      <c r="CE4" s="165">
        <f t="shared" si="1"/>
        <v>241140</v>
      </c>
      <c r="CF4" s="165">
        <f t="shared" si="1"/>
        <v>230990</v>
      </c>
      <c r="CG4" s="165">
        <f t="shared" si="1"/>
        <v>6710</v>
      </c>
      <c r="CH4" s="165">
        <f t="shared" si="1"/>
        <v>3440</v>
      </c>
      <c r="CI4" s="165">
        <f t="shared" si="1"/>
        <v>15990</v>
      </c>
      <c r="CJ4" s="165">
        <f t="shared" si="1"/>
        <v>8380</v>
      </c>
      <c r="CK4" s="165">
        <f t="shared" si="1"/>
        <v>3030</v>
      </c>
      <c r="CL4" s="165">
        <f t="shared" si="1"/>
        <v>1660</v>
      </c>
      <c r="CM4" s="165">
        <f t="shared" si="1"/>
        <v>1700</v>
      </c>
      <c r="CN4" s="165">
        <f t="shared" si="1"/>
        <v>1220</v>
      </c>
      <c r="CO4" s="165">
        <f t="shared" si="1"/>
        <v>30630</v>
      </c>
      <c r="CP4" s="165">
        <f t="shared" si="1"/>
        <v>29880</v>
      </c>
      <c r="CQ4" s="165">
        <f t="shared" si="1"/>
        <v>750</v>
      </c>
      <c r="CR4" s="165">
        <f t="shared" si="1"/>
        <v>10230</v>
      </c>
      <c r="CS4" s="165">
        <f t="shared" si="1"/>
        <v>7660</v>
      </c>
      <c r="CT4" s="165">
        <f t="shared" si="1"/>
        <v>1440</v>
      </c>
      <c r="CU4" s="165">
        <f t="shared" si="1"/>
        <v>1130</v>
      </c>
      <c r="CV4" s="165">
        <f t="shared" si="1"/>
        <v>48579</v>
      </c>
      <c r="CW4" s="165">
        <f t="shared" si="1"/>
        <v>37174</v>
      </c>
      <c r="CX4" s="165">
        <f t="shared" si="1"/>
        <v>5535</v>
      </c>
      <c r="CY4" s="165">
        <f t="shared" si="1"/>
        <v>5870</v>
      </c>
      <c r="CZ4" s="165">
        <f t="shared" si="1"/>
        <v>17040</v>
      </c>
      <c r="DA4" s="165">
        <f t="shared" si="1"/>
        <v>8100</v>
      </c>
      <c r="DB4" s="165">
        <f t="shared" si="1"/>
        <v>1550</v>
      </c>
      <c r="DC4" s="165">
        <f t="shared" si="1"/>
        <v>7390</v>
      </c>
      <c r="DD4" s="165">
        <f t="shared" si="1"/>
        <v>3960</v>
      </c>
      <c r="DE4" s="165">
        <f t="shared" si="1"/>
        <v>3215</v>
      </c>
      <c r="DF4" s="165">
        <f t="shared" si="1"/>
        <v>2150</v>
      </c>
      <c r="DG4" s="183">
        <f>DF4+DE4+DD4+CZ4+CV4+CR4+CO4+CI4+CE4+CA4+BV4+BR4+BN4+BQ4+BJ4+BF4+AZ4+AU4+AO4+AH4+AC4+X4+S4+N4+K4+J4+H4+G4+F4+E4</f>
        <v>4114174</v>
      </c>
    </row>
    <row r="5" spans="1:111" s="89" customFormat="1" ht="24" customHeight="1" x14ac:dyDescent="0.35">
      <c r="A5" s="167" t="s">
        <v>5</v>
      </c>
      <c r="B5" s="168" t="s">
        <v>1</v>
      </c>
      <c r="C5" s="169">
        <f t="shared" ref="C5:BN5" si="2">C9+C12+C14+C18+C21+C23+C25+C27+C29+C30+C42+C43+C48+C51+C55+C59+C64+C67</f>
        <v>114174</v>
      </c>
      <c r="D5" s="169">
        <f t="shared" si="2"/>
        <v>0</v>
      </c>
      <c r="E5" s="169">
        <f t="shared" si="2"/>
        <v>840</v>
      </c>
      <c r="F5" s="169">
        <f t="shared" si="2"/>
        <v>700</v>
      </c>
      <c r="G5" s="169">
        <f t="shared" si="2"/>
        <v>400</v>
      </c>
      <c r="H5" s="169">
        <f t="shared" si="2"/>
        <v>250</v>
      </c>
      <c r="I5" s="169">
        <f t="shared" si="2"/>
        <v>0</v>
      </c>
      <c r="J5" s="169">
        <f t="shared" si="2"/>
        <v>40</v>
      </c>
      <c r="K5" s="169">
        <f t="shared" si="2"/>
        <v>3930</v>
      </c>
      <c r="L5" s="169">
        <f t="shared" si="2"/>
        <v>2760</v>
      </c>
      <c r="M5" s="169">
        <f t="shared" si="2"/>
        <v>1170</v>
      </c>
      <c r="N5" s="169">
        <f t="shared" si="2"/>
        <v>4435</v>
      </c>
      <c r="O5" s="169">
        <f t="shared" si="2"/>
        <v>1980</v>
      </c>
      <c r="P5" s="169">
        <f t="shared" si="2"/>
        <v>780</v>
      </c>
      <c r="Q5" s="169">
        <f t="shared" si="2"/>
        <v>800</v>
      </c>
      <c r="R5" s="169">
        <f t="shared" si="2"/>
        <v>875</v>
      </c>
      <c r="S5" s="169">
        <f t="shared" si="2"/>
        <v>6250</v>
      </c>
      <c r="T5" s="169">
        <f t="shared" si="2"/>
        <v>2590</v>
      </c>
      <c r="U5" s="169">
        <f t="shared" si="2"/>
        <v>840</v>
      </c>
      <c r="V5" s="169">
        <f t="shared" si="2"/>
        <v>1170</v>
      </c>
      <c r="W5" s="169">
        <f t="shared" si="2"/>
        <v>1650</v>
      </c>
      <c r="X5" s="169">
        <f t="shared" si="2"/>
        <v>5700</v>
      </c>
      <c r="Y5" s="169">
        <f t="shared" si="2"/>
        <v>2230</v>
      </c>
      <c r="Z5" s="169">
        <f t="shared" si="2"/>
        <v>1590</v>
      </c>
      <c r="AA5" s="169">
        <f t="shared" si="2"/>
        <v>950</v>
      </c>
      <c r="AB5" s="169">
        <f t="shared" si="2"/>
        <v>930</v>
      </c>
      <c r="AC5" s="169">
        <f t="shared" si="2"/>
        <v>5790</v>
      </c>
      <c r="AD5" s="169">
        <f t="shared" si="2"/>
        <v>2380</v>
      </c>
      <c r="AE5" s="169">
        <f t="shared" si="2"/>
        <v>1110</v>
      </c>
      <c r="AF5" s="169">
        <f t="shared" si="2"/>
        <v>1130</v>
      </c>
      <c r="AG5" s="169">
        <f t="shared" si="2"/>
        <v>1170</v>
      </c>
      <c r="AH5" s="169">
        <f t="shared" si="2"/>
        <v>7280</v>
      </c>
      <c r="AI5" s="169">
        <f t="shared" si="2"/>
        <v>2320</v>
      </c>
      <c r="AJ5" s="169">
        <f t="shared" si="2"/>
        <v>400</v>
      </c>
      <c r="AK5" s="169">
        <f t="shared" si="2"/>
        <v>1070</v>
      </c>
      <c r="AL5" s="169">
        <f t="shared" si="2"/>
        <v>1080</v>
      </c>
      <c r="AM5" s="169">
        <f t="shared" si="2"/>
        <v>870</v>
      </c>
      <c r="AN5" s="169">
        <f t="shared" si="2"/>
        <v>1540</v>
      </c>
      <c r="AO5" s="169">
        <f t="shared" si="2"/>
        <v>6768</v>
      </c>
      <c r="AP5" s="169">
        <f t="shared" si="2"/>
        <v>2580</v>
      </c>
      <c r="AQ5" s="169">
        <f t="shared" si="2"/>
        <v>1128</v>
      </c>
      <c r="AR5" s="169">
        <f t="shared" si="2"/>
        <v>910</v>
      </c>
      <c r="AS5" s="169">
        <f t="shared" si="2"/>
        <v>960</v>
      </c>
      <c r="AT5" s="169">
        <f t="shared" si="2"/>
        <v>1190</v>
      </c>
      <c r="AU5" s="169">
        <f t="shared" si="2"/>
        <v>5800</v>
      </c>
      <c r="AV5" s="169">
        <f t="shared" si="2"/>
        <v>2080</v>
      </c>
      <c r="AW5" s="169">
        <f t="shared" si="2"/>
        <v>1500</v>
      </c>
      <c r="AX5" s="169">
        <f t="shared" si="2"/>
        <v>970</v>
      </c>
      <c r="AY5" s="169">
        <f t="shared" si="2"/>
        <v>1250</v>
      </c>
      <c r="AZ5" s="169">
        <f t="shared" si="2"/>
        <v>6682</v>
      </c>
      <c r="BA5" s="169">
        <f t="shared" si="2"/>
        <v>2135</v>
      </c>
      <c r="BB5" s="169">
        <f t="shared" si="2"/>
        <v>1062</v>
      </c>
      <c r="BC5" s="169">
        <f t="shared" si="2"/>
        <v>1340</v>
      </c>
      <c r="BD5" s="169">
        <f t="shared" si="2"/>
        <v>1115</v>
      </c>
      <c r="BE5" s="169">
        <f t="shared" si="2"/>
        <v>1030</v>
      </c>
      <c r="BF5" s="169">
        <f t="shared" si="2"/>
        <v>4220</v>
      </c>
      <c r="BG5" s="169">
        <f t="shared" si="2"/>
        <v>1950</v>
      </c>
      <c r="BH5" s="169">
        <f t="shared" si="2"/>
        <v>1330</v>
      </c>
      <c r="BI5" s="169">
        <f t="shared" si="2"/>
        <v>940</v>
      </c>
      <c r="BJ5" s="169">
        <f t="shared" si="2"/>
        <v>3970</v>
      </c>
      <c r="BK5" s="169">
        <f t="shared" si="2"/>
        <v>2070</v>
      </c>
      <c r="BL5" s="169">
        <f t="shared" si="2"/>
        <v>1010</v>
      </c>
      <c r="BM5" s="169">
        <f t="shared" si="2"/>
        <v>890</v>
      </c>
      <c r="BN5" s="169">
        <f t="shared" si="2"/>
        <v>3990</v>
      </c>
      <c r="BO5" s="169">
        <f t="shared" ref="BO5:DF5" si="3">BO9+BO12+BO14+BO18+BO21+BO23+BO25+BO27+BO29+BO30+BO42+BO43+BO48+BO51+BO55+BO59+BO64+BO67</f>
        <v>3060</v>
      </c>
      <c r="BP5" s="169">
        <f t="shared" si="3"/>
        <v>930</v>
      </c>
      <c r="BQ5" s="169">
        <f t="shared" si="3"/>
        <v>1650</v>
      </c>
      <c r="BR5" s="169">
        <f t="shared" si="3"/>
        <v>4355</v>
      </c>
      <c r="BS5" s="169">
        <f t="shared" si="3"/>
        <v>1910</v>
      </c>
      <c r="BT5" s="169">
        <f t="shared" si="3"/>
        <v>1480</v>
      </c>
      <c r="BU5" s="169">
        <f t="shared" si="3"/>
        <v>965</v>
      </c>
      <c r="BV5" s="169">
        <f t="shared" si="3"/>
        <v>5850</v>
      </c>
      <c r="BW5" s="169">
        <f t="shared" si="3"/>
        <v>2560</v>
      </c>
      <c r="BX5" s="169">
        <f t="shared" si="3"/>
        <v>830</v>
      </c>
      <c r="BY5" s="169">
        <f t="shared" si="3"/>
        <v>1390</v>
      </c>
      <c r="BZ5" s="169">
        <f t="shared" si="3"/>
        <v>1070</v>
      </c>
      <c r="CA5" s="169">
        <f t="shared" si="3"/>
        <v>4010</v>
      </c>
      <c r="CB5" s="169">
        <f t="shared" si="3"/>
        <v>1770</v>
      </c>
      <c r="CC5" s="169">
        <f t="shared" si="3"/>
        <v>1220</v>
      </c>
      <c r="CD5" s="169">
        <f t="shared" si="3"/>
        <v>1020</v>
      </c>
      <c r="CE5" s="169">
        <f t="shared" si="3"/>
        <v>4640</v>
      </c>
      <c r="CF5" s="169">
        <f t="shared" si="3"/>
        <v>1990</v>
      </c>
      <c r="CG5" s="169">
        <f t="shared" si="3"/>
        <v>1210</v>
      </c>
      <c r="CH5" s="169">
        <f t="shared" si="3"/>
        <v>1440</v>
      </c>
      <c r="CI5" s="169">
        <f t="shared" si="3"/>
        <v>6790</v>
      </c>
      <c r="CJ5" s="169">
        <f t="shared" si="3"/>
        <v>1880</v>
      </c>
      <c r="CK5" s="169">
        <f t="shared" si="3"/>
        <v>1530</v>
      </c>
      <c r="CL5" s="169">
        <f t="shared" si="3"/>
        <v>960</v>
      </c>
      <c r="CM5" s="169">
        <f t="shared" si="3"/>
        <v>1550</v>
      </c>
      <c r="CN5" s="169">
        <f t="shared" si="3"/>
        <v>870</v>
      </c>
      <c r="CO5" s="169">
        <f t="shared" si="3"/>
        <v>2630</v>
      </c>
      <c r="CP5" s="169">
        <f t="shared" si="3"/>
        <v>1880</v>
      </c>
      <c r="CQ5" s="169">
        <f t="shared" si="3"/>
        <v>750</v>
      </c>
      <c r="CR5" s="169">
        <f t="shared" si="3"/>
        <v>4710</v>
      </c>
      <c r="CS5" s="169">
        <f t="shared" si="3"/>
        <v>2660</v>
      </c>
      <c r="CT5" s="169">
        <f t="shared" si="3"/>
        <v>1040</v>
      </c>
      <c r="CU5" s="169">
        <f t="shared" si="3"/>
        <v>1010</v>
      </c>
      <c r="CV5" s="169">
        <f t="shared" si="3"/>
        <v>4579</v>
      </c>
      <c r="CW5" s="169">
        <f t="shared" si="3"/>
        <v>2174</v>
      </c>
      <c r="CX5" s="169">
        <f t="shared" si="3"/>
        <v>1035</v>
      </c>
      <c r="CY5" s="169">
        <f t="shared" si="3"/>
        <v>1370</v>
      </c>
      <c r="CZ5" s="169">
        <f t="shared" si="3"/>
        <v>3440</v>
      </c>
      <c r="DA5" s="169">
        <f t="shared" si="3"/>
        <v>1600</v>
      </c>
      <c r="DB5" s="169">
        <f t="shared" si="3"/>
        <v>950</v>
      </c>
      <c r="DC5" s="169">
        <f t="shared" si="3"/>
        <v>890</v>
      </c>
      <c r="DD5" s="169">
        <f t="shared" si="3"/>
        <v>1460</v>
      </c>
      <c r="DE5" s="169">
        <f t="shared" si="3"/>
        <v>1415</v>
      </c>
      <c r="DF5" s="169">
        <f t="shared" si="3"/>
        <v>1600</v>
      </c>
      <c r="DG5" s="183">
        <f t="shared" ref="DG5:DG68" si="4">DF5+DE5+DD5+CZ5+CV5+CR5+CO5+CI5+CE5+CA5+BV5+BR5+BN5+BQ5+BJ5+BF5+AZ5+AU5+AO5+AH5+AC5+X5+S5+N5+K5+J5+H5+G5+F5+E5</f>
        <v>114174</v>
      </c>
    </row>
    <row r="6" spans="1:111" s="89" customFormat="1" ht="27.75" customHeight="1" thickBot="1" x14ac:dyDescent="0.4">
      <c r="A6" s="170" t="s">
        <v>6</v>
      </c>
      <c r="B6" s="171" t="s">
        <v>1</v>
      </c>
      <c r="C6" s="172">
        <f>C38</f>
        <v>4000000</v>
      </c>
      <c r="D6" s="172">
        <f t="shared" ref="D6:BO6" si="5">D38</f>
        <v>0</v>
      </c>
      <c r="E6" s="172">
        <f t="shared" si="5"/>
        <v>0</v>
      </c>
      <c r="F6" s="172">
        <f t="shared" si="5"/>
        <v>0</v>
      </c>
      <c r="G6" s="172">
        <f t="shared" si="5"/>
        <v>0</v>
      </c>
      <c r="H6" s="172">
        <f t="shared" si="5"/>
        <v>0</v>
      </c>
      <c r="I6" s="172">
        <f t="shared" si="5"/>
        <v>0</v>
      </c>
      <c r="J6" s="172">
        <f t="shared" si="5"/>
        <v>0</v>
      </c>
      <c r="K6" s="172">
        <f t="shared" si="5"/>
        <v>468000</v>
      </c>
      <c r="L6" s="172">
        <f t="shared" si="5"/>
        <v>388000</v>
      </c>
      <c r="M6" s="172">
        <f t="shared" si="5"/>
        <v>80000</v>
      </c>
      <c r="N6" s="172">
        <f t="shared" si="5"/>
        <v>12000</v>
      </c>
      <c r="O6" s="172">
        <f t="shared" si="5"/>
        <v>5000</v>
      </c>
      <c r="P6" s="172">
        <f t="shared" si="5"/>
        <v>2500</v>
      </c>
      <c r="Q6" s="172">
        <f t="shared" si="5"/>
        <v>3000</v>
      </c>
      <c r="R6" s="172">
        <f t="shared" si="5"/>
        <v>1500</v>
      </c>
      <c r="S6" s="172">
        <f t="shared" si="5"/>
        <v>365800</v>
      </c>
      <c r="T6" s="172">
        <f t="shared" si="5"/>
        <v>308000</v>
      </c>
      <c r="U6" s="172">
        <f t="shared" si="5"/>
        <v>0</v>
      </c>
      <c r="V6" s="172">
        <f t="shared" si="5"/>
        <v>55800</v>
      </c>
      <c r="W6" s="172">
        <f t="shared" si="5"/>
        <v>2000</v>
      </c>
      <c r="X6" s="172">
        <f t="shared" si="5"/>
        <v>49000</v>
      </c>
      <c r="Y6" s="172">
        <f t="shared" si="5"/>
        <v>20000</v>
      </c>
      <c r="Z6" s="172">
        <f t="shared" si="5"/>
        <v>12000</v>
      </c>
      <c r="AA6" s="172">
        <f t="shared" si="5"/>
        <v>7000</v>
      </c>
      <c r="AB6" s="172">
        <f t="shared" si="5"/>
        <v>10000</v>
      </c>
      <c r="AC6" s="172">
        <f t="shared" si="5"/>
        <v>114000</v>
      </c>
      <c r="AD6" s="172">
        <f t="shared" si="5"/>
        <v>99500</v>
      </c>
      <c r="AE6" s="172">
        <f t="shared" si="5"/>
        <v>6500</v>
      </c>
      <c r="AF6" s="172">
        <f t="shared" si="5"/>
        <v>5000</v>
      </c>
      <c r="AG6" s="172">
        <f t="shared" si="5"/>
        <v>3000</v>
      </c>
      <c r="AH6" s="172">
        <f t="shared" si="5"/>
        <v>33350</v>
      </c>
      <c r="AI6" s="172">
        <f t="shared" si="5"/>
        <v>28000</v>
      </c>
      <c r="AJ6" s="172">
        <f t="shared" si="5"/>
        <v>0</v>
      </c>
      <c r="AK6" s="172">
        <f t="shared" si="5"/>
        <v>1500</v>
      </c>
      <c r="AL6" s="172">
        <f t="shared" si="5"/>
        <v>1600</v>
      </c>
      <c r="AM6" s="172">
        <f t="shared" si="5"/>
        <v>1350</v>
      </c>
      <c r="AN6" s="172">
        <f t="shared" si="5"/>
        <v>900</v>
      </c>
      <c r="AO6" s="172">
        <f t="shared" si="5"/>
        <v>16800</v>
      </c>
      <c r="AP6" s="172">
        <f t="shared" si="5"/>
        <v>7600</v>
      </c>
      <c r="AQ6" s="172">
        <f t="shared" si="5"/>
        <v>1500</v>
      </c>
      <c r="AR6" s="172">
        <f t="shared" si="5"/>
        <v>1100</v>
      </c>
      <c r="AS6" s="172">
        <f t="shared" si="5"/>
        <v>600</v>
      </c>
      <c r="AT6" s="172">
        <f t="shared" si="5"/>
        <v>6000</v>
      </c>
      <c r="AU6" s="172">
        <f t="shared" si="5"/>
        <v>18100</v>
      </c>
      <c r="AV6" s="172">
        <f t="shared" si="5"/>
        <v>8700</v>
      </c>
      <c r="AW6" s="172">
        <f t="shared" si="5"/>
        <v>3000</v>
      </c>
      <c r="AX6" s="172">
        <f t="shared" si="5"/>
        <v>1400</v>
      </c>
      <c r="AY6" s="172">
        <f t="shared" si="5"/>
        <v>5000</v>
      </c>
      <c r="AZ6" s="172">
        <f t="shared" si="5"/>
        <v>12300</v>
      </c>
      <c r="BA6" s="172">
        <f t="shared" si="5"/>
        <v>4800</v>
      </c>
      <c r="BB6" s="172">
        <f t="shared" si="5"/>
        <v>3600</v>
      </c>
      <c r="BC6" s="172">
        <f t="shared" si="5"/>
        <v>2000</v>
      </c>
      <c r="BD6" s="172">
        <f t="shared" si="5"/>
        <v>700</v>
      </c>
      <c r="BE6" s="172">
        <f t="shared" si="5"/>
        <v>1200</v>
      </c>
      <c r="BF6" s="172">
        <f t="shared" si="5"/>
        <v>35200</v>
      </c>
      <c r="BG6" s="172">
        <f t="shared" si="5"/>
        <v>7000</v>
      </c>
      <c r="BH6" s="172">
        <f t="shared" si="5"/>
        <v>27300</v>
      </c>
      <c r="BI6" s="172">
        <f t="shared" si="5"/>
        <v>900</v>
      </c>
      <c r="BJ6" s="172">
        <f t="shared" si="5"/>
        <v>18300</v>
      </c>
      <c r="BK6" s="172">
        <f t="shared" si="5"/>
        <v>14600</v>
      </c>
      <c r="BL6" s="172">
        <f t="shared" si="5"/>
        <v>3000</v>
      </c>
      <c r="BM6" s="172">
        <f t="shared" si="5"/>
        <v>700</v>
      </c>
      <c r="BN6" s="172">
        <f t="shared" si="5"/>
        <v>51100</v>
      </c>
      <c r="BO6" s="172">
        <f t="shared" si="5"/>
        <v>50000</v>
      </c>
      <c r="BP6" s="172">
        <f t="shared" ref="BP6:DF6" si="6">BP38</f>
        <v>1100</v>
      </c>
      <c r="BQ6" s="172">
        <f t="shared" si="6"/>
        <v>1806430</v>
      </c>
      <c r="BR6" s="172">
        <f t="shared" si="6"/>
        <v>280650</v>
      </c>
      <c r="BS6" s="172">
        <f t="shared" si="6"/>
        <v>168500</v>
      </c>
      <c r="BT6" s="172">
        <f t="shared" si="6"/>
        <v>110000</v>
      </c>
      <c r="BU6" s="172">
        <f t="shared" si="6"/>
        <v>2150</v>
      </c>
      <c r="BV6" s="172">
        <f t="shared" si="6"/>
        <v>238800</v>
      </c>
      <c r="BW6" s="172">
        <f t="shared" si="6"/>
        <v>176500</v>
      </c>
      <c r="BX6" s="172">
        <f t="shared" si="6"/>
        <v>1800</v>
      </c>
      <c r="BY6" s="172">
        <f t="shared" si="6"/>
        <v>16500</v>
      </c>
      <c r="BZ6" s="172">
        <f t="shared" si="6"/>
        <v>44000</v>
      </c>
      <c r="CA6" s="172">
        <f t="shared" si="6"/>
        <v>138500</v>
      </c>
      <c r="CB6" s="172">
        <f t="shared" si="6"/>
        <v>35000</v>
      </c>
      <c r="CC6" s="172">
        <f t="shared" si="6"/>
        <v>100000</v>
      </c>
      <c r="CD6" s="172">
        <f t="shared" si="6"/>
        <v>3500</v>
      </c>
      <c r="CE6" s="172">
        <f t="shared" si="6"/>
        <v>236500</v>
      </c>
      <c r="CF6" s="172">
        <f t="shared" si="6"/>
        <v>229000</v>
      </c>
      <c r="CG6" s="172">
        <f t="shared" si="6"/>
        <v>5500</v>
      </c>
      <c r="CH6" s="172">
        <f t="shared" si="6"/>
        <v>2000</v>
      </c>
      <c r="CI6" s="172">
        <f t="shared" si="6"/>
        <v>9200</v>
      </c>
      <c r="CJ6" s="172">
        <f t="shared" si="6"/>
        <v>6500</v>
      </c>
      <c r="CK6" s="172">
        <f t="shared" si="6"/>
        <v>1500</v>
      </c>
      <c r="CL6" s="172">
        <f t="shared" si="6"/>
        <v>700</v>
      </c>
      <c r="CM6" s="172">
        <f t="shared" si="6"/>
        <v>150</v>
      </c>
      <c r="CN6" s="172">
        <f t="shared" si="6"/>
        <v>350</v>
      </c>
      <c r="CO6" s="172">
        <f t="shared" si="6"/>
        <v>28000</v>
      </c>
      <c r="CP6" s="172">
        <f t="shared" si="6"/>
        <v>28000</v>
      </c>
      <c r="CQ6" s="172">
        <f t="shared" si="6"/>
        <v>0</v>
      </c>
      <c r="CR6" s="172">
        <f t="shared" si="6"/>
        <v>5520</v>
      </c>
      <c r="CS6" s="172">
        <f t="shared" si="6"/>
        <v>5000</v>
      </c>
      <c r="CT6" s="172">
        <f t="shared" si="6"/>
        <v>400</v>
      </c>
      <c r="CU6" s="172">
        <f t="shared" si="6"/>
        <v>120</v>
      </c>
      <c r="CV6" s="172">
        <f t="shared" si="6"/>
        <v>44000</v>
      </c>
      <c r="CW6" s="172">
        <f t="shared" si="6"/>
        <v>35000</v>
      </c>
      <c r="CX6" s="172">
        <f t="shared" si="6"/>
        <v>4500</v>
      </c>
      <c r="CY6" s="172">
        <f t="shared" si="6"/>
        <v>4500</v>
      </c>
      <c r="CZ6" s="172">
        <f t="shared" si="6"/>
        <v>13600</v>
      </c>
      <c r="DA6" s="172">
        <f t="shared" si="6"/>
        <v>6500</v>
      </c>
      <c r="DB6" s="172">
        <f t="shared" si="6"/>
        <v>600</v>
      </c>
      <c r="DC6" s="172">
        <f t="shared" si="6"/>
        <v>6500</v>
      </c>
      <c r="DD6" s="172">
        <f t="shared" si="6"/>
        <v>2500</v>
      </c>
      <c r="DE6" s="172">
        <f t="shared" si="6"/>
        <v>1800</v>
      </c>
      <c r="DF6" s="172">
        <f t="shared" si="6"/>
        <v>550</v>
      </c>
      <c r="DG6" s="183">
        <f t="shared" si="4"/>
        <v>4000000</v>
      </c>
    </row>
    <row r="7" spans="1:111" s="81" customFormat="1" x14ac:dyDescent="0.35">
      <c r="A7" s="113" t="s">
        <v>117</v>
      </c>
      <c r="B7" s="21"/>
      <c r="C7" s="15"/>
      <c r="D7" s="27"/>
      <c r="E7" s="27"/>
      <c r="F7" s="27"/>
      <c r="G7" s="27"/>
      <c r="H7" s="27"/>
      <c r="I7" s="27"/>
      <c r="J7" s="27"/>
      <c r="K7" s="8"/>
      <c r="L7" s="27"/>
      <c r="M7" s="27"/>
      <c r="N7" s="8"/>
      <c r="O7" s="27"/>
      <c r="P7" s="27"/>
      <c r="Q7" s="27"/>
      <c r="R7" s="27"/>
      <c r="S7" s="8"/>
      <c r="T7" s="27"/>
      <c r="U7" s="27"/>
      <c r="V7" s="27"/>
      <c r="W7" s="27"/>
      <c r="X7" s="8"/>
      <c r="Y7" s="27"/>
      <c r="Z7" s="27"/>
      <c r="AA7" s="27"/>
      <c r="AB7" s="27"/>
      <c r="AC7" s="8"/>
      <c r="AD7" s="27"/>
      <c r="AE7" s="27"/>
      <c r="AF7" s="27"/>
      <c r="AG7" s="27"/>
      <c r="AH7" s="8"/>
      <c r="AI7" s="27"/>
      <c r="AJ7" s="27"/>
      <c r="AK7" s="27"/>
      <c r="AL7" s="27"/>
      <c r="AM7" s="27"/>
      <c r="AN7" s="27"/>
      <c r="AO7" s="8"/>
      <c r="AP7" s="27"/>
      <c r="AQ7" s="27"/>
      <c r="AR7" s="27"/>
      <c r="AS7" s="27"/>
      <c r="AT7" s="27"/>
      <c r="AU7" s="8"/>
      <c r="AV7" s="27"/>
      <c r="AW7" s="27"/>
      <c r="AX7" s="27"/>
      <c r="AY7" s="27"/>
      <c r="AZ7" s="8"/>
      <c r="BA7" s="27"/>
      <c r="BB7" s="27"/>
      <c r="BC7" s="27"/>
      <c r="BD7" s="27"/>
      <c r="BE7" s="27"/>
      <c r="BF7" s="8"/>
      <c r="BG7" s="27"/>
      <c r="BH7" s="27"/>
      <c r="BI7" s="27"/>
      <c r="BJ7" s="8"/>
      <c r="BK7" s="27"/>
      <c r="BL7" s="27"/>
      <c r="BM7" s="27"/>
      <c r="BN7" s="8"/>
      <c r="BO7" s="27"/>
      <c r="BP7" s="27"/>
      <c r="BQ7" s="8"/>
      <c r="BR7" s="8"/>
      <c r="BS7" s="27"/>
      <c r="BT7" s="27"/>
      <c r="BU7" s="27"/>
      <c r="BV7" s="8"/>
      <c r="BW7" s="27"/>
      <c r="BX7" s="27"/>
      <c r="BY7" s="27"/>
      <c r="BZ7" s="27"/>
      <c r="CA7" s="8"/>
      <c r="CB7" s="27"/>
      <c r="CC7" s="27"/>
      <c r="CD7" s="27"/>
      <c r="CE7" s="8"/>
      <c r="CF7" s="27"/>
      <c r="CG7" s="27"/>
      <c r="CH7" s="27"/>
      <c r="CI7" s="8"/>
      <c r="CJ7" s="27"/>
      <c r="CK7" s="27"/>
      <c r="CL7" s="27"/>
      <c r="CM7" s="27"/>
      <c r="CN7" s="27"/>
      <c r="CO7" s="8"/>
      <c r="CP7" s="27"/>
      <c r="CQ7" s="27"/>
      <c r="CR7" s="8"/>
      <c r="CS7" s="27"/>
      <c r="CT7" s="27"/>
      <c r="CU7" s="27"/>
      <c r="CV7" s="8"/>
      <c r="CW7" s="27"/>
      <c r="CX7" s="27"/>
      <c r="CY7" s="27"/>
      <c r="CZ7" s="8"/>
      <c r="DA7" s="27"/>
      <c r="DB7" s="27"/>
      <c r="DC7" s="27"/>
      <c r="DD7" s="8"/>
      <c r="DE7" s="8"/>
      <c r="DF7" s="8"/>
      <c r="DG7" s="183">
        <f t="shared" si="4"/>
        <v>0</v>
      </c>
    </row>
    <row r="8" spans="1:111" x14ac:dyDescent="0.35">
      <c r="A8" s="20" t="s">
        <v>147</v>
      </c>
      <c r="B8" s="21"/>
      <c r="C8" s="11"/>
      <c r="D8" s="27"/>
      <c r="E8" s="27"/>
      <c r="F8" s="27"/>
      <c r="G8" s="27"/>
      <c r="H8" s="27"/>
      <c r="I8" s="27"/>
      <c r="J8" s="69"/>
      <c r="K8" s="8"/>
      <c r="L8" s="27"/>
      <c r="M8" s="27"/>
      <c r="N8" s="8"/>
      <c r="O8" s="27"/>
      <c r="P8" s="27"/>
      <c r="Q8" s="27"/>
      <c r="R8" s="27"/>
      <c r="S8" s="8"/>
      <c r="T8" s="27"/>
      <c r="U8" s="27"/>
      <c r="V8" s="27"/>
      <c r="W8" s="27"/>
      <c r="X8" s="8"/>
      <c r="Y8" s="27"/>
      <c r="Z8" s="27"/>
      <c r="AA8" s="27"/>
      <c r="AB8" s="27"/>
      <c r="AC8" s="8"/>
      <c r="AD8" s="27"/>
      <c r="AE8" s="27"/>
      <c r="AF8" s="27"/>
      <c r="AG8" s="27"/>
      <c r="AH8" s="8"/>
      <c r="AI8" s="27"/>
      <c r="AJ8" s="27"/>
      <c r="AK8" s="27"/>
      <c r="AL8" s="27"/>
      <c r="AM8" s="27"/>
      <c r="AN8" s="27"/>
      <c r="AO8" s="8"/>
      <c r="AP8" s="27"/>
      <c r="AQ8" s="27"/>
      <c r="AR8" s="27"/>
      <c r="AS8" s="27"/>
      <c r="AT8" s="27"/>
      <c r="AU8" s="8"/>
      <c r="AV8" s="27"/>
      <c r="AW8" s="27"/>
      <c r="AX8" s="27"/>
      <c r="AY8" s="27"/>
      <c r="AZ8" s="8"/>
      <c r="BA8" s="27"/>
      <c r="BB8" s="27"/>
      <c r="BC8" s="27"/>
      <c r="BD8" s="27"/>
      <c r="BE8" s="27"/>
      <c r="BF8" s="8"/>
      <c r="BG8" s="27"/>
      <c r="BH8" s="27"/>
      <c r="BI8" s="27"/>
      <c r="BJ8" s="8"/>
      <c r="BK8" s="27"/>
      <c r="BL8" s="27"/>
      <c r="BM8" s="27"/>
      <c r="BN8" s="8"/>
      <c r="BO8" s="27"/>
      <c r="BP8" s="27"/>
      <c r="BQ8" s="8"/>
      <c r="BR8" s="8"/>
      <c r="BS8" s="27"/>
      <c r="BT8" s="27"/>
      <c r="BU8" s="27"/>
      <c r="BV8" s="8"/>
      <c r="BW8" s="27"/>
      <c r="BX8" s="27"/>
      <c r="BY8" s="27"/>
      <c r="BZ8" s="27"/>
      <c r="CA8" s="8"/>
      <c r="CB8" s="27"/>
      <c r="CC8" s="27"/>
      <c r="CD8" s="27"/>
      <c r="CE8" s="8"/>
      <c r="CF8" s="27"/>
      <c r="CG8" s="27"/>
      <c r="CH8" s="27"/>
      <c r="CI8" s="8"/>
      <c r="CJ8" s="27"/>
      <c r="CK8" s="27"/>
      <c r="CL8" s="27"/>
      <c r="CM8" s="27"/>
      <c r="CN8" s="27"/>
      <c r="CO8" s="8"/>
      <c r="CP8" s="27"/>
      <c r="CQ8" s="27"/>
      <c r="CR8" s="8"/>
      <c r="CS8" s="27"/>
      <c r="CT8" s="27"/>
      <c r="CU8" s="27"/>
      <c r="CV8" s="8"/>
      <c r="CW8" s="27"/>
      <c r="CX8" s="27"/>
      <c r="CY8" s="27"/>
      <c r="CZ8" s="8"/>
      <c r="DA8" s="27"/>
      <c r="DB8" s="27"/>
      <c r="DC8" s="27"/>
      <c r="DD8" s="8"/>
      <c r="DE8" s="11"/>
      <c r="DF8" s="11"/>
      <c r="DG8" s="183">
        <f t="shared" si="4"/>
        <v>0</v>
      </c>
    </row>
    <row r="9" spans="1:111" s="162" customFormat="1" ht="42" x14ac:dyDescent="0.25">
      <c r="A9" s="160" t="s">
        <v>179</v>
      </c>
      <c r="B9" s="52" t="s">
        <v>1</v>
      </c>
      <c r="C9" s="46">
        <f>E9+F9+K9+N9+S9+X9+AC9+AH9+AO9+AU9+AZ9+BF9+BJ9+BN9+BQ9+BR9+BV9+CA9+CE9+CI9+CO9+CR9+CV9+CZ9+DD9+DE9+DF9</f>
        <v>800</v>
      </c>
      <c r="D9" s="45"/>
      <c r="E9" s="45"/>
      <c r="F9" s="45"/>
      <c r="G9" s="45"/>
      <c r="H9" s="45"/>
      <c r="I9" s="45"/>
      <c r="J9" s="45"/>
      <c r="K9" s="46"/>
      <c r="L9" s="45"/>
      <c r="M9" s="45"/>
      <c r="N9" s="46"/>
      <c r="O9" s="45"/>
      <c r="P9" s="45"/>
      <c r="Q9" s="45"/>
      <c r="R9" s="45"/>
      <c r="S9" s="46">
        <f>T9+U9+V9+W9</f>
        <v>0</v>
      </c>
      <c r="T9" s="45"/>
      <c r="U9" s="45"/>
      <c r="V9" s="45"/>
      <c r="W9" s="45"/>
      <c r="X9" s="46"/>
      <c r="Y9" s="45"/>
      <c r="Z9" s="45"/>
      <c r="AA9" s="45"/>
      <c r="AB9" s="45"/>
      <c r="AC9" s="46"/>
      <c r="AD9" s="45"/>
      <c r="AE9" s="45"/>
      <c r="AF9" s="45"/>
      <c r="AG9" s="45"/>
      <c r="AH9" s="46">
        <f>AI9+AJ9+AK9+AL9+AM9</f>
        <v>0</v>
      </c>
      <c r="AI9" s="45"/>
      <c r="AJ9" s="45"/>
      <c r="AK9" s="45"/>
      <c r="AL9" s="45"/>
      <c r="AM9" s="45"/>
      <c r="AN9" s="161"/>
      <c r="AO9" s="46">
        <f>AP9+AQ9+AR9+AS9+AT9</f>
        <v>0</v>
      </c>
      <c r="AP9" s="45"/>
      <c r="AQ9" s="45"/>
      <c r="AR9" s="45"/>
      <c r="AS9" s="45"/>
      <c r="AT9" s="45"/>
      <c r="AU9" s="46">
        <f>AV9+AW9+AX9+AY9</f>
        <v>0</v>
      </c>
      <c r="AV9" s="45"/>
      <c r="AW9" s="45"/>
      <c r="AX9" s="45"/>
      <c r="AY9" s="45"/>
      <c r="AZ9" s="46">
        <f>BA9+BB9+BC9+BD9+BE9</f>
        <v>0</v>
      </c>
      <c r="BA9" s="45"/>
      <c r="BB9" s="45"/>
      <c r="BC9" s="45"/>
      <c r="BD9" s="45"/>
      <c r="BE9" s="45"/>
      <c r="BF9" s="46">
        <f>BG9+BH9+BI9</f>
        <v>0</v>
      </c>
      <c r="BG9" s="45"/>
      <c r="BH9" s="45"/>
      <c r="BI9" s="45"/>
      <c r="BJ9" s="46">
        <f t="shared" ref="BJ9:BP9" si="7">SUM(BJ10)</f>
        <v>0</v>
      </c>
      <c r="BK9" s="45">
        <f t="shared" si="7"/>
        <v>0</v>
      </c>
      <c r="BL9" s="45">
        <f t="shared" si="7"/>
        <v>0</v>
      </c>
      <c r="BM9" s="45">
        <f t="shared" si="7"/>
        <v>0</v>
      </c>
      <c r="BN9" s="46">
        <f t="shared" si="7"/>
        <v>120</v>
      </c>
      <c r="BO9" s="45">
        <f t="shared" si="7"/>
        <v>120</v>
      </c>
      <c r="BP9" s="45">
        <f t="shared" si="7"/>
        <v>0</v>
      </c>
      <c r="BQ9" s="46"/>
      <c r="BR9" s="46"/>
      <c r="BS9" s="45"/>
      <c r="BT9" s="45"/>
      <c r="BU9" s="45"/>
      <c r="BV9" s="46">
        <f>BW9+BX9+BY9+BZ9</f>
        <v>0</v>
      </c>
      <c r="BW9" s="45"/>
      <c r="BX9" s="45"/>
      <c r="BY9" s="45"/>
      <c r="BZ9" s="45"/>
      <c r="CA9" s="46">
        <f>CB9+CC9+CD9</f>
        <v>0</v>
      </c>
      <c r="CB9" s="45"/>
      <c r="CC9" s="45"/>
      <c r="CD9" s="45"/>
      <c r="CE9" s="46">
        <f>CF9+CG9+CH9</f>
        <v>0</v>
      </c>
      <c r="CF9" s="45"/>
      <c r="CG9" s="45"/>
      <c r="CH9" s="45"/>
      <c r="CI9" s="46">
        <f>CJ9+CK9+CL9+CM9+CN9</f>
        <v>0</v>
      </c>
      <c r="CJ9" s="45"/>
      <c r="CK9" s="45"/>
      <c r="CL9" s="45"/>
      <c r="CM9" s="45"/>
      <c r="CN9" s="45"/>
      <c r="CO9" s="46">
        <f>CP9+CQ9</f>
        <v>0</v>
      </c>
      <c r="CP9" s="45"/>
      <c r="CQ9" s="45"/>
      <c r="CR9" s="46">
        <f>CS9+CT9+CU9</f>
        <v>0</v>
      </c>
      <c r="CS9" s="45"/>
      <c r="CT9" s="45"/>
      <c r="CU9" s="45"/>
      <c r="CV9" s="46">
        <f>CW9+CX9+CY9</f>
        <v>0</v>
      </c>
      <c r="CW9" s="45"/>
      <c r="CX9" s="45"/>
      <c r="CY9" s="45"/>
      <c r="CZ9" s="46">
        <f>DA9+DB9+DC9</f>
        <v>0</v>
      </c>
      <c r="DA9" s="45"/>
      <c r="DB9" s="45"/>
      <c r="DC9" s="45"/>
      <c r="DD9" s="46">
        <f>SUM(DD10)</f>
        <v>240</v>
      </c>
      <c r="DE9" s="46">
        <f>SUM(DE10)</f>
        <v>220</v>
      </c>
      <c r="DF9" s="46">
        <f>SUM(DF10)</f>
        <v>220</v>
      </c>
      <c r="DG9" s="183">
        <f t="shared" si="4"/>
        <v>800</v>
      </c>
    </row>
    <row r="10" spans="1:111" s="106" customFormat="1" ht="31.5" customHeight="1" x14ac:dyDescent="0.25">
      <c r="A10" s="126" t="s">
        <v>165</v>
      </c>
      <c r="B10" s="49"/>
      <c r="C10" s="46">
        <f>E10+F10+K10+N10+S10+X10+AC10+AH10+AO10+AU10+AZ10+BF10+BJ10+BN10+BQ10+BR10+BV10+CA10+CE10+CI10+CO10+CR10+CV10+CZ10+DD10+DE10+DF10</f>
        <v>800</v>
      </c>
      <c r="D10" s="48"/>
      <c r="E10" s="48"/>
      <c r="F10" s="48"/>
      <c r="G10" s="48"/>
      <c r="H10" s="48"/>
      <c r="I10" s="48"/>
      <c r="J10" s="48"/>
      <c r="K10" s="117"/>
      <c r="L10" s="48"/>
      <c r="M10" s="48"/>
      <c r="N10" s="117"/>
      <c r="O10" s="48"/>
      <c r="P10" s="48"/>
      <c r="Q10" s="48"/>
      <c r="R10" s="48"/>
      <c r="S10" s="117">
        <f>T10+U10+V10+W10</f>
        <v>0</v>
      </c>
      <c r="T10" s="48"/>
      <c r="U10" s="48"/>
      <c r="V10" s="48"/>
      <c r="W10" s="48"/>
      <c r="X10" s="117"/>
      <c r="Y10" s="48"/>
      <c r="Z10" s="48"/>
      <c r="AA10" s="48"/>
      <c r="AB10" s="48"/>
      <c r="AC10" s="117"/>
      <c r="AD10" s="48"/>
      <c r="AE10" s="48"/>
      <c r="AF10" s="48"/>
      <c r="AG10" s="48"/>
      <c r="AH10" s="117">
        <f>AI10+AJ10+AK10+AL10+AM10</f>
        <v>0</v>
      </c>
      <c r="AI10" s="48"/>
      <c r="AJ10" s="48"/>
      <c r="AK10" s="48"/>
      <c r="AL10" s="48"/>
      <c r="AM10" s="48"/>
      <c r="AN10" s="105"/>
      <c r="AO10" s="117">
        <f>AP10+AQ10+AR10+AS10+AT10</f>
        <v>0</v>
      </c>
      <c r="AP10" s="48"/>
      <c r="AQ10" s="48"/>
      <c r="AR10" s="48"/>
      <c r="AS10" s="48"/>
      <c r="AT10" s="48"/>
      <c r="AU10" s="117">
        <f>AV10+AW10+AX10+AY10</f>
        <v>0</v>
      </c>
      <c r="AV10" s="48"/>
      <c r="AW10" s="48"/>
      <c r="AX10" s="48"/>
      <c r="AY10" s="48"/>
      <c r="AZ10" s="117">
        <f>BA10+BB10+BC10+BD10+BE10</f>
        <v>0</v>
      </c>
      <c r="BA10" s="48"/>
      <c r="BB10" s="48"/>
      <c r="BC10" s="48"/>
      <c r="BD10" s="48"/>
      <c r="BE10" s="48"/>
      <c r="BF10" s="117">
        <f>BG10+BH10+BI10</f>
        <v>0</v>
      </c>
      <c r="BG10" s="48"/>
      <c r="BH10" s="48"/>
      <c r="BI10" s="48"/>
      <c r="BJ10" s="117">
        <f>BK10+BL10+BM10</f>
        <v>0</v>
      </c>
      <c r="BK10" s="48"/>
      <c r="BL10" s="48"/>
      <c r="BM10" s="48"/>
      <c r="BN10" s="117">
        <f>BO10+BP10</f>
        <v>120</v>
      </c>
      <c r="BO10" s="48">
        <v>120</v>
      </c>
      <c r="BP10" s="48"/>
      <c r="BQ10" s="117"/>
      <c r="BR10" s="117"/>
      <c r="BS10" s="48"/>
      <c r="BT10" s="48"/>
      <c r="BU10" s="48"/>
      <c r="BV10" s="117">
        <f>BW10+BX10+BY10+BZ10</f>
        <v>0</v>
      </c>
      <c r="BW10" s="48"/>
      <c r="BX10" s="48"/>
      <c r="BY10" s="48"/>
      <c r="BZ10" s="48"/>
      <c r="CA10" s="117"/>
      <c r="CB10" s="48"/>
      <c r="CC10" s="48"/>
      <c r="CD10" s="48"/>
      <c r="CE10" s="117">
        <f>CF10+CG10+CH10</f>
        <v>0</v>
      </c>
      <c r="CF10" s="48"/>
      <c r="CG10" s="48"/>
      <c r="CH10" s="48"/>
      <c r="CI10" s="117">
        <f>CJ10+CK10+CL10+CM10+CN10</f>
        <v>0</v>
      </c>
      <c r="CJ10" s="48"/>
      <c r="CK10" s="48"/>
      <c r="CL10" s="48"/>
      <c r="CM10" s="48"/>
      <c r="CN10" s="48"/>
      <c r="CO10" s="117"/>
      <c r="CP10" s="48"/>
      <c r="CQ10" s="48"/>
      <c r="CR10" s="117">
        <f>CS10+CT10+CU10</f>
        <v>0</v>
      </c>
      <c r="CS10" s="48"/>
      <c r="CT10" s="48"/>
      <c r="CU10" s="48"/>
      <c r="CV10" s="117">
        <f>CW10+CX10+CY10</f>
        <v>0</v>
      </c>
      <c r="CW10" s="48"/>
      <c r="CX10" s="48"/>
      <c r="CY10" s="48"/>
      <c r="CZ10" s="117">
        <f>DA10+DB10+DC10</f>
        <v>0</v>
      </c>
      <c r="DA10" s="48"/>
      <c r="DB10" s="48"/>
      <c r="DC10" s="48"/>
      <c r="DD10" s="117">
        <v>240</v>
      </c>
      <c r="DE10" s="117">
        <v>220</v>
      </c>
      <c r="DF10" s="117">
        <v>220</v>
      </c>
      <c r="DG10" s="183">
        <f t="shared" si="4"/>
        <v>800</v>
      </c>
    </row>
    <row r="11" spans="1:111" ht="25.5" customHeight="1" x14ac:dyDescent="0.35">
      <c r="A11" s="135" t="s">
        <v>164</v>
      </c>
      <c r="B11" s="94"/>
      <c r="C11" s="102"/>
      <c r="D11" s="93"/>
      <c r="E11" s="92"/>
      <c r="F11" s="92"/>
      <c r="G11" s="92"/>
      <c r="H11" s="92"/>
      <c r="I11" s="92"/>
      <c r="J11" s="92"/>
      <c r="K11" s="100"/>
      <c r="L11" s="92"/>
      <c r="M11" s="92"/>
      <c r="N11" s="100"/>
      <c r="O11" s="92"/>
      <c r="P11" s="92"/>
      <c r="Q11" s="92"/>
      <c r="R11" s="92"/>
      <c r="S11" s="101">
        <f>T11+U11+V11+W11</f>
        <v>0</v>
      </c>
      <c r="T11" s="92"/>
      <c r="U11" s="92"/>
      <c r="V11" s="92"/>
      <c r="W11" s="92"/>
      <c r="X11" s="100">
        <f>Y11+Z11+AA11+AB11</f>
        <v>0</v>
      </c>
      <c r="Y11" s="92"/>
      <c r="Z11" s="92"/>
      <c r="AA11" s="92"/>
      <c r="AB11" s="92"/>
      <c r="AC11" s="100">
        <f>AD11+AE11+AF11+AG11</f>
        <v>0</v>
      </c>
      <c r="AD11" s="92"/>
      <c r="AE11" s="92"/>
      <c r="AF11" s="92"/>
      <c r="AG11" s="92"/>
      <c r="AH11" s="101">
        <f>AI11+AJ11+AK11+AL11+AM11</f>
        <v>0</v>
      </c>
      <c r="AI11" s="92"/>
      <c r="AJ11" s="92"/>
      <c r="AK11" s="92"/>
      <c r="AL11" s="92"/>
      <c r="AM11" s="92"/>
      <c r="AN11" s="99"/>
      <c r="AO11" s="101">
        <f>AP11+AQ11+AR11+AS11+AT11</f>
        <v>0</v>
      </c>
      <c r="AP11" s="92"/>
      <c r="AQ11" s="92"/>
      <c r="AR11" s="92"/>
      <c r="AS11" s="92"/>
      <c r="AT11" s="92"/>
      <c r="AU11" s="101">
        <f>AV11+AW11+AX11+AY11</f>
        <v>0</v>
      </c>
      <c r="AV11" s="92"/>
      <c r="AW11" s="92"/>
      <c r="AX11" s="92"/>
      <c r="AY11" s="92"/>
      <c r="AZ11" s="101">
        <f>BA11+BB11+BC11+BD11+BE11</f>
        <v>0</v>
      </c>
      <c r="BA11" s="92"/>
      <c r="BB11" s="92"/>
      <c r="BC11" s="92"/>
      <c r="BD11" s="92"/>
      <c r="BE11" s="92"/>
      <c r="BF11" s="101">
        <f>BG11+BH11+BI11</f>
        <v>0</v>
      </c>
      <c r="BG11" s="92"/>
      <c r="BH11" s="92"/>
      <c r="BI11" s="92"/>
      <c r="BJ11" s="100"/>
      <c r="BK11" s="92"/>
      <c r="BL11" s="92"/>
      <c r="BM11" s="92"/>
      <c r="BN11" s="100"/>
      <c r="BO11" s="92"/>
      <c r="BP11" s="92"/>
      <c r="BQ11" s="100"/>
      <c r="BR11" s="100"/>
      <c r="BS11" s="92"/>
      <c r="BT11" s="92"/>
      <c r="BU11" s="92"/>
      <c r="BV11" s="101">
        <f>BW11+BX11+BY11+BZ11</f>
        <v>0</v>
      </c>
      <c r="BW11" s="92"/>
      <c r="BX11" s="92"/>
      <c r="BY11" s="92"/>
      <c r="BZ11" s="92"/>
      <c r="CA11" s="100"/>
      <c r="CB11" s="92"/>
      <c r="CC11" s="92"/>
      <c r="CD11" s="92"/>
      <c r="CE11" s="101">
        <f>CF11+CG11+CH11</f>
        <v>0</v>
      </c>
      <c r="CF11" s="92"/>
      <c r="CG11" s="92"/>
      <c r="CH11" s="92"/>
      <c r="CI11" s="101">
        <f>CJ11+CK11+CL11+CM11+CN11</f>
        <v>0</v>
      </c>
      <c r="CJ11" s="92"/>
      <c r="CK11" s="92"/>
      <c r="CL11" s="92"/>
      <c r="CM11" s="92"/>
      <c r="CN11" s="92"/>
      <c r="CO11" s="100"/>
      <c r="CP11" s="92"/>
      <c r="CQ11" s="92"/>
      <c r="CR11" s="101">
        <f>CS11+CT11+CU11</f>
        <v>0</v>
      </c>
      <c r="CS11" s="92"/>
      <c r="CT11" s="92"/>
      <c r="CU11" s="92"/>
      <c r="CV11" s="101">
        <f>CW11+CX11+CY11</f>
        <v>0</v>
      </c>
      <c r="CW11" s="92"/>
      <c r="CX11" s="92"/>
      <c r="CY11" s="92"/>
      <c r="CZ11" s="101">
        <f>DA11+DB11+DC11</f>
        <v>0</v>
      </c>
      <c r="DA11" s="92"/>
      <c r="DB11" s="92"/>
      <c r="DC11" s="92"/>
      <c r="DD11" s="100"/>
      <c r="DE11" s="100"/>
      <c r="DF11" s="100"/>
      <c r="DG11" s="183">
        <f t="shared" si="4"/>
        <v>0</v>
      </c>
    </row>
    <row r="12" spans="1:111" s="81" customFormat="1" ht="42" x14ac:dyDescent="0.25">
      <c r="A12" s="12" t="s">
        <v>134</v>
      </c>
      <c r="B12" s="26"/>
      <c r="C12" s="36">
        <f>E12+F12+K12+N12+S12+X12+AC12+AH12+AO12+AU12+AZ12+BF12+BJ12+BN12+BQ12+BR12+BV12+CA12+CE12+CI12+CO12+CR12+CV12+CZ12+DD12+DE12+DF12</f>
        <v>2600</v>
      </c>
      <c r="D12" s="45"/>
      <c r="E12" s="45"/>
      <c r="F12" s="45"/>
      <c r="G12" s="45"/>
      <c r="H12" s="45"/>
      <c r="I12" s="45"/>
      <c r="J12" s="45"/>
      <c r="K12" s="46">
        <f>L12+M12</f>
        <v>40</v>
      </c>
      <c r="L12" s="45">
        <v>20</v>
      </c>
      <c r="M12" s="45">
        <v>20</v>
      </c>
      <c r="N12" s="46">
        <f>O12+P12+Q12+R12</f>
        <v>180</v>
      </c>
      <c r="O12" s="45">
        <v>20</v>
      </c>
      <c r="P12" s="45">
        <v>40</v>
      </c>
      <c r="Q12" s="45">
        <v>20</v>
      </c>
      <c r="R12" s="45">
        <v>100</v>
      </c>
      <c r="S12" s="50">
        <f>T12+U12+V12+W12</f>
        <v>80</v>
      </c>
      <c r="T12" s="45">
        <v>20</v>
      </c>
      <c r="U12" s="45"/>
      <c r="V12" s="45">
        <v>40</v>
      </c>
      <c r="W12" s="45">
        <v>20</v>
      </c>
      <c r="X12" s="46">
        <f>Y12+Z12+AA12+AB12</f>
        <v>200</v>
      </c>
      <c r="Y12" s="45">
        <v>140</v>
      </c>
      <c r="Z12" s="45">
        <v>20</v>
      </c>
      <c r="AA12" s="45">
        <v>20</v>
      </c>
      <c r="AB12" s="45">
        <v>20</v>
      </c>
      <c r="AC12" s="46">
        <f>AD12+AE12+AF12+AG12</f>
        <v>100</v>
      </c>
      <c r="AD12" s="45">
        <v>20</v>
      </c>
      <c r="AE12" s="45">
        <v>40</v>
      </c>
      <c r="AF12" s="45">
        <v>20</v>
      </c>
      <c r="AG12" s="45">
        <v>20</v>
      </c>
      <c r="AH12" s="174">
        <f>AI12+AJ12+AK12+AL12+AM12+AN12</f>
        <v>100</v>
      </c>
      <c r="AI12" s="45">
        <v>20</v>
      </c>
      <c r="AJ12" s="45"/>
      <c r="AK12" s="45">
        <v>20</v>
      </c>
      <c r="AL12" s="45">
        <v>20</v>
      </c>
      <c r="AM12" s="45">
        <v>20</v>
      </c>
      <c r="AN12" s="173">
        <v>20</v>
      </c>
      <c r="AO12" s="50">
        <f>AP12+AQ12+AR12+AS12+AT12</f>
        <v>260</v>
      </c>
      <c r="AP12" s="45">
        <v>140</v>
      </c>
      <c r="AQ12" s="45">
        <v>60</v>
      </c>
      <c r="AR12" s="45">
        <v>20</v>
      </c>
      <c r="AS12" s="45">
        <v>20</v>
      </c>
      <c r="AT12" s="45">
        <v>20</v>
      </c>
      <c r="AU12" s="50">
        <f>AV12+AW12+AX12+AY12</f>
        <v>120</v>
      </c>
      <c r="AV12" s="45">
        <v>20</v>
      </c>
      <c r="AW12" s="45">
        <v>20</v>
      </c>
      <c r="AX12" s="45">
        <v>40</v>
      </c>
      <c r="AY12" s="45">
        <v>40</v>
      </c>
      <c r="AZ12" s="50">
        <f>BA12+BB12+BC12+BD12+BE12</f>
        <v>120</v>
      </c>
      <c r="BA12" s="45">
        <v>20</v>
      </c>
      <c r="BB12" s="45">
        <v>20</v>
      </c>
      <c r="BC12" s="45">
        <v>40</v>
      </c>
      <c r="BD12" s="45">
        <v>20</v>
      </c>
      <c r="BE12" s="45">
        <v>20</v>
      </c>
      <c r="BF12" s="50">
        <f>BG12+BH12+BI12</f>
        <v>60</v>
      </c>
      <c r="BG12" s="45">
        <v>20</v>
      </c>
      <c r="BH12" s="45">
        <v>20</v>
      </c>
      <c r="BI12" s="45">
        <v>20</v>
      </c>
      <c r="BJ12" s="46">
        <f>BK12+BL12+BM12</f>
        <v>80</v>
      </c>
      <c r="BK12" s="45">
        <v>40</v>
      </c>
      <c r="BL12" s="45">
        <v>20</v>
      </c>
      <c r="BM12" s="45">
        <v>20</v>
      </c>
      <c r="BN12" s="46">
        <f>BO12+BP12</f>
        <v>240</v>
      </c>
      <c r="BO12" s="45">
        <v>140</v>
      </c>
      <c r="BP12" s="45">
        <v>100</v>
      </c>
      <c r="BQ12" s="46">
        <v>20</v>
      </c>
      <c r="BR12" s="46">
        <f>BS12+BT12+BU12</f>
        <v>60</v>
      </c>
      <c r="BS12" s="45">
        <v>20</v>
      </c>
      <c r="BT12" s="45">
        <v>20</v>
      </c>
      <c r="BU12" s="45">
        <v>20</v>
      </c>
      <c r="BV12" s="50">
        <f>BW12+BX12+BY12+BZ12</f>
        <v>80</v>
      </c>
      <c r="BW12" s="45">
        <v>20</v>
      </c>
      <c r="BX12" s="45">
        <v>20</v>
      </c>
      <c r="BY12" s="45">
        <v>20</v>
      </c>
      <c r="BZ12" s="45">
        <v>20</v>
      </c>
      <c r="CA12" s="46">
        <f>CB12+CC12+CD12</f>
        <v>60</v>
      </c>
      <c r="CB12" s="45">
        <v>20</v>
      </c>
      <c r="CC12" s="45">
        <v>20</v>
      </c>
      <c r="CD12" s="45">
        <v>20</v>
      </c>
      <c r="CE12" s="50">
        <f>CF12+CG12+CH12</f>
        <v>100</v>
      </c>
      <c r="CF12" s="45">
        <v>20</v>
      </c>
      <c r="CG12" s="45">
        <v>60</v>
      </c>
      <c r="CH12" s="45">
        <v>20</v>
      </c>
      <c r="CI12" s="50">
        <f>CJ12+CK12+CL12+CM12+CN12</f>
        <v>240</v>
      </c>
      <c r="CJ12" s="45">
        <v>140</v>
      </c>
      <c r="CK12" s="45">
        <v>20</v>
      </c>
      <c r="CL12" s="45">
        <v>20</v>
      </c>
      <c r="CM12" s="45">
        <v>20</v>
      </c>
      <c r="CN12" s="45">
        <v>40</v>
      </c>
      <c r="CO12" s="46">
        <f>CP12+CQ12</f>
        <v>40</v>
      </c>
      <c r="CP12" s="45">
        <v>20</v>
      </c>
      <c r="CQ12" s="45">
        <v>20</v>
      </c>
      <c r="CR12" s="50">
        <f>CS12+CT12+CU12</f>
        <v>140</v>
      </c>
      <c r="CS12" s="45">
        <v>20</v>
      </c>
      <c r="CT12" s="45">
        <v>60</v>
      </c>
      <c r="CU12" s="45">
        <v>60</v>
      </c>
      <c r="CV12" s="50">
        <f>CW12+CX12+CY12</f>
        <v>80</v>
      </c>
      <c r="CW12" s="45">
        <v>20</v>
      </c>
      <c r="CX12" s="45">
        <v>20</v>
      </c>
      <c r="CY12" s="45">
        <v>40</v>
      </c>
      <c r="CZ12" s="50">
        <f>DA12+DB12+DC12</f>
        <v>100</v>
      </c>
      <c r="DA12" s="45">
        <v>60</v>
      </c>
      <c r="DB12" s="45">
        <v>20</v>
      </c>
      <c r="DC12" s="45">
        <v>20</v>
      </c>
      <c r="DD12" s="46">
        <v>40</v>
      </c>
      <c r="DE12" s="46">
        <v>40</v>
      </c>
      <c r="DF12" s="46">
        <v>20</v>
      </c>
      <c r="DG12" s="183">
        <f t="shared" si="4"/>
        <v>2600</v>
      </c>
    </row>
    <row r="13" spans="1:111" x14ac:dyDescent="0.35">
      <c r="A13" s="136" t="s">
        <v>148</v>
      </c>
      <c r="B13" s="60"/>
      <c r="C13" s="11"/>
      <c r="D13" s="61"/>
      <c r="E13" s="61"/>
      <c r="F13" s="61"/>
      <c r="G13" s="61"/>
      <c r="H13" s="61"/>
      <c r="I13" s="61"/>
      <c r="J13" s="74"/>
      <c r="K13" s="36">
        <f t="shared" ref="K13:K61" si="8">L13+M13</f>
        <v>0</v>
      </c>
      <c r="L13" s="61"/>
      <c r="M13" s="61"/>
      <c r="N13" s="36">
        <f t="shared" ref="N13:N61" si="9">O13+P13+Q13+R13</f>
        <v>0</v>
      </c>
      <c r="O13" s="61"/>
      <c r="P13" s="61"/>
      <c r="Q13" s="61"/>
      <c r="R13" s="61"/>
      <c r="S13" s="39">
        <f t="shared" ref="S13:S47" si="10">T13+U13+V13+W13</f>
        <v>0</v>
      </c>
      <c r="T13" s="61"/>
      <c r="U13" s="61"/>
      <c r="V13" s="61"/>
      <c r="W13" s="61"/>
      <c r="X13" s="36">
        <f t="shared" ref="X13:X47" si="11">Y13+Z13+AA13+AB13</f>
        <v>0</v>
      </c>
      <c r="Y13" s="61"/>
      <c r="Z13" s="61"/>
      <c r="AA13" s="61"/>
      <c r="AB13" s="61"/>
      <c r="AC13" s="36">
        <f t="shared" ref="AC13:AC47" si="12">AD13+AE13+AF13+AG13</f>
        <v>0</v>
      </c>
      <c r="AD13" s="61"/>
      <c r="AE13" s="61"/>
      <c r="AF13" s="61"/>
      <c r="AG13" s="61"/>
      <c r="AH13" s="39">
        <f t="shared" ref="AH13:AH33" si="13">AI13+AK13+AL13+AM13+AN13</f>
        <v>0</v>
      </c>
      <c r="AI13" s="61"/>
      <c r="AJ13" s="61"/>
      <c r="AK13" s="61"/>
      <c r="AL13" s="61"/>
      <c r="AM13" s="61"/>
      <c r="AN13" s="61"/>
      <c r="AO13" s="39">
        <f t="shared" ref="AO13:AO45" si="14">AP13+AQ13+AR13+AS13+AT13</f>
        <v>0</v>
      </c>
      <c r="AP13" s="61"/>
      <c r="AQ13" s="61"/>
      <c r="AR13" s="61"/>
      <c r="AS13" s="61"/>
      <c r="AT13" s="61"/>
      <c r="AU13" s="39">
        <f t="shared" ref="AU13:AU33" si="15">AV13+AW13+AX13+AY13</f>
        <v>0</v>
      </c>
      <c r="AV13" s="61"/>
      <c r="AW13" s="61"/>
      <c r="AX13" s="61"/>
      <c r="AY13" s="61"/>
      <c r="AZ13" s="39">
        <f t="shared" ref="AZ13:AZ45" si="16">BA13+BB13+BC13+BD13+BE13</f>
        <v>0</v>
      </c>
      <c r="BA13" s="61"/>
      <c r="BB13" s="61"/>
      <c r="BC13" s="61"/>
      <c r="BD13" s="61"/>
      <c r="BE13" s="61"/>
      <c r="BF13" s="39">
        <f t="shared" ref="BF13:BF45" si="17">BG13+BH13+BI13</f>
        <v>0</v>
      </c>
      <c r="BG13" s="61"/>
      <c r="BH13" s="61"/>
      <c r="BI13" s="61"/>
      <c r="BJ13" s="38"/>
      <c r="BK13" s="61"/>
      <c r="BL13" s="61"/>
      <c r="BM13" s="61"/>
      <c r="BN13" s="38"/>
      <c r="BO13" s="61"/>
      <c r="BP13" s="61"/>
      <c r="BQ13" s="38"/>
      <c r="BR13" s="38"/>
      <c r="BS13" s="61"/>
      <c r="BT13" s="61"/>
      <c r="BU13" s="61"/>
      <c r="BV13" s="39">
        <f t="shared" ref="BV13:BV33" si="18">BW13+BX13+BY13+BZ13</f>
        <v>0</v>
      </c>
      <c r="BW13" s="61"/>
      <c r="BX13" s="61"/>
      <c r="BY13" s="61"/>
      <c r="BZ13" s="61"/>
      <c r="CA13" s="38"/>
      <c r="CB13" s="61"/>
      <c r="CC13" s="61"/>
      <c r="CD13" s="61"/>
      <c r="CE13" s="39">
        <f t="shared" ref="CE13:CE45" si="19">CF13+CG13+CH13</f>
        <v>0</v>
      </c>
      <c r="CF13" s="61"/>
      <c r="CG13" s="61"/>
      <c r="CH13" s="61"/>
      <c r="CI13" s="39">
        <f t="shared" ref="CI13:CI45" si="20">CJ13+CK13+CL13+CM13+CN13</f>
        <v>0</v>
      </c>
      <c r="CJ13" s="61"/>
      <c r="CK13" s="61"/>
      <c r="CL13" s="61"/>
      <c r="CM13" s="61"/>
      <c r="CN13" s="61"/>
      <c r="CO13" s="38"/>
      <c r="CP13" s="61"/>
      <c r="CQ13" s="61"/>
      <c r="CR13" s="39">
        <f t="shared" ref="CR13:CR33" si="21">CS13+CT13+CU13</f>
        <v>0</v>
      </c>
      <c r="CS13" s="61"/>
      <c r="CT13" s="61"/>
      <c r="CU13" s="61"/>
      <c r="CV13" s="39">
        <f t="shared" ref="CV13:CV33" si="22">CW13+CX13+CY13</f>
        <v>0</v>
      </c>
      <c r="CW13" s="61"/>
      <c r="CX13" s="61"/>
      <c r="CY13" s="61"/>
      <c r="CZ13" s="39">
        <f t="shared" ref="CZ13:CZ33" si="23">DA13+DB13+DC13</f>
        <v>0</v>
      </c>
      <c r="DA13" s="61"/>
      <c r="DB13" s="61"/>
      <c r="DC13" s="61"/>
      <c r="DD13" s="38"/>
      <c r="DE13" s="38"/>
      <c r="DF13" s="11"/>
      <c r="DG13" s="183">
        <f t="shared" si="4"/>
        <v>0</v>
      </c>
    </row>
    <row r="14" spans="1:111" s="88" customFormat="1" ht="42" x14ac:dyDescent="0.25">
      <c r="A14" s="137" t="s">
        <v>178</v>
      </c>
      <c r="B14" s="52"/>
      <c r="C14" s="51">
        <f>C15</f>
        <v>5500</v>
      </c>
      <c r="D14" s="119">
        <f t="shared" ref="D14:BO14" si="24">D15</f>
        <v>0</v>
      </c>
      <c r="E14" s="119">
        <f t="shared" si="24"/>
        <v>0</v>
      </c>
      <c r="F14" s="119">
        <f t="shared" si="24"/>
        <v>700</v>
      </c>
      <c r="G14" s="119">
        <f t="shared" si="24"/>
        <v>0</v>
      </c>
      <c r="H14" s="119">
        <f t="shared" si="24"/>
        <v>0</v>
      </c>
      <c r="I14" s="119">
        <f t="shared" si="24"/>
        <v>0</v>
      </c>
      <c r="J14" s="119">
        <f t="shared" si="24"/>
        <v>0</v>
      </c>
      <c r="K14" s="51">
        <f t="shared" si="24"/>
        <v>360</v>
      </c>
      <c r="L14" s="119">
        <f t="shared" si="24"/>
        <v>200</v>
      </c>
      <c r="M14" s="119">
        <f t="shared" si="24"/>
        <v>160</v>
      </c>
      <c r="N14" s="51">
        <f t="shared" si="24"/>
        <v>240</v>
      </c>
      <c r="O14" s="119">
        <f t="shared" si="24"/>
        <v>240</v>
      </c>
      <c r="P14" s="119">
        <f t="shared" si="24"/>
        <v>0</v>
      </c>
      <c r="Q14" s="119">
        <f t="shared" si="24"/>
        <v>0</v>
      </c>
      <c r="R14" s="119">
        <f t="shared" si="24"/>
        <v>0</v>
      </c>
      <c r="S14" s="51">
        <f t="shared" si="24"/>
        <v>1100</v>
      </c>
      <c r="T14" s="119">
        <f t="shared" si="24"/>
        <v>400</v>
      </c>
      <c r="U14" s="119">
        <f t="shared" si="24"/>
        <v>700</v>
      </c>
      <c r="V14" s="119">
        <f t="shared" si="24"/>
        <v>0</v>
      </c>
      <c r="W14" s="119">
        <f t="shared" si="24"/>
        <v>0</v>
      </c>
      <c r="X14" s="51">
        <f t="shared" si="24"/>
        <v>200</v>
      </c>
      <c r="Y14" s="119">
        <f t="shared" si="24"/>
        <v>200</v>
      </c>
      <c r="Z14" s="119">
        <f t="shared" si="24"/>
        <v>0</v>
      </c>
      <c r="AA14" s="119">
        <f t="shared" si="24"/>
        <v>0</v>
      </c>
      <c r="AB14" s="119">
        <f t="shared" si="24"/>
        <v>0</v>
      </c>
      <c r="AC14" s="51">
        <f t="shared" si="24"/>
        <v>240</v>
      </c>
      <c r="AD14" s="119">
        <f t="shared" si="24"/>
        <v>240</v>
      </c>
      <c r="AE14" s="119">
        <f t="shared" si="24"/>
        <v>0</v>
      </c>
      <c r="AF14" s="119">
        <f t="shared" si="24"/>
        <v>0</v>
      </c>
      <c r="AG14" s="119">
        <f t="shared" si="24"/>
        <v>0</v>
      </c>
      <c r="AH14" s="51">
        <f t="shared" si="24"/>
        <v>600</v>
      </c>
      <c r="AI14" s="119">
        <f t="shared" si="24"/>
        <v>200</v>
      </c>
      <c r="AJ14" s="119">
        <f t="shared" si="24"/>
        <v>400</v>
      </c>
      <c r="AK14" s="119">
        <f t="shared" si="24"/>
        <v>0</v>
      </c>
      <c r="AL14" s="119">
        <f t="shared" si="24"/>
        <v>0</v>
      </c>
      <c r="AM14" s="119">
        <f t="shared" si="24"/>
        <v>0</v>
      </c>
      <c r="AN14" s="119">
        <f t="shared" si="24"/>
        <v>0</v>
      </c>
      <c r="AO14" s="51">
        <f t="shared" si="24"/>
        <v>200</v>
      </c>
      <c r="AP14" s="119">
        <f t="shared" si="24"/>
        <v>200</v>
      </c>
      <c r="AQ14" s="119">
        <f t="shared" si="24"/>
        <v>0</v>
      </c>
      <c r="AR14" s="119">
        <f t="shared" si="24"/>
        <v>0</v>
      </c>
      <c r="AS14" s="119">
        <f t="shared" si="24"/>
        <v>0</v>
      </c>
      <c r="AT14" s="119">
        <f t="shared" si="24"/>
        <v>0</v>
      </c>
      <c r="AU14" s="51">
        <f t="shared" si="24"/>
        <v>200</v>
      </c>
      <c r="AV14" s="119">
        <f t="shared" si="24"/>
        <v>200</v>
      </c>
      <c r="AW14" s="119">
        <f t="shared" si="24"/>
        <v>0</v>
      </c>
      <c r="AX14" s="119">
        <f t="shared" si="24"/>
        <v>0</v>
      </c>
      <c r="AY14" s="119">
        <f t="shared" si="24"/>
        <v>0</v>
      </c>
      <c r="AZ14" s="51">
        <f t="shared" si="24"/>
        <v>200</v>
      </c>
      <c r="BA14" s="119">
        <f t="shared" si="24"/>
        <v>200</v>
      </c>
      <c r="BB14" s="119">
        <f t="shared" si="24"/>
        <v>0</v>
      </c>
      <c r="BC14" s="119">
        <f t="shared" si="24"/>
        <v>0</v>
      </c>
      <c r="BD14" s="119">
        <f t="shared" si="24"/>
        <v>0</v>
      </c>
      <c r="BE14" s="119">
        <f t="shared" si="24"/>
        <v>0</v>
      </c>
      <c r="BF14" s="51">
        <f t="shared" si="24"/>
        <v>200</v>
      </c>
      <c r="BG14" s="119">
        <f t="shared" si="24"/>
        <v>200</v>
      </c>
      <c r="BH14" s="119">
        <f t="shared" si="24"/>
        <v>0</v>
      </c>
      <c r="BI14" s="119">
        <f t="shared" si="24"/>
        <v>0</v>
      </c>
      <c r="BJ14" s="51">
        <f t="shared" si="24"/>
        <v>200</v>
      </c>
      <c r="BK14" s="119">
        <f t="shared" si="24"/>
        <v>200</v>
      </c>
      <c r="BL14" s="119">
        <f t="shared" si="24"/>
        <v>0</v>
      </c>
      <c r="BM14" s="119">
        <f t="shared" si="24"/>
        <v>0</v>
      </c>
      <c r="BN14" s="51">
        <f t="shared" si="24"/>
        <v>0</v>
      </c>
      <c r="BO14" s="119">
        <f t="shared" si="24"/>
        <v>0</v>
      </c>
      <c r="BP14" s="119">
        <f t="shared" ref="BP14:DF14" si="25">BP15</f>
        <v>0</v>
      </c>
      <c r="BQ14" s="51">
        <f t="shared" si="25"/>
        <v>0</v>
      </c>
      <c r="BR14" s="51">
        <f t="shared" si="25"/>
        <v>220</v>
      </c>
      <c r="BS14" s="119">
        <f t="shared" si="25"/>
        <v>220</v>
      </c>
      <c r="BT14" s="119">
        <f t="shared" si="25"/>
        <v>0</v>
      </c>
      <c r="BU14" s="119">
        <f t="shared" si="25"/>
        <v>0</v>
      </c>
      <c r="BV14" s="51">
        <f t="shared" si="25"/>
        <v>240</v>
      </c>
      <c r="BW14" s="119">
        <f t="shared" si="25"/>
        <v>240</v>
      </c>
      <c r="BX14" s="119">
        <f t="shared" si="25"/>
        <v>0</v>
      </c>
      <c r="BY14" s="119">
        <f t="shared" si="25"/>
        <v>0</v>
      </c>
      <c r="BZ14" s="119">
        <f t="shared" si="25"/>
        <v>0</v>
      </c>
      <c r="CA14" s="51">
        <f t="shared" si="25"/>
        <v>200</v>
      </c>
      <c r="CB14" s="119">
        <f t="shared" si="25"/>
        <v>200</v>
      </c>
      <c r="CC14" s="119">
        <f t="shared" si="25"/>
        <v>0</v>
      </c>
      <c r="CD14" s="119">
        <f t="shared" si="25"/>
        <v>0</v>
      </c>
      <c r="CE14" s="51">
        <f t="shared" si="25"/>
        <v>200</v>
      </c>
      <c r="CF14" s="119">
        <f t="shared" si="25"/>
        <v>200</v>
      </c>
      <c r="CG14" s="119">
        <f t="shared" si="25"/>
        <v>0</v>
      </c>
      <c r="CH14" s="119">
        <f t="shared" si="25"/>
        <v>0</v>
      </c>
      <c r="CI14" s="51">
        <f t="shared" si="25"/>
        <v>200</v>
      </c>
      <c r="CJ14" s="119">
        <f t="shared" si="25"/>
        <v>200</v>
      </c>
      <c r="CK14" s="119">
        <f t="shared" si="25"/>
        <v>0</v>
      </c>
      <c r="CL14" s="119">
        <f t="shared" si="25"/>
        <v>0</v>
      </c>
      <c r="CM14" s="119">
        <f t="shared" si="25"/>
        <v>0</v>
      </c>
      <c r="CN14" s="119">
        <f t="shared" si="25"/>
        <v>0</v>
      </c>
      <c r="CO14" s="51">
        <f t="shared" si="25"/>
        <v>0</v>
      </c>
      <c r="CP14" s="119">
        <f t="shared" si="25"/>
        <v>0</v>
      </c>
      <c r="CQ14" s="119">
        <f t="shared" si="25"/>
        <v>0</v>
      </c>
      <c r="CR14" s="51">
        <f t="shared" si="25"/>
        <v>0</v>
      </c>
      <c r="CS14" s="119">
        <f t="shared" si="25"/>
        <v>0</v>
      </c>
      <c r="CT14" s="119">
        <f t="shared" si="25"/>
        <v>0</v>
      </c>
      <c r="CU14" s="119">
        <f t="shared" si="25"/>
        <v>0</v>
      </c>
      <c r="CV14" s="51">
        <f t="shared" si="25"/>
        <v>0</v>
      </c>
      <c r="CW14" s="119">
        <f t="shared" si="25"/>
        <v>0</v>
      </c>
      <c r="CX14" s="119">
        <f t="shared" si="25"/>
        <v>0</v>
      </c>
      <c r="CY14" s="119">
        <f t="shared" si="25"/>
        <v>0</v>
      </c>
      <c r="CZ14" s="51">
        <f t="shared" si="25"/>
        <v>0</v>
      </c>
      <c r="DA14" s="119">
        <f t="shared" si="25"/>
        <v>0</v>
      </c>
      <c r="DB14" s="119">
        <f t="shared" si="25"/>
        <v>0</v>
      </c>
      <c r="DC14" s="119">
        <f t="shared" si="25"/>
        <v>0</v>
      </c>
      <c r="DD14" s="51">
        <f t="shared" si="25"/>
        <v>0</v>
      </c>
      <c r="DE14" s="51">
        <f t="shared" si="25"/>
        <v>0</v>
      </c>
      <c r="DF14" s="51">
        <f t="shared" si="25"/>
        <v>0</v>
      </c>
      <c r="DG14" s="183">
        <f t="shared" si="4"/>
        <v>5500</v>
      </c>
    </row>
    <row r="15" spans="1:111" s="81" customFormat="1" x14ac:dyDescent="0.25">
      <c r="A15" s="127" t="s">
        <v>135</v>
      </c>
      <c r="B15" s="121" t="s">
        <v>1</v>
      </c>
      <c r="C15" s="36">
        <f>D15+E15+F15+G15+H15+I15+J15+K15+N15+S15+X15+AC15+AH15+AO15+AU15+AZ15+BF15+BJ15+BN15+BQ15+BR15+BV15+CA15+CE15+CI15+CO15+CR15+CV15+CZ15+DD15+DE15+DF15</f>
        <v>5500</v>
      </c>
      <c r="D15" s="127"/>
      <c r="E15" s="127"/>
      <c r="F15" s="127">
        <f>F16</f>
        <v>700</v>
      </c>
      <c r="G15" s="127"/>
      <c r="H15" s="127"/>
      <c r="I15" s="127"/>
      <c r="J15" s="127"/>
      <c r="K15" s="34">
        <f>SUM(K16)</f>
        <v>360</v>
      </c>
      <c r="L15" s="16">
        <v>200</v>
      </c>
      <c r="M15" s="16">
        <v>160</v>
      </c>
      <c r="N15" s="34">
        <f t="shared" ref="N15:AW15" si="26">SUM(N16)</f>
        <v>240</v>
      </c>
      <c r="O15" s="16">
        <f t="shared" si="26"/>
        <v>240</v>
      </c>
      <c r="P15" s="16">
        <f t="shared" si="26"/>
        <v>0</v>
      </c>
      <c r="Q15" s="16">
        <f t="shared" si="26"/>
        <v>0</v>
      </c>
      <c r="R15" s="16">
        <f t="shared" si="26"/>
        <v>0</v>
      </c>
      <c r="S15" s="34">
        <f t="shared" si="26"/>
        <v>1100</v>
      </c>
      <c r="T15" s="16">
        <v>400</v>
      </c>
      <c r="U15" s="16">
        <f t="shared" si="26"/>
        <v>700</v>
      </c>
      <c r="V15" s="16">
        <f t="shared" si="26"/>
        <v>0</v>
      </c>
      <c r="W15" s="16">
        <f t="shared" si="26"/>
        <v>0</v>
      </c>
      <c r="X15" s="34">
        <f t="shared" si="26"/>
        <v>200</v>
      </c>
      <c r="Y15" s="16">
        <f t="shared" si="26"/>
        <v>200</v>
      </c>
      <c r="Z15" s="16">
        <f t="shared" si="26"/>
        <v>0</v>
      </c>
      <c r="AA15" s="16">
        <f t="shared" si="26"/>
        <v>0</v>
      </c>
      <c r="AB15" s="16">
        <f t="shared" si="26"/>
        <v>0</v>
      </c>
      <c r="AC15" s="34">
        <f t="shared" si="26"/>
        <v>240</v>
      </c>
      <c r="AD15" s="16">
        <v>240</v>
      </c>
      <c r="AE15" s="16">
        <f t="shared" si="26"/>
        <v>0</v>
      </c>
      <c r="AF15" s="16">
        <f t="shared" si="26"/>
        <v>0</v>
      </c>
      <c r="AG15" s="16">
        <f t="shared" si="26"/>
        <v>0</v>
      </c>
      <c r="AH15" s="34">
        <f>AH16</f>
        <v>600</v>
      </c>
      <c r="AI15" s="16">
        <f t="shared" si="26"/>
        <v>200</v>
      </c>
      <c r="AJ15" s="16">
        <v>400</v>
      </c>
      <c r="AK15" s="16">
        <f t="shared" si="26"/>
        <v>0</v>
      </c>
      <c r="AL15" s="16">
        <f t="shared" si="26"/>
        <v>0</v>
      </c>
      <c r="AM15" s="16">
        <f t="shared" si="26"/>
        <v>0</v>
      </c>
      <c r="AN15" s="16">
        <f t="shared" si="26"/>
        <v>0</v>
      </c>
      <c r="AO15" s="34">
        <f t="shared" si="26"/>
        <v>200</v>
      </c>
      <c r="AP15" s="16">
        <f t="shared" si="26"/>
        <v>200</v>
      </c>
      <c r="AQ15" s="16">
        <f t="shared" si="26"/>
        <v>0</v>
      </c>
      <c r="AR15" s="16">
        <f t="shared" si="26"/>
        <v>0</v>
      </c>
      <c r="AS15" s="16">
        <f t="shared" si="26"/>
        <v>0</v>
      </c>
      <c r="AT15" s="16">
        <f t="shared" si="26"/>
        <v>0</v>
      </c>
      <c r="AU15" s="34">
        <f t="shared" si="26"/>
        <v>200</v>
      </c>
      <c r="AV15" s="16">
        <f t="shared" si="26"/>
        <v>200</v>
      </c>
      <c r="AW15" s="16">
        <f t="shared" si="26"/>
        <v>0</v>
      </c>
      <c r="AX15" s="127">
        <f t="shared" ref="AX15:CV15" si="27">AX16</f>
        <v>0</v>
      </c>
      <c r="AY15" s="127">
        <f t="shared" si="27"/>
        <v>0</v>
      </c>
      <c r="AZ15" s="130">
        <f t="shared" si="27"/>
        <v>200</v>
      </c>
      <c r="BA15" s="127">
        <f t="shared" si="27"/>
        <v>200</v>
      </c>
      <c r="BB15" s="127">
        <f t="shared" si="27"/>
        <v>0</v>
      </c>
      <c r="BC15" s="127">
        <f t="shared" si="27"/>
        <v>0</v>
      </c>
      <c r="BD15" s="127">
        <f t="shared" si="27"/>
        <v>0</v>
      </c>
      <c r="BE15" s="127">
        <f t="shared" si="27"/>
        <v>0</v>
      </c>
      <c r="BF15" s="130">
        <f t="shared" si="27"/>
        <v>200</v>
      </c>
      <c r="BG15" s="127">
        <f t="shared" si="27"/>
        <v>200</v>
      </c>
      <c r="BH15" s="127">
        <f t="shared" si="27"/>
        <v>0</v>
      </c>
      <c r="BI15" s="127">
        <f t="shared" si="27"/>
        <v>0</v>
      </c>
      <c r="BJ15" s="130">
        <f t="shared" si="27"/>
        <v>200</v>
      </c>
      <c r="BK15" s="127">
        <f t="shared" si="27"/>
        <v>200</v>
      </c>
      <c r="BL15" s="127">
        <f t="shared" si="27"/>
        <v>0</v>
      </c>
      <c r="BM15" s="127">
        <f t="shared" si="27"/>
        <v>0</v>
      </c>
      <c r="BN15" s="130">
        <f t="shared" si="27"/>
        <v>0</v>
      </c>
      <c r="BO15" s="127"/>
      <c r="BP15" s="127">
        <f t="shared" si="27"/>
        <v>0</v>
      </c>
      <c r="BQ15" s="130">
        <f t="shared" si="27"/>
        <v>0</v>
      </c>
      <c r="BR15" s="130">
        <f t="shared" si="27"/>
        <v>220</v>
      </c>
      <c r="BS15" s="127">
        <f t="shared" si="27"/>
        <v>220</v>
      </c>
      <c r="BT15" s="127">
        <f t="shared" si="27"/>
        <v>0</v>
      </c>
      <c r="BU15" s="127">
        <f t="shared" si="27"/>
        <v>0</v>
      </c>
      <c r="BV15" s="130">
        <f t="shared" si="27"/>
        <v>240</v>
      </c>
      <c r="BW15" s="127">
        <f t="shared" si="27"/>
        <v>240</v>
      </c>
      <c r="BX15" s="127">
        <f t="shared" si="27"/>
        <v>0</v>
      </c>
      <c r="BY15" s="127">
        <f t="shared" si="27"/>
        <v>0</v>
      </c>
      <c r="BZ15" s="127">
        <f t="shared" si="27"/>
        <v>0</v>
      </c>
      <c r="CA15" s="130">
        <f t="shared" si="27"/>
        <v>200</v>
      </c>
      <c r="CB15" s="127">
        <f t="shared" si="27"/>
        <v>200</v>
      </c>
      <c r="CC15" s="127">
        <f t="shared" si="27"/>
        <v>0</v>
      </c>
      <c r="CD15" s="127">
        <f t="shared" si="27"/>
        <v>0</v>
      </c>
      <c r="CE15" s="130">
        <f t="shared" si="27"/>
        <v>200</v>
      </c>
      <c r="CF15" s="127">
        <f t="shared" si="27"/>
        <v>200</v>
      </c>
      <c r="CG15" s="127">
        <f t="shared" si="27"/>
        <v>0</v>
      </c>
      <c r="CH15" s="127">
        <f t="shared" si="27"/>
        <v>0</v>
      </c>
      <c r="CI15" s="130">
        <f t="shared" si="27"/>
        <v>200</v>
      </c>
      <c r="CJ15" s="127">
        <f t="shared" si="27"/>
        <v>200</v>
      </c>
      <c r="CK15" s="127">
        <f t="shared" si="27"/>
        <v>0</v>
      </c>
      <c r="CL15" s="127">
        <f t="shared" si="27"/>
        <v>0</v>
      </c>
      <c r="CM15" s="127">
        <f t="shared" si="27"/>
        <v>0</v>
      </c>
      <c r="CN15" s="127">
        <f t="shared" si="27"/>
        <v>0</v>
      </c>
      <c r="CO15" s="130">
        <f t="shared" si="27"/>
        <v>0</v>
      </c>
      <c r="CP15" s="127">
        <f t="shared" si="27"/>
        <v>0</v>
      </c>
      <c r="CQ15" s="127">
        <f t="shared" si="27"/>
        <v>0</v>
      </c>
      <c r="CR15" s="130">
        <f t="shared" si="27"/>
        <v>0</v>
      </c>
      <c r="CS15" s="127">
        <f t="shared" si="27"/>
        <v>0</v>
      </c>
      <c r="CT15" s="127">
        <f t="shared" si="27"/>
        <v>0</v>
      </c>
      <c r="CU15" s="127">
        <f t="shared" si="27"/>
        <v>0</v>
      </c>
      <c r="CV15" s="130">
        <f t="shared" si="27"/>
        <v>0</v>
      </c>
      <c r="CW15" s="127">
        <f t="shared" ref="CW15:DE15" si="28">CW16</f>
        <v>0</v>
      </c>
      <c r="CX15" s="127">
        <f t="shared" si="28"/>
        <v>0</v>
      </c>
      <c r="CY15" s="127">
        <f t="shared" si="28"/>
        <v>0</v>
      </c>
      <c r="CZ15" s="130">
        <f t="shared" si="28"/>
        <v>0</v>
      </c>
      <c r="DA15" s="127">
        <f t="shared" si="28"/>
        <v>0</v>
      </c>
      <c r="DB15" s="127">
        <f t="shared" si="28"/>
        <v>0</v>
      </c>
      <c r="DC15" s="127">
        <f t="shared" si="28"/>
        <v>0</v>
      </c>
      <c r="DD15" s="130">
        <f t="shared" si="28"/>
        <v>0</v>
      </c>
      <c r="DE15" s="130">
        <f t="shared" si="28"/>
        <v>0</v>
      </c>
      <c r="DF15" s="34">
        <v>0</v>
      </c>
      <c r="DG15" s="183">
        <f t="shared" si="4"/>
        <v>5500</v>
      </c>
    </row>
    <row r="16" spans="1:111" s="81" customFormat="1" x14ac:dyDescent="0.35">
      <c r="A16" s="16" t="s">
        <v>118</v>
      </c>
      <c r="B16" s="121" t="s">
        <v>1</v>
      </c>
      <c r="C16" s="36">
        <f t="shared" ref="C16:C23" si="29">D16+E16+F16+G16+H16+I16+J16+K16+N16+S16+X16+AC16+AH16+AO16+AU16+AZ16+BF16+BJ16+BN16+BQ16+BR16+BV16+CA16+CE16+CI16+CO16+CR16+CV16+CZ16+DD16+DE16+DF16</f>
        <v>5500</v>
      </c>
      <c r="D16" s="16"/>
      <c r="E16" s="16"/>
      <c r="F16" s="16">
        <v>700</v>
      </c>
      <c r="G16" s="16"/>
      <c r="H16" s="16"/>
      <c r="I16" s="16"/>
      <c r="J16" s="16"/>
      <c r="K16" s="34">
        <f t="shared" si="8"/>
        <v>360</v>
      </c>
      <c r="L16" s="16">
        <v>200</v>
      </c>
      <c r="M16" s="16">
        <v>160</v>
      </c>
      <c r="N16" s="34">
        <f t="shared" si="9"/>
        <v>240</v>
      </c>
      <c r="O16" s="16">
        <v>240</v>
      </c>
      <c r="P16" s="16"/>
      <c r="Q16" s="16"/>
      <c r="R16" s="16"/>
      <c r="S16" s="118">
        <f t="shared" si="10"/>
        <v>1100</v>
      </c>
      <c r="T16" s="16">
        <v>400</v>
      </c>
      <c r="U16" s="16">
        <v>700</v>
      </c>
      <c r="V16" s="16"/>
      <c r="W16" s="16"/>
      <c r="X16" s="34">
        <f t="shared" si="11"/>
        <v>200</v>
      </c>
      <c r="Y16" s="16">
        <v>200</v>
      </c>
      <c r="Z16" s="16"/>
      <c r="AA16" s="16"/>
      <c r="AB16" s="16"/>
      <c r="AC16" s="34">
        <f t="shared" si="12"/>
        <v>240</v>
      </c>
      <c r="AD16" s="16">
        <v>240</v>
      </c>
      <c r="AE16" s="16"/>
      <c r="AF16" s="16"/>
      <c r="AG16" s="16"/>
      <c r="AH16" s="118">
        <f>AI16+AJ16+AK16+AL16+AM16+AN16</f>
        <v>600</v>
      </c>
      <c r="AI16" s="16">
        <v>200</v>
      </c>
      <c r="AJ16" s="16">
        <v>400</v>
      </c>
      <c r="AK16" s="16"/>
      <c r="AL16" s="16"/>
      <c r="AM16" s="16"/>
      <c r="AN16" s="16"/>
      <c r="AO16" s="118">
        <f t="shared" si="14"/>
        <v>200</v>
      </c>
      <c r="AP16" s="16">
        <v>200</v>
      </c>
      <c r="AQ16" s="16"/>
      <c r="AR16" s="16"/>
      <c r="AS16" s="16"/>
      <c r="AT16" s="16"/>
      <c r="AU16" s="118">
        <f t="shared" si="15"/>
        <v>200</v>
      </c>
      <c r="AV16" s="16">
        <v>200</v>
      </c>
      <c r="AW16" s="16"/>
      <c r="AX16" s="16"/>
      <c r="AY16" s="16"/>
      <c r="AZ16" s="118">
        <f t="shared" si="16"/>
        <v>200</v>
      </c>
      <c r="BA16" s="16">
        <v>200</v>
      </c>
      <c r="BB16" s="16"/>
      <c r="BC16" s="16"/>
      <c r="BD16" s="16"/>
      <c r="BE16" s="16"/>
      <c r="BF16" s="118">
        <f t="shared" si="17"/>
        <v>200</v>
      </c>
      <c r="BG16" s="16">
        <v>200</v>
      </c>
      <c r="BH16" s="16"/>
      <c r="BI16" s="16"/>
      <c r="BJ16" s="34">
        <f>BK16+BL16+BM16</f>
        <v>200</v>
      </c>
      <c r="BK16" s="16">
        <v>200</v>
      </c>
      <c r="BL16" s="16"/>
      <c r="BM16" s="16"/>
      <c r="BN16" s="34">
        <f>BO16+BP16</f>
        <v>0</v>
      </c>
      <c r="BO16" s="16"/>
      <c r="BP16" s="16"/>
      <c r="BQ16" s="34"/>
      <c r="BR16" s="130">
        <f t="shared" ref="BR16" si="30">BS16+BT16+BU16</f>
        <v>220</v>
      </c>
      <c r="BS16" s="16">
        <v>220</v>
      </c>
      <c r="BT16" s="16"/>
      <c r="BU16" s="16"/>
      <c r="BV16" s="118">
        <f t="shared" si="18"/>
        <v>240</v>
      </c>
      <c r="BW16" s="16">
        <v>240</v>
      </c>
      <c r="BX16" s="16"/>
      <c r="BY16" s="16"/>
      <c r="BZ16" s="16"/>
      <c r="CA16" s="34">
        <f>CB16+CC16+CD16</f>
        <v>200</v>
      </c>
      <c r="CB16" s="16">
        <v>200</v>
      </c>
      <c r="CC16" s="16"/>
      <c r="CD16" s="16"/>
      <c r="CE16" s="118">
        <f t="shared" si="19"/>
        <v>200</v>
      </c>
      <c r="CF16" s="16">
        <v>200</v>
      </c>
      <c r="CG16" s="16"/>
      <c r="CH16" s="16"/>
      <c r="CI16" s="118">
        <f t="shared" si="20"/>
        <v>200</v>
      </c>
      <c r="CJ16" s="16">
        <v>200</v>
      </c>
      <c r="CK16" s="16"/>
      <c r="CL16" s="16"/>
      <c r="CM16" s="16"/>
      <c r="CN16" s="16"/>
      <c r="CO16" s="34"/>
      <c r="CP16" s="16"/>
      <c r="CQ16" s="16"/>
      <c r="CR16" s="118">
        <f t="shared" si="21"/>
        <v>0</v>
      </c>
      <c r="CS16" s="16"/>
      <c r="CT16" s="16"/>
      <c r="CU16" s="16"/>
      <c r="CV16" s="118">
        <f t="shared" si="22"/>
        <v>0</v>
      </c>
      <c r="CW16" s="16"/>
      <c r="CX16" s="16"/>
      <c r="CY16" s="16"/>
      <c r="CZ16" s="118">
        <f t="shared" si="23"/>
        <v>0</v>
      </c>
      <c r="DA16" s="16"/>
      <c r="DB16" s="16"/>
      <c r="DC16" s="16"/>
      <c r="DD16" s="34"/>
      <c r="DE16" s="34"/>
      <c r="DF16" s="124"/>
      <c r="DG16" s="183">
        <f t="shared" si="4"/>
        <v>5500</v>
      </c>
    </row>
    <row r="17" spans="1:111" s="81" customFormat="1" x14ac:dyDescent="0.35">
      <c r="A17" s="136" t="s">
        <v>149</v>
      </c>
      <c r="B17" s="43"/>
      <c r="C17" s="36">
        <f t="shared" si="29"/>
        <v>0</v>
      </c>
      <c r="D17" s="63"/>
      <c r="E17" s="63"/>
      <c r="F17" s="63"/>
      <c r="G17" s="63"/>
      <c r="H17" s="63"/>
      <c r="I17" s="63"/>
      <c r="J17" s="59"/>
      <c r="K17" s="36">
        <f t="shared" si="8"/>
        <v>0</v>
      </c>
      <c r="L17" s="63"/>
      <c r="M17" s="63"/>
      <c r="N17" s="36">
        <f t="shared" si="9"/>
        <v>0</v>
      </c>
      <c r="O17" s="63"/>
      <c r="P17" s="63"/>
      <c r="Q17" s="63"/>
      <c r="R17" s="63"/>
      <c r="S17" s="39">
        <f t="shared" si="10"/>
        <v>0</v>
      </c>
      <c r="T17" s="63"/>
      <c r="U17" s="63"/>
      <c r="V17" s="63"/>
      <c r="W17" s="63"/>
      <c r="X17" s="36">
        <f t="shared" si="11"/>
        <v>0</v>
      </c>
      <c r="Y17" s="63"/>
      <c r="Z17" s="63"/>
      <c r="AA17" s="63"/>
      <c r="AB17" s="63"/>
      <c r="AC17" s="36">
        <f t="shared" si="12"/>
        <v>0</v>
      </c>
      <c r="AD17" s="63"/>
      <c r="AE17" s="63"/>
      <c r="AF17" s="63"/>
      <c r="AG17" s="63"/>
      <c r="AH17" s="39">
        <f t="shared" si="13"/>
        <v>0</v>
      </c>
      <c r="AI17" s="63"/>
      <c r="AJ17" s="63"/>
      <c r="AK17" s="63"/>
      <c r="AL17" s="63"/>
      <c r="AM17" s="63"/>
      <c r="AN17" s="63"/>
      <c r="AO17" s="39">
        <f t="shared" si="14"/>
        <v>0</v>
      </c>
      <c r="AP17" s="63"/>
      <c r="AQ17" s="63"/>
      <c r="AR17" s="63"/>
      <c r="AS17" s="63"/>
      <c r="AT17" s="63"/>
      <c r="AU17" s="39">
        <f t="shared" si="15"/>
        <v>0</v>
      </c>
      <c r="AV17" s="63"/>
      <c r="AW17" s="63"/>
      <c r="AX17" s="63"/>
      <c r="AY17" s="63"/>
      <c r="AZ17" s="39">
        <f t="shared" si="16"/>
        <v>0</v>
      </c>
      <c r="BA17" s="63"/>
      <c r="BB17" s="63"/>
      <c r="BC17" s="63"/>
      <c r="BD17" s="63"/>
      <c r="BE17" s="63"/>
      <c r="BF17" s="39">
        <f t="shared" si="17"/>
        <v>0</v>
      </c>
      <c r="BG17" s="63"/>
      <c r="BH17" s="63"/>
      <c r="BI17" s="63"/>
      <c r="BJ17" s="62"/>
      <c r="BK17" s="63"/>
      <c r="BL17" s="63"/>
      <c r="BM17" s="63"/>
      <c r="BN17" s="62"/>
      <c r="BO17" s="63"/>
      <c r="BP17" s="63"/>
      <c r="BQ17" s="62"/>
      <c r="BR17" s="62"/>
      <c r="BS17" s="63"/>
      <c r="BT17" s="63"/>
      <c r="BU17" s="63"/>
      <c r="BV17" s="39">
        <f t="shared" si="18"/>
        <v>0</v>
      </c>
      <c r="BW17" s="63"/>
      <c r="BX17" s="63"/>
      <c r="BY17" s="63"/>
      <c r="BZ17" s="63"/>
      <c r="CA17" s="62"/>
      <c r="CB17" s="63"/>
      <c r="CC17" s="63"/>
      <c r="CD17" s="63"/>
      <c r="CE17" s="39">
        <f t="shared" si="19"/>
        <v>0</v>
      </c>
      <c r="CF17" s="63"/>
      <c r="CG17" s="63"/>
      <c r="CH17" s="63"/>
      <c r="CI17" s="39">
        <f t="shared" si="20"/>
        <v>0</v>
      </c>
      <c r="CJ17" s="63"/>
      <c r="CK17" s="63"/>
      <c r="CL17" s="63"/>
      <c r="CM17" s="63"/>
      <c r="CN17" s="63"/>
      <c r="CO17" s="62"/>
      <c r="CP17" s="63"/>
      <c r="CQ17" s="63"/>
      <c r="CR17" s="39">
        <f t="shared" si="21"/>
        <v>0</v>
      </c>
      <c r="CS17" s="63"/>
      <c r="CT17" s="63"/>
      <c r="CU17" s="63"/>
      <c r="CV17" s="39">
        <f t="shared" si="22"/>
        <v>0</v>
      </c>
      <c r="CW17" s="63"/>
      <c r="CX17" s="63"/>
      <c r="CY17" s="63"/>
      <c r="CZ17" s="39">
        <f t="shared" si="23"/>
        <v>0</v>
      </c>
      <c r="DA17" s="63"/>
      <c r="DB17" s="63"/>
      <c r="DC17" s="63"/>
      <c r="DD17" s="8"/>
      <c r="DE17" s="8"/>
      <c r="DF17" s="11"/>
      <c r="DG17" s="183">
        <f t="shared" si="4"/>
        <v>0</v>
      </c>
    </row>
    <row r="18" spans="1:111" s="81" customFormat="1" ht="27" customHeight="1" x14ac:dyDescent="0.25">
      <c r="A18" s="10" t="s">
        <v>150</v>
      </c>
      <c r="B18" s="9" t="s">
        <v>1</v>
      </c>
      <c r="C18" s="36">
        <f>C19</f>
        <v>4624</v>
      </c>
      <c r="D18" s="10">
        <f t="shared" ref="D18:BO18" si="31">D19</f>
        <v>0</v>
      </c>
      <c r="E18" s="10">
        <f t="shared" si="31"/>
        <v>300</v>
      </c>
      <c r="F18" s="10">
        <f t="shared" si="31"/>
        <v>0</v>
      </c>
      <c r="G18" s="10">
        <f t="shared" si="31"/>
        <v>0</v>
      </c>
      <c r="H18" s="10">
        <f t="shared" si="31"/>
        <v>0</v>
      </c>
      <c r="I18" s="10">
        <f t="shared" si="31"/>
        <v>0</v>
      </c>
      <c r="J18" s="10">
        <f t="shared" si="31"/>
        <v>0</v>
      </c>
      <c r="K18" s="36">
        <f t="shared" si="31"/>
        <v>80</v>
      </c>
      <c r="L18" s="10">
        <f t="shared" si="31"/>
        <v>80</v>
      </c>
      <c r="M18" s="10">
        <f t="shared" si="31"/>
        <v>0</v>
      </c>
      <c r="N18" s="36">
        <f t="shared" si="31"/>
        <v>140</v>
      </c>
      <c r="O18" s="10">
        <f t="shared" si="31"/>
        <v>0</v>
      </c>
      <c r="P18" s="10">
        <f t="shared" si="31"/>
        <v>40</v>
      </c>
      <c r="Q18" s="10">
        <f t="shared" si="31"/>
        <v>60</v>
      </c>
      <c r="R18" s="10">
        <f t="shared" si="31"/>
        <v>40</v>
      </c>
      <c r="S18" s="36">
        <f t="shared" si="31"/>
        <v>180</v>
      </c>
      <c r="T18" s="10">
        <f t="shared" si="31"/>
        <v>120</v>
      </c>
      <c r="U18" s="10">
        <f t="shared" si="31"/>
        <v>0</v>
      </c>
      <c r="V18" s="10">
        <f t="shared" si="31"/>
        <v>60</v>
      </c>
      <c r="W18" s="10">
        <f t="shared" si="31"/>
        <v>0</v>
      </c>
      <c r="X18" s="36">
        <f t="shared" si="31"/>
        <v>200</v>
      </c>
      <c r="Y18" s="10">
        <f t="shared" si="31"/>
        <v>40</v>
      </c>
      <c r="Z18" s="10">
        <f t="shared" si="31"/>
        <v>0</v>
      </c>
      <c r="AA18" s="10">
        <f t="shared" si="31"/>
        <v>80</v>
      </c>
      <c r="AB18" s="10">
        <f t="shared" si="31"/>
        <v>80</v>
      </c>
      <c r="AC18" s="36">
        <f t="shared" si="31"/>
        <v>260</v>
      </c>
      <c r="AD18" s="10">
        <f t="shared" si="31"/>
        <v>60</v>
      </c>
      <c r="AE18" s="10">
        <f t="shared" si="31"/>
        <v>60</v>
      </c>
      <c r="AF18" s="10">
        <f t="shared" si="31"/>
        <v>80</v>
      </c>
      <c r="AG18" s="10">
        <f t="shared" si="31"/>
        <v>60</v>
      </c>
      <c r="AH18" s="36">
        <f t="shared" si="31"/>
        <v>160</v>
      </c>
      <c r="AI18" s="10">
        <f t="shared" si="31"/>
        <v>80</v>
      </c>
      <c r="AJ18" s="10">
        <f t="shared" si="31"/>
        <v>0</v>
      </c>
      <c r="AK18" s="10">
        <f t="shared" si="31"/>
        <v>40</v>
      </c>
      <c r="AL18" s="10">
        <f t="shared" si="31"/>
        <v>40</v>
      </c>
      <c r="AM18" s="10">
        <f t="shared" si="31"/>
        <v>0</v>
      </c>
      <c r="AN18" s="10">
        <f t="shared" si="31"/>
        <v>0</v>
      </c>
      <c r="AO18" s="36">
        <f t="shared" si="31"/>
        <v>340</v>
      </c>
      <c r="AP18" s="10">
        <f t="shared" si="31"/>
        <v>80</v>
      </c>
      <c r="AQ18" s="10">
        <f t="shared" si="31"/>
        <v>80</v>
      </c>
      <c r="AR18" s="10">
        <f t="shared" si="31"/>
        <v>60</v>
      </c>
      <c r="AS18" s="10">
        <f t="shared" si="31"/>
        <v>60</v>
      </c>
      <c r="AT18" s="10">
        <f t="shared" si="31"/>
        <v>60</v>
      </c>
      <c r="AU18" s="36">
        <f t="shared" si="31"/>
        <v>180</v>
      </c>
      <c r="AV18" s="10">
        <f t="shared" si="31"/>
        <v>60</v>
      </c>
      <c r="AW18" s="10">
        <f t="shared" si="31"/>
        <v>0</v>
      </c>
      <c r="AX18" s="10">
        <f t="shared" si="31"/>
        <v>60</v>
      </c>
      <c r="AY18" s="10">
        <f t="shared" si="31"/>
        <v>60</v>
      </c>
      <c r="AZ18" s="36">
        <f t="shared" si="31"/>
        <v>280</v>
      </c>
      <c r="BA18" s="10">
        <f t="shared" si="31"/>
        <v>60</v>
      </c>
      <c r="BB18" s="10">
        <f t="shared" si="31"/>
        <v>60</v>
      </c>
      <c r="BC18" s="10">
        <f t="shared" si="31"/>
        <v>40</v>
      </c>
      <c r="BD18" s="10">
        <f t="shared" si="31"/>
        <v>60</v>
      </c>
      <c r="BE18" s="10">
        <f t="shared" si="31"/>
        <v>60</v>
      </c>
      <c r="BF18" s="36">
        <f t="shared" si="31"/>
        <v>180</v>
      </c>
      <c r="BG18" s="10">
        <f t="shared" si="31"/>
        <v>80</v>
      </c>
      <c r="BH18" s="10">
        <f t="shared" si="31"/>
        <v>60</v>
      </c>
      <c r="BI18" s="10">
        <f t="shared" si="31"/>
        <v>40</v>
      </c>
      <c r="BJ18" s="36">
        <f t="shared" si="31"/>
        <v>0</v>
      </c>
      <c r="BK18" s="10">
        <f t="shared" si="31"/>
        <v>0</v>
      </c>
      <c r="BL18" s="10">
        <f t="shared" si="31"/>
        <v>0</v>
      </c>
      <c r="BM18" s="10">
        <f t="shared" si="31"/>
        <v>0</v>
      </c>
      <c r="BN18" s="36">
        <f t="shared" si="31"/>
        <v>60</v>
      </c>
      <c r="BO18" s="10">
        <f t="shared" si="31"/>
        <v>0</v>
      </c>
      <c r="BP18" s="10">
        <f t="shared" ref="BP18:DF18" si="32">BP19</f>
        <v>60</v>
      </c>
      <c r="BQ18" s="36">
        <f t="shared" si="32"/>
        <v>60</v>
      </c>
      <c r="BR18" s="36">
        <f t="shared" si="32"/>
        <v>180</v>
      </c>
      <c r="BS18" s="10">
        <f t="shared" si="32"/>
        <v>60</v>
      </c>
      <c r="BT18" s="10">
        <f t="shared" si="32"/>
        <v>60</v>
      </c>
      <c r="BU18" s="10">
        <f t="shared" si="32"/>
        <v>60</v>
      </c>
      <c r="BV18" s="36">
        <f t="shared" si="32"/>
        <v>220</v>
      </c>
      <c r="BW18" s="10">
        <f t="shared" si="32"/>
        <v>60</v>
      </c>
      <c r="BX18" s="10">
        <f t="shared" si="32"/>
        <v>60</v>
      </c>
      <c r="BY18" s="10">
        <f t="shared" si="32"/>
        <v>40</v>
      </c>
      <c r="BZ18" s="10">
        <f t="shared" si="32"/>
        <v>60</v>
      </c>
      <c r="CA18" s="36">
        <f t="shared" si="32"/>
        <v>180</v>
      </c>
      <c r="CB18" s="10">
        <f t="shared" si="32"/>
        <v>60</v>
      </c>
      <c r="CC18" s="10">
        <f t="shared" si="32"/>
        <v>60</v>
      </c>
      <c r="CD18" s="10">
        <f t="shared" si="32"/>
        <v>60</v>
      </c>
      <c r="CE18" s="36">
        <f t="shared" si="32"/>
        <v>60</v>
      </c>
      <c r="CF18" s="10">
        <f t="shared" si="32"/>
        <v>0</v>
      </c>
      <c r="CG18" s="10">
        <f t="shared" si="32"/>
        <v>60</v>
      </c>
      <c r="CH18" s="10">
        <f t="shared" si="32"/>
        <v>0</v>
      </c>
      <c r="CI18" s="36">
        <f t="shared" si="32"/>
        <v>120</v>
      </c>
      <c r="CJ18" s="10">
        <f t="shared" si="32"/>
        <v>0</v>
      </c>
      <c r="CK18" s="10">
        <f t="shared" si="32"/>
        <v>0</v>
      </c>
      <c r="CL18" s="10">
        <f t="shared" si="32"/>
        <v>60</v>
      </c>
      <c r="CM18" s="10">
        <f t="shared" si="32"/>
        <v>0</v>
      </c>
      <c r="CN18" s="10">
        <f t="shared" si="32"/>
        <v>60</v>
      </c>
      <c r="CO18" s="36">
        <f t="shared" si="32"/>
        <v>160</v>
      </c>
      <c r="CP18" s="10">
        <f t="shared" si="32"/>
        <v>80</v>
      </c>
      <c r="CQ18" s="10">
        <f t="shared" si="32"/>
        <v>80</v>
      </c>
      <c r="CR18" s="36">
        <f t="shared" si="32"/>
        <v>140</v>
      </c>
      <c r="CS18" s="10">
        <f t="shared" si="32"/>
        <v>0</v>
      </c>
      <c r="CT18" s="10">
        <f t="shared" si="32"/>
        <v>60</v>
      </c>
      <c r="CU18" s="10">
        <f t="shared" si="32"/>
        <v>80</v>
      </c>
      <c r="CV18" s="36">
        <f t="shared" si="32"/>
        <v>904</v>
      </c>
      <c r="CW18" s="10">
        <f t="shared" si="32"/>
        <v>364</v>
      </c>
      <c r="CX18" s="10">
        <f t="shared" si="32"/>
        <v>180</v>
      </c>
      <c r="CY18" s="10">
        <f t="shared" si="32"/>
        <v>360</v>
      </c>
      <c r="CZ18" s="36">
        <f t="shared" si="32"/>
        <v>140</v>
      </c>
      <c r="DA18" s="10">
        <f t="shared" si="32"/>
        <v>0</v>
      </c>
      <c r="DB18" s="10">
        <f t="shared" si="32"/>
        <v>60</v>
      </c>
      <c r="DC18" s="10">
        <f t="shared" si="32"/>
        <v>80</v>
      </c>
      <c r="DD18" s="36">
        <f t="shared" si="32"/>
        <v>40</v>
      </c>
      <c r="DE18" s="36">
        <f t="shared" si="32"/>
        <v>60</v>
      </c>
      <c r="DF18" s="36">
        <f t="shared" si="32"/>
        <v>0</v>
      </c>
      <c r="DG18" s="183">
        <f t="shared" si="4"/>
        <v>4624</v>
      </c>
    </row>
    <row r="19" spans="1:111" s="81" customFormat="1" x14ac:dyDescent="0.35">
      <c r="A19" s="19" t="s">
        <v>7</v>
      </c>
      <c r="B19" s="17" t="s">
        <v>1</v>
      </c>
      <c r="C19" s="36">
        <f t="shared" si="29"/>
        <v>4624</v>
      </c>
      <c r="D19" s="18"/>
      <c r="E19" s="16">
        <v>300</v>
      </c>
      <c r="F19" s="17"/>
      <c r="G19" s="17"/>
      <c r="H19" s="17"/>
      <c r="I19" s="17"/>
      <c r="J19" s="16"/>
      <c r="K19" s="34">
        <f t="shared" si="8"/>
        <v>80</v>
      </c>
      <c r="L19" s="18">
        <v>80</v>
      </c>
      <c r="M19" s="18"/>
      <c r="N19" s="34">
        <f t="shared" si="9"/>
        <v>140</v>
      </c>
      <c r="O19" s="18"/>
      <c r="P19" s="18">
        <v>40</v>
      </c>
      <c r="Q19" s="18">
        <v>60</v>
      </c>
      <c r="R19" s="18">
        <v>40</v>
      </c>
      <c r="S19" s="118">
        <f t="shared" si="10"/>
        <v>180</v>
      </c>
      <c r="T19" s="18">
        <v>120</v>
      </c>
      <c r="U19" s="18"/>
      <c r="V19" s="18">
        <v>60</v>
      </c>
      <c r="W19" s="18"/>
      <c r="X19" s="34">
        <f t="shared" si="11"/>
        <v>200</v>
      </c>
      <c r="Y19" s="18">
        <v>40</v>
      </c>
      <c r="Z19" s="18"/>
      <c r="AA19" s="18">
        <v>80</v>
      </c>
      <c r="AB19" s="18">
        <v>80</v>
      </c>
      <c r="AC19" s="34">
        <f t="shared" si="12"/>
        <v>260</v>
      </c>
      <c r="AD19" s="18">
        <v>60</v>
      </c>
      <c r="AE19" s="18">
        <v>60</v>
      </c>
      <c r="AF19" s="18">
        <v>80</v>
      </c>
      <c r="AG19" s="18">
        <v>60</v>
      </c>
      <c r="AH19" s="118">
        <f t="shared" si="13"/>
        <v>160</v>
      </c>
      <c r="AI19" s="18">
        <v>80</v>
      </c>
      <c r="AJ19" s="18"/>
      <c r="AK19" s="18">
        <v>40</v>
      </c>
      <c r="AL19" s="18">
        <v>40</v>
      </c>
      <c r="AM19" s="18"/>
      <c r="AN19" s="18"/>
      <c r="AO19" s="118">
        <f t="shared" si="14"/>
        <v>340</v>
      </c>
      <c r="AP19" s="18">
        <v>80</v>
      </c>
      <c r="AQ19" s="18">
        <v>80</v>
      </c>
      <c r="AR19" s="18">
        <v>60</v>
      </c>
      <c r="AS19" s="18">
        <v>60</v>
      </c>
      <c r="AT19" s="18">
        <v>60</v>
      </c>
      <c r="AU19" s="118">
        <f t="shared" si="15"/>
        <v>180</v>
      </c>
      <c r="AV19" s="18">
        <v>60</v>
      </c>
      <c r="AW19" s="18"/>
      <c r="AX19" s="18">
        <v>60</v>
      </c>
      <c r="AY19" s="18">
        <v>60</v>
      </c>
      <c r="AZ19" s="118">
        <f t="shared" si="16"/>
        <v>280</v>
      </c>
      <c r="BA19" s="18">
        <v>60</v>
      </c>
      <c r="BB19" s="18">
        <v>60</v>
      </c>
      <c r="BC19" s="18">
        <v>40</v>
      </c>
      <c r="BD19" s="18">
        <v>60</v>
      </c>
      <c r="BE19" s="18">
        <v>60</v>
      </c>
      <c r="BF19" s="118">
        <f t="shared" si="17"/>
        <v>180</v>
      </c>
      <c r="BG19" s="18">
        <v>80</v>
      </c>
      <c r="BH19" s="18">
        <v>60</v>
      </c>
      <c r="BI19" s="18">
        <v>40</v>
      </c>
      <c r="BJ19" s="34">
        <f t="shared" ref="BJ19" si="33">BK19+BL19+BM19</f>
        <v>0</v>
      </c>
      <c r="BK19" s="18"/>
      <c r="BL19" s="18"/>
      <c r="BM19" s="18"/>
      <c r="BN19" s="124">
        <f>SUM(BO19:BP19)</f>
        <v>60</v>
      </c>
      <c r="BO19" s="18"/>
      <c r="BP19" s="18">
        <v>60</v>
      </c>
      <c r="BQ19" s="124">
        <v>60</v>
      </c>
      <c r="BR19" s="124">
        <f>BS19+BT19+BU19</f>
        <v>180</v>
      </c>
      <c r="BS19" s="18">
        <v>60</v>
      </c>
      <c r="BT19" s="18">
        <v>60</v>
      </c>
      <c r="BU19" s="18">
        <v>60</v>
      </c>
      <c r="BV19" s="118">
        <f t="shared" si="18"/>
        <v>220</v>
      </c>
      <c r="BW19" s="18">
        <v>60</v>
      </c>
      <c r="BX19" s="18">
        <v>60</v>
      </c>
      <c r="BY19" s="18">
        <v>40</v>
      </c>
      <c r="BZ19" s="18">
        <v>60</v>
      </c>
      <c r="CA19" s="124">
        <f>SUM(CB19:CD19)</f>
        <v>180</v>
      </c>
      <c r="CB19" s="18">
        <v>60</v>
      </c>
      <c r="CC19" s="18">
        <v>60</v>
      </c>
      <c r="CD19" s="18">
        <v>60</v>
      </c>
      <c r="CE19" s="118">
        <f t="shared" si="19"/>
        <v>60</v>
      </c>
      <c r="CF19" s="18"/>
      <c r="CG19" s="18">
        <v>60</v>
      </c>
      <c r="CH19" s="18"/>
      <c r="CI19" s="118">
        <f t="shared" si="20"/>
        <v>120</v>
      </c>
      <c r="CJ19" s="18"/>
      <c r="CK19" s="18"/>
      <c r="CL19" s="18">
        <v>60</v>
      </c>
      <c r="CM19" s="18"/>
      <c r="CN19" s="18">
        <v>60</v>
      </c>
      <c r="CO19" s="124">
        <f>CP19+CQ19</f>
        <v>160</v>
      </c>
      <c r="CP19" s="18">
        <v>80</v>
      </c>
      <c r="CQ19" s="18">
        <v>80</v>
      </c>
      <c r="CR19" s="118">
        <f t="shared" si="21"/>
        <v>140</v>
      </c>
      <c r="CS19" s="18"/>
      <c r="CT19" s="18">
        <v>60</v>
      </c>
      <c r="CU19" s="18">
        <v>80</v>
      </c>
      <c r="CV19" s="118">
        <f t="shared" si="22"/>
        <v>904</v>
      </c>
      <c r="CW19" s="18">
        <v>364</v>
      </c>
      <c r="CX19" s="18">
        <v>180</v>
      </c>
      <c r="CY19" s="18">
        <v>360</v>
      </c>
      <c r="CZ19" s="118">
        <f t="shared" si="23"/>
        <v>140</v>
      </c>
      <c r="DA19" s="18"/>
      <c r="DB19" s="18">
        <v>60</v>
      </c>
      <c r="DC19" s="18">
        <v>80</v>
      </c>
      <c r="DD19" s="124">
        <v>40</v>
      </c>
      <c r="DE19" s="124">
        <v>60</v>
      </c>
      <c r="DF19" s="34"/>
      <c r="DG19" s="183">
        <f t="shared" si="4"/>
        <v>4624</v>
      </c>
    </row>
    <row r="20" spans="1:111" s="81" customFormat="1" x14ac:dyDescent="0.35">
      <c r="A20" s="136" t="s">
        <v>151</v>
      </c>
      <c r="B20" s="21"/>
      <c r="C20" s="36">
        <f t="shared" si="29"/>
        <v>0</v>
      </c>
      <c r="D20" s="22"/>
      <c r="E20" s="22"/>
      <c r="F20" s="22"/>
      <c r="G20" s="22"/>
      <c r="H20" s="22"/>
      <c r="I20" s="22"/>
      <c r="J20" s="75"/>
      <c r="K20" s="36">
        <f t="shared" si="8"/>
        <v>0</v>
      </c>
      <c r="L20" s="22"/>
      <c r="M20" s="22"/>
      <c r="N20" s="36">
        <f t="shared" si="9"/>
        <v>0</v>
      </c>
      <c r="O20" s="22"/>
      <c r="P20" s="22"/>
      <c r="Q20" s="22"/>
      <c r="R20" s="22"/>
      <c r="S20" s="39">
        <f t="shared" si="10"/>
        <v>0</v>
      </c>
      <c r="T20" s="22"/>
      <c r="U20" s="22"/>
      <c r="V20" s="22"/>
      <c r="W20" s="22"/>
      <c r="X20" s="36">
        <f t="shared" si="11"/>
        <v>0</v>
      </c>
      <c r="Y20" s="22"/>
      <c r="Z20" s="22"/>
      <c r="AA20" s="22"/>
      <c r="AB20" s="22"/>
      <c r="AC20" s="36">
        <f t="shared" si="12"/>
        <v>0</v>
      </c>
      <c r="AD20" s="22"/>
      <c r="AE20" s="22"/>
      <c r="AF20" s="22"/>
      <c r="AG20" s="22"/>
      <c r="AH20" s="39">
        <f t="shared" si="13"/>
        <v>0</v>
      </c>
      <c r="AI20" s="22"/>
      <c r="AJ20" s="22"/>
      <c r="AK20" s="22"/>
      <c r="AL20" s="22"/>
      <c r="AM20" s="22"/>
      <c r="AN20" s="22"/>
      <c r="AO20" s="39">
        <f t="shared" si="14"/>
        <v>0</v>
      </c>
      <c r="AP20" s="22"/>
      <c r="AQ20" s="22"/>
      <c r="AR20" s="22"/>
      <c r="AS20" s="22"/>
      <c r="AT20" s="22"/>
      <c r="AU20" s="39">
        <f t="shared" si="15"/>
        <v>0</v>
      </c>
      <c r="AV20" s="22"/>
      <c r="AW20" s="22"/>
      <c r="AX20" s="22"/>
      <c r="AY20" s="22"/>
      <c r="AZ20" s="39">
        <f t="shared" si="16"/>
        <v>0</v>
      </c>
      <c r="BA20" s="22"/>
      <c r="BB20" s="22"/>
      <c r="BC20" s="22"/>
      <c r="BD20" s="22"/>
      <c r="BE20" s="22"/>
      <c r="BF20" s="39">
        <f t="shared" si="17"/>
        <v>0</v>
      </c>
      <c r="BG20" s="22"/>
      <c r="BH20" s="22"/>
      <c r="BI20" s="22"/>
      <c r="BJ20" s="13"/>
      <c r="BK20" s="22"/>
      <c r="BL20" s="22"/>
      <c r="BM20" s="22"/>
      <c r="BN20" s="13"/>
      <c r="BO20" s="22"/>
      <c r="BP20" s="22"/>
      <c r="BQ20" s="13"/>
      <c r="BR20" s="13"/>
      <c r="BS20" s="22"/>
      <c r="BT20" s="22"/>
      <c r="BU20" s="22"/>
      <c r="BV20" s="39">
        <f t="shared" si="18"/>
        <v>0</v>
      </c>
      <c r="BW20" s="22"/>
      <c r="BX20" s="22"/>
      <c r="BY20" s="22"/>
      <c r="BZ20" s="22"/>
      <c r="CA20" s="13"/>
      <c r="CB20" s="22"/>
      <c r="CC20" s="22"/>
      <c r="CD20" s="22"/>
      <c r="CE20" s="39">
        <f t="shared" si="19"/>
        <v>0</v>
      </c>
      <c r="CF20" s="22"/>
      <c r="CG20" s="22"/>
      <c r="CH20" s="22"/>
      <c r="CI20" s="39">
        <f t="shared" si="20"/>
        <v>0</v>
      </c>
      <c r="CJ20" s="22"/>
      <c r="CK20" s="22"/>
      <c r="CL20" s="22"/>
      <c r="CM20" s="22"/>
      <c r="CN20" s="22"/>
      <c r="CO20" s="13"/>
      <c r="CP20" s="22"/>
      <c r="CQ20" s="22"/>
      <c r="CR20" s="39">
        <f t="shared" si="21"/>
        <v>0</v>
      </c>
      <c r="CS20" s="22"/>
      <c r="CT20" s="22"/>
      <c r="CU20" s="22"/>
      <c r="CV20" s="39">
        <f t="shared" si="22"/>
        <v>0</v>
      </c>
      <c r="CW20" s="22"/>
      <c r="CX20" s="22"/>
      <c r="CY20" s="22"/>
      <c r="CZ20" s="39">
        <f t="shared" si="23"/>
        <v>0</v>
      </c>
      <c r="DA20" s="22"/>
      <c r="DB20" s="22"/>
      <c r="DC20" s="22"/>
      <c r="DD20" s="13"/>
      <c r="DE20" s="13"/>
      <c r="DF20" s="11"/>
      <c r="DG20" s="183">
        <f t="shared" si="4"/>
        <v>0</v>
      </c>
    </row>
    <row r="21" spans="1:111" s="88" customFormat="1" x14ac:dyDescent="0.25">
      <c r="A21" s="23" t="s">
        <v>132</v>
      </c>
      <c r="B21" s="24" t="s">
        <v>1</v>
      </c>
      <c r="C21" s="36">
        <f>C22</f>
        <v>2560</v>
      </c>
      <c r="D21" s="10">
        <f t="shared" ref="D21:BO21" si="34">D22</f>
        <v>0</v>
      </c>
      <c r="E21" s="10">
        <f t="shared" si="34"/>
        <v>0</v>
      </c>
      <c r="F21" s="10">
        <f t="shared" si="34"/>
        <v>0</v>
      </c>
      <c r="G21" s="10">
        <f t="shared" si="34"/>
        <v>400</v>
      </c>
      <c r="H21" s="10">
        <f t="shared" si="34"/>
        <v>0</v>
      </c>
      <c r="I21" s="10">
        <f t="shared" si="34"/>
        <v>0</v>
      </c>
      <c r="J21" s="10">
        <f t="shared" si="34"/>
        <v>0</v>
      </c>
      <c r="K21" s="36">
        <f t="shared" si="34"/>
        <v>60</v>
      </c>
      <c r="L21" s="10">
        <f t="shared" si="34"/>
        <v>60</v>
      </c>
      <c r="M21" s="10">
        <f t="shared" si="34"/>
        <v>0</v>
      </c>
      <c r="N21" s="36">
        <f t="shared" si="34"/>
        <v>160</v>
      </c>
      <c r="O21" s="10">
        <f t="shared" si="34"/>
        <v>80</v>
      </c>
      <c r="P21" s="10">
        <f t="shared" si="34"/>
        <v>40</v>
      </c>
      <c r="Q21" s="10">
        <f t="shared" si="34"/>
        <v>0</v>
      </c>
      <c r="R21" s="10">
        <f t="shared" si="34"/>
        <v>40</v>
      </c>
      <c r="S21" s="36">
        <f t="shared" si="34"/>
        <v>40</v>
      </c>
      <c r="T21" s="10">
        <f t="shared" si="34"/>
        <v>0</v>
      </c>
      <c r="U21" s="10">
        <f t="shared" si="34"/>
        <v>0</v>
      </c>
      <c r="V21" s="10">
        <f t="shared" si="34"/>
        <v>40</v>
      </c>
      <c r="W21" s="10">
        <f t="shared" si="34"/>
        <v>0</v>
      </c>
      <c r="X21" s="36">
        <f t="shared" si="34"/>
        <v>100</v>
      </c>
      <c r="Y21" s="10">
        <f t="shared" si="34"/>
        <v>100</v>
      </c>
      <c r="Z21" s="10">
        <f t="shared" si="34"/>
        <v>0</v>
      </c>
      <c r="AA21" s="10">
        <f t="shared" si="34"/>
        <v>0</v>
      </c>
      <c r="AB21" s="10">
        <f t="shared" si="34"/>
        <v>0</v>
      </c>
      <c r="AC21" s="36">
        <f t="shared" si="34"/>
        <v>220</v>
      </c>
      <c r="AD21" s="10">
        <f t="shared" si="34"/>
        <v>100</v>
      </c>
      <c r="AE21" s="10">
        <f t="shared" si="34"/>
        <v>40</v>
      </c>
      <c r="AF21" s="10">
        <f t="shared" si="34"/>
        <v>40</v>
      </c>
      <c r="AG21" s="10">
        <f t="shared" si="34"/>
        <v>40</v>
      </c>
      <c r="AH21" s="36">
        <f t="shared" si="34"/>
        <v>180</v>
      </c>
      <c r="AI21" s="10">
        <f t="shared" si="34"/>
        <v>100</v>
      </c>
      <c r="AJ21" s="10">
        <f t="shared" si="34"/>
        <v>0</v>
      </c>
      <c r="AK21" s="10">
        <f t="shared" si="34"/>
        <v>40</v>
      </c>
      <c r="AL21" s="10">
        <f t="shared" si="34"/>
        <v>40</v>
      </c>
      <c r="AM21" s="10">
        <f t="shared" si="34"/>
        <v>0</v>
      </c>
      <c r="AN21" s="10">
        <f t="shared" si="34"/>
        <v>0</v>
      </c>
      <c r="AO21" s="36">
        <f t="shared" si="34"/>
        <v>100</v>
      </c>
      <c r="AP21" s="10">
        <f t="shared" si="34"/>
        <v>60</v>
      </c>
      <c r="AQ21" s="10">
        <f t="shared" si="34"/>
        <v>40</v>
      </c>
      <c r="AR21" s="10">
        <f t="shared" si="34"/>
        <v>0</v>
      </c>
      <c r="AS21" s="10">
        <f t="shared" si="34"/>
        <v>0</v>
      </c>
      <c r="AT21" s="10">
        <f t="shared" si="34"/>
        <v>0</v>
      </c>
      <c r="AU21" s="36">
        <f t="shared" si="34"/>
        <v>280</v>
      </c>
      <c r="AV21" s="10">
        <f t="shared" si="34"/>
        <v>200</v>
      </c>
      <c r="AW21" s="10">
        <f t="shared" si="34"/>
        <v>0</v>
      </c>
      <c r="AX21" s="10">
        <f t="shared" si="34"/>
        <v>40</v>
      </c>
      <c r="AY21" s="10">
        <f t="shared" si="34"/>
        <v>40</v>
      </c>
      <c r="AZ21" s="36">
        <f t="shared" si="34"/>
        <v>220</v>
      </c>
      <c r="BA21" s="10">
        <f t="shared" si="34"/>
        <v>60</v>
      </c>
      <c r="BB21" s="10">
        <f t="shared" si="34"/>
        <v>40</v>
      </c>
      <c r="BC21" s="10">
        <f t="shared" si="34"/>
        <v>40</v>
      </c>
      <c r="BD21" s="10">
        <f t="shared" si="34"/>
        <v>40</v>
      </c>
      <c r="BE21" s="10">
        <f t="shared" si="34"/>
        <v>40</v>
      </c>
      <c r="BF21" s="36">
        <f t="shared" si="34"/>
        <v>180</v>
      </c>
      <c r="BG21" s="10">
        <f t="shared" si="34"/>
        <v>100</v>
      </c>
      <c r="BH21" s="10">
        <f t="shared" si="34"/>
        <v>40</v>
      </c>
      <c r="BI21" s="10">
        <f t="shared" si="34"/>
        <v>40</v>
      </c>
      <c r="BJ21" s="36">
        <f t="shared" si="34"/>
        <v>60</v>
      </c>
      <c r="BK21" s="10">
        <f t="shared" si="34"/>
        <v>0</v>
      </c>
      <c r="BL21" s="10">
        <f t="shared" si="34"/>
        <v>20</v>
      </c>
      <c r="BM21" s="10">
        <f t="shared" si="34"/>
        <v>40</v>
      </c>
      <c r="BN21" s="36">
        <f t="shared" si="34"/>
        <v>40</v>
      </c>
      <c r="BO21" s="10">
        <f t="shared" si="34"/>
        <v>0</v>
      </c>
      <c r="BP21" s="10">
        <f t="shared" ref="BP21:DF21" si="35">BP22</f>
        <v>40</v>
      </c>
      <c r="BQ21" s="36">
        <f t="shared" si="35"/>
        <v>0</v>
      </c>
      <c r="BR21" s="36">
        <f t="shared" si="35"/>
        <v>0</v>
      </c>
      <c r="BS21" s="10">
        <f t="shared" si="35"/>
        <v>0</v>
      </c>
      <c r="BT21" s="10">
        <f t="shared" si="35"/>
        <v>0</v>
      </c>
      <c r="BU21" s="10">
        <f t="shared" si="35"/>
        <v>0</v>
      </c>
      <c r="BV21" s="36">
        <f t="shared" si="35"/>
        <v>200</v>
      </c>
      <c r="BW21" s="10">
        <f t="shared" si="35"/>
        <v>140</v>
      </c>
      <c r="BX21" s="10">
        <f t="shared" si="35"/>
        <v>0</v>
      </c>
      <c r="BY21" s="10">
        <f t="shared" si="35"/>
        <v>0</v>
      </c>
      <c r="BZ21" s="10">
        <f t="shared" si="35"/>
        <v>60</v>
      </c>
      <c r="CA21" s="36">
        <f t="shared" si="35"/>
        <v>100</v>
      </c>
      <c r="CB21" s="10">
        <f t="shared" si="35"/>
        <v>100</v>
      </c>
      <c r="CC21" s="10">
        <f t="shared" si="35"/>
        <v>0</v>
      </c>
      <c r="CD21" s="10">
        <f t="shared" si="35"/>
        <v>0</v>
      </c>
      <c r="CE21" s="36">
        <f t="shared" si="35"/>
        <v>0</v>
      </c>
      <c r="CF21" s="10">
        <f t="shared" si="35"/>
        <v>0</v>
      </c>
      <c r="CG21" s="10">
        <f t="shared" si="35"/>
        <v>0</v>
      </c>
      <c r="CH21" s="10">
        <f t="shared" si="35"/>
        <v>0</v>
      </c>
      <c r="CI21" s="36">
        <f t="shared" si="35"/>
        <v>60</v>
      </c>
      <c r="CJ21" s="10">
        <f t="shared" si="35"/>
        <v>0</v>
      </c>
      <c r="CK21" s="10">
        <f t="shared" si="35"/>
        <v>0</v>
      </c>
      <c r="CL21" s="10">
        <f t="shared" si="35"/>
        <v>40</v>
      </c>
      <c r="CM21" s="10">
        <f t="shared" si="35"/>
        <v>20</v>
      </c>
      <c r="CN21" s="10">
        <f t="shared" si="35"/>
        <v>0</v>
      </c>
      <c r="CO21" s="36">
        <f t="shared" si="35"/>
        <v>100</v>
      </c>
      <c r="CP21" s="10">
        <f t="shared" si="35"/>
        <v>100</v>
      </c>
      <c r="CQ21" s="10">
        <f t="shared" si="35"/>
        <v>0</v>
      </c>
      <c r="CR21" s="36">
        <f t="shared" si="35"/>
        <v>40</v>
      </c>
      <c r="CS21" s="10">
        <f t="shared" si="35"/>
        <v>0</v>
      </c>
      <c r="CT21" s="10">
        <f t="shared" si="35"/>
        <v>40</v>
      </c>
      <c r="CU21" s="10">
        <f t="shared" si="35"/>
        <v>0</v>
      </c>
      <c r="CV21" s="36">
        <f t="shared" si="35"/>
        <v>20</v>
      </c>
      <c r="CW21" s="10">
        <f t="shared" si="35"/>
        <v>0</v>
      </c>
      <c r="CX21" s="10">
        <f t="shared" si="35"/>
        <v>0</v>
      </c>
      <c r="CY21" s="10">
        <f t="shared" si="35"/>
        <v>20</v>
      </c>
      <c r="CZ21" s="36">
        <f t="shared" si="35"/>
        <v>0</v>
      </c>
      <c r="DA21" s="10">
        <f t="shared" si="35"/>
        <v>0</v>
      </c>
      <c r="DB21" s="10">
        <f t="shared" si="35"/>
        <v>0</v>
      </c>
      <c r="DC21" s="10">
        <f t="shared" si="35"/>
        <v>0</v>
      </c>
      <c r="DD21" s="36">
        <f t="shared" si="35"/>
        <v>0</v>
      </c>
      <c r="DE21" s="36">
        <f t="shared" si="35"/>
        <v>0</v>
      </c>
      <c r="DF21" s="36">
        <f t="shared" si="35"/>
        <v>0</v>
      </c>
      <c r="DG21" s="183">
        <f t="shared" si="4"/>
        <v>2560</v>
      </c>
    </row>
    <row r="22" spans="1:111" s="81" customFormat="1" x14ac:dyDescent="0.35">
      <c r="A22" s="47" t="s">
        <v>119</v>
      </c>
      <c r="B22" s="49" t="s">
        <v>1</v>
      </c>
      <c r="C22" s="36">
        <f t="shared" si="29"/>
        <v>2560</v>
      </c>
      <c r="D22" s="48"/>
      <c r="E22" s="48"/>
      <c r="F22" s="49"/>
      <c r="G22" s="91">
        <v>400</v>
      </c>
      <c r="H22" s="49"/>
      <c r="I22" s="49"/>
      <c r="J22" s="48"/>
      <c r="K22" s="117">
        <f t="shared" si="8"/>
        <v>60</v>
      </c>
      <c r="L22" s="48">
        <v>60</v>
      </c>
      <c r="M22" s="48"/>
      <c r="N22" s="117">
        <f t="shared" si="9"/>
        <v>160</v>
      </c>
      <c r="O22" s="48">
        <v>80</v>
      </c>
      <c r="P22" s="48">
        <v>40</v>
      </c>
      <c r="Q22" s="48"/>
      <c r="R22" s="48">
        <v>40</v>
      </c>
      <c r="S22" s="116">
        <f t="shared" si="10"/>
        <v>40</v>
      </c>
      <c r="T22" s="48"/>
      <c r="U22" s="48"/>
      <c r="V22" s="48">
        <v>40</v>
      </c>
      <c r="W22" s="48"/>
      <c r="X22" s="117">
        <f t="shared" si="11"/>
        <v>100</v>
      </c>
      <c r="Y22" s="48">
        <v>100</v>
      </c>
      <c r="Z22" s="48"/>
      <c r="AA22" s="48"/>
      <c r="AB22" s="48"/>
      <c r="AC22" s="117">
        <f t="shared" si="12"/>
        <v>220</v>
      </c>
      <c r="AD22" s="48">
        <v>100</v>
      </c>
      <c r="AE22" s="48">
        <v>40</v>
      </c>
      <c r="AF22" s="48">
        <v>40</v>
      </c>
      <c r="AG22" s="48">
        <v>40</v>
      </c>
      <c r="AH22" s="116">
        <f t="shared" si="13"/>
        <v>180</v>
      </c>
      <c r="AI22" s="48">
        <v>100</v>
      </c>
      <c r="AJ22" s="48"/>
      <c r="AK22" s="48">
        <v>40</v>
      </c>
      <c r="AL22" s="48">
        <v>40</v>
      </c>
      <c r="AM22" s="48"/>
      <c r="AN22" s="48"/>
      <c r="AO22" s="116">
        <f t="shared" si="14"/>
        <v>100</v>
      </c>
      <c r="AP22" s="48">
        <v>60</v>
      </c>
      <c r="AQ22" s="48">
        <v>40</v>
      </c>
      <c r="AR22" s="48"/>
      <c r="AS22" s="48"/>
      <c r="AT22" s="48"/>
      <c r="AU22" s="116">
        <f t="shared" si="15"/>
        <v>280</v>
      </c>
      <c r="AV22" s="48">
        <v>200</v>
      </c>
      <c r="AW22" s="48"/>
      <c r="AX22" s="48">
        <v>40</v>
      </c>
      <c r="AY22" s="48">
        <v>40</v>
      </c>
      <c r="AZ22" s="116">
        <f t="shared" si="16"/>
        <v>220</v>
      </c>
      <c r="BA22" s="48">
        <v>60</v>
      </c>
      <c r="BB22" s="48">
        <v>40</v>
      </c>
      <c r="BC22" s="48">
        <v>40</v>
      </c>
      <c r="BD22" s="48">
        <v>40</v>
      </c>
      <c r="BE22" s="48">
        <v>40</v>
      </c>
      <c r="BF22" s="116">
        <f t="shared" si="17"/>
        <v>180</v>
      </c>
      <c r="BG22" s="48">
        <v>100</v>
      </c>
      <c r="BH22" s="48">
        <v>40</v>
      </c>
      <c r="BI22" s="48">
        <v>40</v>
      </c>
      <c r="BJ22" s="116">
        <f>BK22+BL22+BM22</f>
        <v>60</v>
      </c>
      <c r="BK22" s="48"/>
      <c r="BL22" s="48">
        <v>20</v>
      </c>
      <c r="BM22" s="48">
        <v>40</v>
      </c>
      <c r="BN22" s="117">
        <f>SUM(BO22:BP22)</f>
        <v>40</v>
      </c>
      <c r="BO22" s="48"/>
      <c r="BP22" s="48">
        <v>40</v>
      </c>
      <c r="BQ22" s="117"/>
      <c r="BR22" s="117"/>
      <c r="BS22" s="48"/>
      <c r="BT22" s="48"/>
      <c r="BU22" s="48"/>
      <c r="BV22" s="116">
        <f t="shared" si="18"/>
        <v>200</v>
      </c>
      <c r="BW22" s="48">
        <v>140</v>
      </c>
      <c r="BX22" s="48"/>
      <c r="BY22" s="48"/>
      <c r="BZ22" s="48">
        <v>60</v>
      </c>
      <c r="CA22" s="117">
        <f>SUM(CB22:CD22)</f>
        <v>100</v>
      </c>
      <c r="CB22" s="48">
        <v>100</v>
      </c>
      <c r="CC22" s="48"/>
      <c r="CD22" s="48"/>
      <c r="CE22" s="116">
        <f t="shared" si="19"/>
        <v>0</v>
      </c>
      <c r="CF22" s="48"/>
      <c r="CG22" s="48"/>
      <c r="CH22" s="48"/>
      <c r="CI22" s="116">
        <f t="shared" si="20"/>
        <v>60</v>
      </c>
      <c r="CJ22" s="48"/>
      <c r="CK22" s="48"/>
      <c r="CL22" s="48">
        <v>40</v>
      </c>
      <c r="CM22" s="48">
        <v>20</v>
      </c>
      <c r="CN22" s="48"/>
      <c r="CO22" s="117">
        <f>SUM(CP22:CQ22)</f>
        <v>100</v>
      </c>
      <c r="CP22" s="48">
        <v>100</v>
      </c>
      <c r="CQ22" s="48"/>
      <c r="CR22" s="116">
        <f t="shared" si="21"/>
        <v>40</v>
      </c>
      <c r="CS22" s="48"/>
      <c r="CT22" s="48">
        <v>40</v>
      </c>
      <c r="CU22" s="48"/>
      <c r="CV22" s="116">
        <f t="shared" si="22"/>
        <v>20</v>
      </c>
      <c r="CW22" s="48"/>
      <c r="CX22" s="48"/>
      <c r="CY22" s="48">
        <v>20</v>
      </c>
      <c r="CZ22" s="116">
        <f t="shared" si="23"/>
        <v>0</v>
      </c>
      <c r="DA22" s="48"/>
      <c r="DB22" s="48"/>
      <c r="DC22" s="48"/>
      <c r="DD22" s="117"/>
      <c r="DE22" s="117"/>
      <c r="DF22" s="159"/>
      <c r="DG22" s="183">
        <f t="shared" si="4"/>
        <v>2560</v>
      </c>
    </row>
    <row r="23" spans="1:111" s="148" customFormat="1" ht="42" x14ac:dyDescent="0.25">
      <c r="A23" s="147" t="s">
        <v>174</v>
      </c>
      <c r="B23" s="52" t="s">
        <v>1</v>
      </c>
      <c r="C23" s="46">
        <f t="shared" si="29"/>
        <v>250</v>
      </c>
      <c r="D23" s="45"/>
      <c r="E23" s="45"/>
      <c r="F23" s="52"/>
      <c r="G23" s="52"/>
      <c r="H23" s="52">
        <v>250</v>
      </c>
      <c r="I23" s="52"/>
      <c r="J23" s="45"/>
      <c r="K23" s="46">
        <f>L23+M23</f>
        <v>0</v>
      </c>
      <c r="L23" s="45"/>
      <c r="M23" s="45"/>
      <c r="N23" s="46">
        <f>O23+P23+Q23+R23</f>
        <v>0</v>
      </c>
      <c r="O23" s="45"/>
      <c r="P23" s="45"/>
      <c r="Q23" s="45"/>
      <c r="R23" s="45"/>
      <c r="S23" s="50">
        <f>T23+U23+V23+W23</f>
        <v>0</v>
      </c>
      <c r="T23" s="45"/>
      <c r="U23" s="45"/>
      <c r="V23" s="45"/>
      <c r="W23" s="45"/>
      <c r="X23" s="46">
        <f>Y23+Z23+AA23+AB23</f>
        <v>0</v>
      </c>
      <c r="Y23" s="45"/>
      <c r="Z23" s="45"/>
      <c r="AA23" s="45"/>
      <c r="AB23" s="45"/>
      <c r="AC23" s="46">
        <f>AD23+AE23+AF23+AG23</f>
        <v>0</v>
      </c>
      <c r="AD23" s="45"/>
      <c r="AE23" s="45"/>
      <c r="AF23" s="45"/>
      <c r="AG23" s="45"/>
      <c r="AH23" s="50">
        <f>AI23+AK23+AL23+AM23+AN23</f>
        <v>0</v>
      </c>
      <c r="AI23" s="45"/>
      <c r="AJ23" s="151"/>
      <c r="AK23" s="45"/>
      <c r="AL23" s="45"/>
      <c r="AM23" s="45"/>
      <c r="AN23" s="45"/>
      <c r="AO23" s="50">
        <f>AP23+AQ23+AR23+AS23+AT23</f>
        <v>0</v>
      </c>
      <c r="AP23" s="45"/>
      <c r="AQ23" s="45"/>
      <c r="AR23" s="45"/>
      <c r="AS23" s="45"/>
      <c r="AT23" s="45"/>
      <c r="AU23" s="50">
        <f>AV23+AW23+AX23+AY23</f>
        <v>0</v>
      </c>
      <c r="AV23" s="45"/>
      <c r="AW23" s="45"/>
      <c r="AX23" s="45"/>
      <c r="AY23" s="45"/>
      <c r="AZ23" s="50">
        <f>BA23+BB23+BC23+BD23+BE23</f>
        <v>0</v>
      </c>
      <c r="BA23" s="45"/>
      <c r="BB23" s="45"/>
      <c r="BC23" s="45"/>
      <c r="BD23" s="45"/>
      <c r="BE23" s="45"/>
      <c r="BF23" s="50">
        <f>BG23+BH23+BI23</f>
        <v>0</v>
      </c>
      <c r="BG23" s="45"/>
      <c r="BH23" s="45"/>
      <c r="BI23" s="45"/>
      <c r="BJ23" s="46"/>
      <c r="BK23" s="45"/>
      <c r="BL23" s="45"/>
      <c r="BM23" s="45"/>
      <c r="BN23" s="46"/>
      <c r="BO23" s="45"/>
      <c r="BP23" s="45"/>
      <c r="BQ23" s="46"/>
      <c r="BR23" s="46">
        <f>BS23+BT23+BU23</f>
        <v>0</v>
      </c>
      <c r="BS23" s="45"/>
      <c r="BT23" s="45"/>
      <c r="BU23" s="45"/>
      <c r="BV23" s="50">
        <f>BW23+BX23+BY23+BZ23</f>
        <v>0</v>
      </c>
      <c r="BW23" s="45"/>
      <c r="BX23" s="45"/>
      <c r="BY23" s="45"/>
      <c r="BZ23" s="45"/>
      <c r="CA23" s="46"/>
      <c r="CB23" s="45"/>
      <c r="CC23" s="45"/>
      <c r="CD23" s="45"/>
      <c r="CE23" s="50">
        <f>CF23+CG23+CH23</f>
        <v>0</v>
      </c>
      <c r="CF23" s="45"/>
      <c r="CG23" s="45"/>
      <c r="CH23" s="45"/>
      <c r="CI23" s="50">
        <f>CJ23+CK23+CL23+CM23+CN23</f>
        <v>0</v>
      </c>
      <c r="CJ23" s="45"/>
      <c r="CK23" s="45"/>
      <c r="CL23" s="45"/>
      <c r="CM23" s="45"/>
      <c r="CN23" s="45"/>
      <c r="CO23" s="46">
        <f>CP23+CQ23</f>
        <v>0</v>
      </c>
      <c r="CP23" s="45"/>
      <c r="CQ23" s="45">
        <v>0</v>
      </c>
      <c r="CR23" s="50">
        <f>CS23+CT23+CU23</f>
        <v>0</v>
      </c>
      <c r="CS23" s="45"/>
      <c r="CT23" s="45"/>
      <c r="CU23" s="45"/>
      <c r="CV23" s="50">
        <f>CW23+CX23+CY23</f>
        <v>0</v>
      </c>
      <c r="CW23" s="45"/>
      <c r="CX23" s="45"/>
      <c r="CY23" s="45"/>
      <c r="CZ23" s="50">
        <f>DA23+DB23+DC23</f>
        <v>0</v>
      </c>
      <c r="DA23" s="45"/>
      <c r="DB23" s="45"/>
      <c r="DC23" s="45"/>
      <c r="DD23" s="46"/>
      <c r="DE23" s="46"/>
      <c r="DF23" s="46"/>
      <c r="DG23" s="183">
        <f t="shared" si="4"/>
        <v>250</v>
      </c>
    </row>
    <row r="24" spans="1:111" x14ac:dyDescent="0.35">
      <c r="A24" s="138" t="s">
        <v>157</v>
      </c>
      <c r="B24" s="94"/>
      <c r="C24" s="102"/>
      <c r="D24" s="95"/>
      <c r="E24" s="95"/>
      <c r="F24" s="95"/>
      <c r="G24" s="95"/>
      <c r="H24" s="95"/>
      <c r="I24" s="95"/>
      <c r="J24" s="96"/>
      <c r="K24" s="100">
        <f>L24+M24</f>
        <v>0</v>
      </c>
      <c r="L24" s="95"/>
      <c r="M24" s="95"/>
      <c r="N24" s="100">
        <f>O24+P24+Q24+R24</f>
        <v>0</v>
      </c>
      <c r="O24" s="95"/>
      <c r="P24" s="95"/>
      <c r="Q24" s="95"/>
      <c r="R24" s="95"/>
      <c r="S24" s="101">
        <f>T24+U24+V24+W24</f>
        <v>0</v>
      </c>
      <c r="T24" s="95"/>
      <c r="U24" s="95"/>
      <c r="V24" s="95"/>
      <c r="W24" s="95"/>
      <c r="X24" s="100">
        <f>Y24+Z24+AA24+AB24</f>
        <v>0</v>
      </c>
      <c r="Y24" s="95"/>
      <c r="Z24" s="95"/>
      <c r="AA24" s="95"/>
      <c r="AB24" s="95"/>
      <c r="AC24" s="100">
        <f>AD24+AE24+AF24+AG24</f>
        <v>0</v>
      </c>
      <c r="AD24" s="95"/>
      <c r="AE24" s="95"/>
      <c r="AF24" s="95"/>
      <c r="AG24" s="95"/>
      <c r="AH24" s="101">
        <f>AI24+AK24+AL24+AM24+AN24</f>
        <v>0</v>
      </c>
      <c r="AI24" s="95"/>
      <c r="AJ24" s="98"/>
      <c r="AK24" s="95"/>
      <c r="AL24" s="95"/>
      <c r="AM24" s="95"/>
      <c r="AN24" s="95"/>
      <c r="AO24" s="101">
        <f>AP24+AQ24+AR24+AS24+AT24</f>
        <v>0</v>
      </c>
      <c r="AP24" s="95"/>
      <c r="AQ24" s="95"/>
      <c r="AR24" s="95"/>
      <c r="AS24" s="95"/>
      <c r="AT24" s="95"/>
      <c r="AU24" s="101">
        <f>AV24+AW24+AX24+AY24</f>
        <v>0</v>
      </c>
      <c r="AV24" s="95"/>
      <c r="AW24" s="95"/>
      <c r="AX24" s="95"/>
      <c r="AY24" s="95"/>
      <c r="AZ24" s="101">
        <f>BA24+BB24+BC24+BD24+BE24</f>
        <v>0</v>
      </c>
      <c r="BA24" s="95"/>
      <c r="BB24" s="95"/>
      <c r="BC24" s="95"/>
      <c r="BD24" s="95"/>
      <c r="BE24" s="95"/>
      <c r="BF24" s="101">
        <f>BG24+BH24+BI24</f>
        <v>0</v>
      </c>
      <c r="BG24" s="95"/>
      <c r="BH24" s="95"/>
      <c r="BI24" s="95"/>
      <c r="BJ24" s="104"/>
      <c r="BK24" s="95"/>
      <c r="BL24" s="95"/>
      <c r="BM24" s="95"/>
      <c r="BN24" s="104"/>
      <c r="BO24" s="95"/>
      <c r="BP24" s="95"/>
      <c r="BQ24" s="104"/>
      <c r="BR24" s="104"/>
      <c r="BS24" s="95"/>
      <c r="BT24" s="95"/>
      <c r="BU24" s="95"/>
      <c r="BV24" s="101">
        <f>BW24+BX24+BY24+BZ24</f>
        <v>0</v>
      </c>
      <c r="BW24" s="95"/>
      <c r="BX24" s="95"/>
      <c r="BY24" s="95"/>
      <c r="BZ24" s="95"/>
      <c r="CA24" s="104"/>
      <c r="CB24" s="95"/>
      <c r="CC24" s="95"/>
      <c r="CD24" s="95"/>
      <c r="CE24" s="101">
        <f>CF24+CG24+CH24</f>
        <v>0</v>
      </c>
      <c r="CF24" s="95"/>
      <c r="CG24" s="95"/>
      <c r="CH24" s="95"/>
      <c r="CI24" s="101">
        <f>CJ24+CK24+CL24+CM24+CN24</f>
        <v>0</v>
      </c>
      <c r="CJ24" s="95"/>
      <c r="CK24" s="95"/>
      <c r="CL24" s="95"/>
      <c r="CM24" s="95"/>
      <c r="CN24" s="95"/>
      <c r="CO24" s="104"/>
      <c r="CP24" s="95"/>
      <c r="CQ24" s="95"/>
      <c r="CR24" s="101">
        <f>CS24+CT24+CU24</f>
        <v>0</v>
      </c>
      <c r="CS24" s="95"/>
      <c r="CT24" s="95"/>
      <c r="CU24" s="95"/>
      <c r="CV24" s="101">
        <f>CW24+CX24+CY24</f>
        <v>0</v>
      </c>
      <c r="CW24" s="95"/>
      <c r="CX24" s="95"/>
      <c r="CY24" s="95"/>
      <c r="CZ24" s="101">
        <f>DA24+DB24+DC24</f>
        <v>0</v>
      </c>
      <c r="DA24" s="95"/>
      <c r="DB24" s="95"/>
      <c r="DC24" s="95"/>
      <c r="DD24" s="104"/>
      <c r="DE24" s="104"/>
      <c r="DF24" s="102"/>
      <c r="DG24" s="183">
        <f t="shared" si="4"/>
        <v>0</v>
      </c>
    </row>
    <row r="25" spans="1:111" s="89" customFormat="1" x14ac:dyDescent="0.35">
      <c r="A25" s="23" t="s">
        <v>140</v>
      </c>
      <c r="B25" s="24" t="s">
        <v>1</v>
      </c>
      <c r="C25" s="46">
        <f>E25+F25+K25+N25+S25+X25+AC25+ปรับเป้าหมายตามวงเงิน!AH25+ปรับเป้าหมายตามวงเงิน!AO25+ปรับเป้าหมายตามวงเงิน!AU25+ปรับเป้าหมายตามวงเงิน!AZ25+ปรับเป้าหมายตามวงเงิน!BF25+ปรับเป้าหมายตามวงเงิน!BJ25+ปรับเป้าหมายตามวงเงิน!BN25+ปรับเป้าหมายตามวงเงิน!BQ25+ปรับเป้าหมายตามวงเงิน!BR25+ปรับเป้าหมายตามวงเงิน!BV25+ปรับเป้าหมายตามวงเงิน!CA25+ปรับเป้าหมายตามวงเงิน!CE25+ปรับเป้าหมายตามวงเงิน!CI25+ปรับเป้าหมายตามวงเงิน!CO25+ปรับเป้าหมายตามวงเงิน!CR25+ปรับเป้าหมายตามวงเงิน!CV25+ปรับเป้าหมายตามวงเงิน!CZ25+ปรับเป้าหมายตามวงเงิน!DD25+ปรับเป้าหมายตามวงเงิน!DE25+ปรับเป้าหมายตามวงเงิน!DF25</f>
        <v>7980</v>
      </c>
      <c r="D25" s="10"/>
      <c r="E25" s="10"/>
      <c r="F25" s="26"/>
      <c r="G25" s="26"/>
      <c r="H25" s="26"/>
      <c r="I25" s="26"/>
      <c r="J25" s="10"/>
      <c r="K25" s="11">
        <f>L25+M25</f>
        <v>280</v>
      </c>
      <c r="L25" s="10">
        <v>210</v>
      </c>
      <c r="M25" s="10">
        <v>70</v>
      </c>
      <c r="N25" s="11">
        <f>O25+P25+Q25+R25</f>
        <v>420</v>
      </c>
      <c r="O25" s="10">
        <v>210</v>
      </c>
      <c r="P25" s="10">
        <v>70</v>
      </c>
      <c r="Q25" s="10">
        <v>70</v>
      </c>
      <c r="R25" s="10">
        <v>70</v>
      </c>
      <c r="S25" s="11">
        <f>T25+V25+W25</f>
        <v>350</v>
      </c>
      <c r="T25" s="10">
        <v>210</v>
      </c>
      <c r="U25" s="10"/>
      <c r="V25" s="10">
        <v>70</v>
      </c>
      <c r="W25" s="10">
        <v>70</v>
      </c>
      <c r="X25" s="11">
        <f>Y25+Z25+AA25+AB25</f>
        <v>420</v>
      </c>
      <c r="Y25" s="10">
        <v>210</v>
      </c>
      <c r="Z25" s="10">
        <v>70</v>
      </c>
      <c r="AA25" s="10">
        <v>70</v>
      </c>
      <c r="AB25" s="10">
        <v>70</v>
      </c>
      <c r="AC25" s="11">
        <f>AD25+AE25+AF25+AG25</f>
        <v>420</v>
      </c>
      <c r="AD25" s="10">
        <v>210</v>
      </c>
      <c r="AE25" s="10">
        <v>70</v>
      </c>
      <c r="AF25" s="10">
        <v>70</v>
      </c>
      <c r="AG25" s="10">
        <v>70</v>
      </c>
      <c r="AH25" s="11">
        <f>AI25+AK25+AL25+AM25+AN25</f>
        <v>490</v>
      </c>
      <c r="AI25" s="10">
        <v>210</v>
      </c>
      <c r="AJ25" s="111"/>
      <c r="AK25" s="179">
        <v>70</v>
      </c>
      <c r="AL25" s="10">
        <v>70</v>
      </c>
      <c r="AM25" s="10">
        <v>70</v>
      </c>
      <c r="AN25" s="10">
        <v>70</v>
      </c>
      <c r="AO25" s="11">
        <f>AP25+AQ25+AR25+AS25+AT25</f>
        <v>490</v>
      </c>
      <c r="AP25" s="10">
        <v>210</v>
      </c>
      <c r="AQ25" s="10">
        <v>70</v>
      </c>
      <c r="AR25" s="10">
        <v>70</v>
      </c>
      <c r="AS25" s="10">
        <v>70</v>
      </c>
      <c r="AT25" s="10">
        <v>70</v>
      </c>
      <c r="AU25" s="11">
        <f>AV25+AW25+AX25+AY25</f>
        <v>420</v>
      </c>
      <c r="AV25" s="10">
        <v>210</v>
      </c>
      <c r="AW25" s="10">
        <v>70</v>
      </c>
      <c r="AX25" s="10">
        <v>70</v>
      </c>
      <c r="AY25" s="10">
        <v>70</v>
      </c>
      <c r="AZ25" s="11">
        <f>BA25+BB25+BC25+BD25+BE25</f>
        <v>490</v>
      </c>
      <c r="BA25" s="10">
        <v>210</v>
      </c>
      <c r="BB25" s="10">
        <v>70</v>
      </c>
      <c r="BC25" s="10">
        <v>70</v>
      </c>
      <c r="BD25" s="10">
        <v>70</v>
      </c>
      <c r="BE25" s="10">
        <v>70</v>
      </c>
      <c r="BF25" s="11">
        <f>BG25+BH25+BI25</f>
        <v>350</v>
      </c>
      <c r="BG25" s="10">
        <v>210</v>
      </c>
      <c r="BH25" s="10">
        <v>70</v>
      </c>
      <c r="BI25" s="10">
        <v>70</v>
      </c>
      <c r="BJ25" s="11">
        <f>BK25+BL25+BM25</f>
        <v>350</v>
      </c>
      <c r="BK25" s="10">
        <v>210</v>
      </c>
      <c r="BL25" s="10">
        <v>70</v>
      </c>
      <c r="BM25" s="10">
        <v>70</v>
      </c>
      <c r="BN25" s="11">
        <f>BO25+BP25</f>
        <v>280</v>
      </c>
      <c r="BO25" s="10">
        <v>210</v>
      </c>
      <c r="BP25" s="10">
        <v>70</v>
      </c>
      <c r="BQ25" s="11">
        <v>140</v>
      </c>
      <c r="BR25" s="11">
        <f>BS25+BT25+BU25</f>
        <v>280</v>
      </c>
      <c r="BS25" s="10">
        <v>140</v>
      </c>
      <c r="BT25" s="10">
        <v>70</v>
      </c>
      <c r="BU25" s="10">
        <v>70</v>
      </c>
      <c r="BV25" s="11">
        <f>BW25+BX25+BY25+BZ25</f>
        <v>350</v>
      </c>
      <c r="BW25" s="10">
        <v>140</v>
      </c>
      <c r="BX25" s="10">
        <v>70</v>
      </c>
      <c r="BY25" s="10">
        <v>70</v>
      </c>
      <c r="BZ25" s="10">
        <v>70</v>
      </c>
      <c r="CA25" s="11">
        <f>CB25+CC25+CD25</f>
        <v>280</v>
      </c>
      <c r="CB25" s="10">
        <v>140</v>
      </c>
      <c r="CC25" s="10">
        <v>70</v>
      </c>
      <c r="CD25" s="10">
        <v>70</v>
      </c>
      <c r="CE25" s="11">
        <f>CF25+CG25+CH25</f>
        <v>280</v>
      </c>
      <c r="CF25" s="10">
        <v>140</v>
      </c>
      <c r="CG25" s="10">
        <v>70</v>
      </c>
      <c r="CH25" s="10">
        <v>70</v>
      </c>
      <c r="CI25" s="11">
        <f>CJ25+CK25+CL25+CM25+CN25</f>
        <v>420</v>
      </c>
      <c r="CJ25" s="10">
        <v>140</v>
      </c>
      <c r="CK25" s="10">
        <v>70</v>
      </c>
      <c r="CL25" s="10">
        <v>70</v>
      </c>
      <c r="CM25" s="10">
        <v>70</v>
      </c>
      <c r="CN25" s="10">
        <v>70</v>
      </c>
      <c r="CO25" s="11">
        <f>CP25+CQ25</f>
        <v>210</v>
      </c>
      <c r="CP25" s="10">
        <v>140</v>
      </c>
      <c r="CQ25" s="10">
        <v>70</v>
      </c>
      <c r="CR25" s="11">
        <f>CS25+CT25+CU25</f>
        <v>280</v>
      </c>
      <c r="CS25" s="10">
        <v>140</v>
      </c>
      <c r="CT25" s="10">
        <v>70</v>
      </c>
      <c r="CU25" s="10">
        <v>70</v>
      </c>
      <c r="CV25" s="11">
        <f>CW25+CX25+CY25</f>
        <v>280</v>
      </c>
      <c r="CW25" s="10">
        <v>140</v>
      </c>
      <c r="CX25" s="10">
        <v>70</v>
      </c>
      <c r="CY25" s="10">
        <v>70</v>
      </c>
      <c r="CZ25" s="11">
        <f>DA25+DB25+DC25</f>
        <v>280</v>
      </c>
      <c r="DA25" s="10">
        <v>140</v>
      </c>
      <c r="DB25" s="10">
        <v>70</v>
      </c>
      <c r="DC25" s="10">
        <v>70</v>
      </c>
      <c r="DD25" s="11">
        <v>140</v>
      </c>
      <c r="DE25" s="11">
        <v>140</v>
      </c>
      <c r="DF25" s="11">
        <v>140</v>
      </c>
      <c r="DG25" s="183">
        <f t="shared" si="4"/>
        <v>7980</v>
      </c>
    </row>
    <row r="26" spans="1:111" s="89" customFormat="1" x14ac:dyDescent="0.35">
      <c r="A26" s="29"/>
      <c r="B26" s="9" t="s">
        <v>2</v>
      </c>
      <c r="C26" s="14">
        <f>E26+F26+K26+N26+S26+X26+AC26+ปรับเป้าหมายตามวงเงิน!AH26+ปรับเป้าหมายตามวงเงิน!AO26+ปรับเป้าหมายตามวงเงิน!AU26+ปรับเป้าหมายตามวงเงิน!AZ26+ปรับเป้าหมายตามวงเงิน!BF26+ปรับเป้าหมายตามวงเงิน!BJ26+ปรับเป้าหมายตามวงเงิน!BN26+ปรับเป้าหมายตามวงเงิน!BQ26+ปรับเป้าหมายตามวงเงิน!BR26+ปรับเป้าหมายตามวงเงิน!BV26+ปรับเป้าหมายตามวงเงิน!CA26+ปรับเป้าหมายตามวงเงิน!CE26+ปรับเป้าหมายตามวงเงิน!CI26+ปรับเป้าหมายตามวงเงิน!CO26+ปรับเป้าหมายตามวงเงิน!CR26+ปรับเป้าหมายตามวงเงิน!CV26+ปรับเป้าหมายตามวงเงิน!CZ26+ปรับเป้าหมายตามวงเงิน!DD26+ปรับเป้าหมายตามวงเงิน!DE26+ปรับเป้าหมายตามวงเงิน!DF26</f>
        <v>114</v>
      </c>
      <c r="D26" s="30"/>
      <c r="E26" s="31"/>
      <c r="F26" s="9"/>
      <c r="G26" s="9"/>
      <c r="H26" s="9"/>
      <c r="I26" s="9"/>
      <c r="J26" s="31"/>
      <c r="K26" s="11">
        <f>L26+M26</f>
        <v>4</v>
      </c>
      <c r="L26" s="30">
        <v>3</v>
      </c>
      <c r="M26" s="30">
        <v>1</v>
      </c>
      <c r="N26" s="11">
        <f>O26+P26+Q26+R26</f>
        <v>6</v>
      </c>
      <c r="O26" s="30">
        <v>3</v>
      </c>
      <c r="P26" s="30">
        <v>1</v>
      </c>
      <c r="Q26" s="30">
        <v>1</v>
      </c>
      <c r="R26" s="30">
        <v>1</v>
      </c>
      <c r="S26" s="11">
        <f>T26+U26+V26+W26</f>
        <v>5</v>
      </c>
      <c r="T26" s="30">
        <v>3</v>
      </c>
      <c r="U26" s="30"/>
      <c r="V26" s="30">
        <v>1</v>
      </c>
      <c r="W26" s="30">
        <v>1</v>
      </c>
      <c r="X26" s="11">
        <f>Y26+Z26+AA26+AB26</f>
        <v>6</v>
      </c>
      <c r="Y26" s="30">
        <v>3</v>
      </c>
      <c r="Z26" s="30">
        <v>1</v>
      </c>
      <c r="AA26" s="30">
        <v>1</v>
      </c>
      <c r="AB26" s="30">
        <v>1</v>
      </c>
      <c r="AC26" s="11">
        <f>AD26+AE26+AF26+AG26</f>
        <v>6</v>
      </c>
      <c r="AD26" s="30">
        <v>3</v>
      </c>
      <c r="AE26" s="30">
        <v>1</v>
      </c>
      <c r="AF26" s="30">
        <v>1</v>
      </c>
      <c r="AG26" s="30">
        <v>1</v>
      </c>
      <c r="AH26" s="11">
        <f>AI26+AK26+AL26+AM26+AN26</f>
        <v>7</v>
      </c>
      <c r="AI26" s="30">
        <v>3</v>
      </c>
      <c r="AJ26" s="107"/>
      <c r="AK26" s="180">
        <v>1</v>
      </c>
      <c r="AL26" s="30">
        <v>1</v>
      </c>
      <c r="AM26" s="30">
        <v>1</v>
      </c>
      <c r="AN26" s="30">
        <v>1</v>
      </c>
      <c r="AO26" s="11">
        <f>AP26+AQ26+AR26+AS26+AT26</f>
        <v>7</v>
      </c>
      <c r="AP26" s="30">
        <v>3</v>
      </c>
      <c r="AQ26" s="30">
        <v>1</v>
      </c>
      <c r="AR26" s="30">
        <v>1</v>
      </c>
      <c r="AS26" s="30">
        <v>1</v>
      </c>
      <c r="AT26" s="30">
        <v>1</v>
      </c>
      <c r="AU26" s="11">
        <f>AV26+AW26+AX26+AY26</f>
        <v>6</v>
      </c>
      <c r="AV26" s="30">
        <v>3</v>
      </c>
      <c r="AW26" s="30">
        <v>1</v>
      </c>
      <c r="AX26" s="30">
        <v>1</v>
      </c>
      <c r="AY26" s="30">
        <v>1</v>
      </c>
      <c r="AZ26" s="11">
        <f>BA26+BB26+BC26+BD26+BE26</f>
        <v>7</v>
      </c>
      <c r="BA26" s="30">
        <v>3</v>
      </c>
      <c r="BB26" s="30">
        <v>1</v>
      </c>
      <c r="BC26" s="30">
        <v>1</v>
      </c>
      <c r="BD26" s="30">
        <v>1</v>
      </c>
      <c r="BE26" s="30">
        <v>1</v>
      </c>
      <c r="BF26" s="11">
        <f>BG26+BH26+BI26</f>
        <v>5</v>
      </c>
      <c r="BG26" s="30">
        <v>3</v>
      </c>
      <c r="BH26" s="30">
        <v>1</v>
      </c>
      <c r="BI26" s="30">
        <v>1</v>
      </c>
      <c r="BJ26" s="11">
        <f>BK26+BL26+BM26</f>
        <v>5</v>
      </c>
      <c r="BK26" s="30">
        <v>3</v>
      </c>
      <c r="BL26" s="30">
        <v>1</v>
      </c>
      <c r="BM26" s="30">
        <v>1</v>
      </c>
      <c r="BN26" s="11">
        <f>SUM(BO26:BP26)</f>
        <v>4</v>
      </c>
      <c r="BO26" s="30">
        <v>3</v>
      </c>
      <c r="BP26" s="30">
        <v>1</v>
      </c>
      <c r="BQ26" s="11">
        <v>2</v>
      </c>
      <c r="BR26" s="11">
        <f>BS26+BT26+BU26</f>
        <v>4</v>
      </c>
      <c r="BS26" s="30">
        <v>2</v>
      </c>
      <c r="BT26" s="30">
        <v>1</v>
      </c>
      <c r="BU26" s="30">
        <v>1</v>
      </c>
      <c r="BV26" s="11">
        <f>BW26+BX26+BY26+BZ26</f>
        <v>5</v>
      </c>
      <c r="BW26" s="30">
        <v>2</v>
      </c>
      <c r="BX26" s="30">
        <v>1</v>
      </c>
      <c r="BY26" s="30">
        <v>1</v>
      </c>
      <c r="BZ26" s="30">
        <v>1</v>
      </c>
      <c r="CA26" s="11">
        <f>SUM(CB26:CD26)</f>
        <v>4</v>
      </c>
      <c r="CB26" s="30">
        <v>2</v>
      </c>
      <c r="CC26" s="30">
        <v>1</v>
      </c>
      <c r="CD26" s="30">
        <v>1</v>
      </c>
      <c r="CE26" s="11">
        <f>CF26+CG26+CH26</f>
        <v>4</v>
      </c>
      <c r="CF26" s="30">
        <v>2</v>
      </c>
      <c r="CG26" s="30">
        <v>1</v>
      </c>
      <c r="CH26" s="30">
        <v>1</v>
      </c>
      <c r="CI26" s="11">
        <f>CJ26+CK26+CL26+CM26+CN26</f>
        <v>6</v>
      </c>
      <c r="CJ26" s="30">
        <v>2</v>
      </c>
      <c r="CK26" s="30">
        <v>1</v>
      </c>
      <c r="CL26" s="30">
        <v>1</v>
      </c>
      <c r="CM26" s="30">
        <v>1</v>
      </c>
      <c r="CN26" s="30">
        <v>1</v>
      </c>
      <c r="CO26" s="11">
        <f>CP26+CQ26</f>
        <v>3</v>
      </c>
      <c r="CP26" s="30">
        <v>2</v>
      </c>
      <c r="CQ26" s="30">
        <v>1</v>
      </c>
      <c r="CR26" s="11">
        <f>CS26+CT26+CU26</f>
        <v>4</v>
      </c>
      <c r="CS26" s="30">
        <v>2</v>
      </c>
      <c r="CT26" s="30">
        <v>1</v>
      </c>
      <c r="CU26" s="30">
        <v>1</v>
      </c>
      <c r="CV26" s="11">
        <f>CW26+CX26+CY26</f>
        <v>4</v>
      </c>
      <c r="CW26" s="30">
        <v>2</v>
      </c>
      <c r="CX26" s="30">
        <v>1</v>
      </c>
      <c r="CY26" s="30">
        <v>1</v>
      </c>
      <c r="CZ26" s="11">
        <f>DA26+DB26+DC26</f>
        <v>4</v>
      </c>
      <c r="DA26" s="30">
        <v>2</v>
      </c>
      <c r="DB26" s="30">
        <v>1</v>
      </c>
      <c r="DC26" s="30">
        <v>1</v>
      </c>
      <c r="DD26" s="11">
        <v>2</v>
      </c>
      <c r="DE26" s="11">
        <v>2</v>
      </c>
      <c r="DF26" s="11">
        <v>2</v>
      </c>
      <c r="DG26" s="183">
        <f t="shared" si="4"/>
        <v>114</v>
      </c>
    </row>
    <row r="27" spans="1:111" s="148" customFormat="1" ht="42" x14ac:dyDescent="0.25">
      <c r="A27" s="152" t="s">
        <v>175</v>
      </c>
      <c r="B27" s="153" t="s">
        <v>1</v>
      </c>
      <c r="C27" s="46">
        <f>E27+F27+K27+N27+S27+X27+AC27+ปรับเป้าหมายตามวงเงิน!AH27+ปรับเป้าหมายตามวงเงิน!AO27+ปรับเป้าหมายตามวงเงิน!AU27+ปรับเป้าหมายตามวงเงิน!AZ27+ปรับเป้าหมายตามวงเงิน!BF27+ปรับเป้าหมายตามวงเงิน!BJ27+ปรับเป้าหมายตามวงเงิน!BN27+ปรับเป้าหมายตามวงเงิน!BQ27+ปรับเป้าหมายตามวงเงิน!BR27+ปรับเป้าหมายตามวงเงิน!BV27+ปรับเป้าหมายตามวงเงิน!CA27+ปรับเป้าหมายตามวงเงิน!CE27+ปรับเป้าหมายตามวงเงิน!CI27+ปรับเป้าหมายตามวงเงิน!CO27+ปรับเป้าหมายตามวงเงิน!CR27+ปรับเป้าหมายตามวงเงิน!CV27+ปรับเป้าหมายตามวงเงิน!CZ27+ปรับเป้าหมายตามวงเงิน!DD27+ปรับเป้าหมายตามวงเงิน!DE27+ปรับเป้าหมายตามวงเงิน!DF27</f>
        <v>1700</v>
      </c>
      <c r="D27" s="119"/>
      <c r="E27" s="45">
        <v>20</v>
      </c>
      <c r="F27" s="45"/>
      <c r="G27" s="45"/>
      <c r="H27" s="45"/>
      <c r="I27" s="45"/>
      <c r="J27" s="45"/>
      <c r="K27" s="46">
        <f>L27+M27</f>
        <v>40</v>
      </c>
      <c r="L27" s="45">
        <v>20</v>
      </c>
      <c r="M27" s="45">
        <v>20</v>
      </c>
      <c r="N27" s="46">
        <f>O27+P27+Q27+R27</f>
        <v>80</v>
      </c>
      <c r="O27" s="45">
        <v>20</v>
      </c>
      <c r="P27" s="45">
        <v>20</v>
      </c>
      <c r="Q27" s="45">
        <v>20</v>
      </c>
      <c r="R27" s="45">
        <v>20</v>
      </c>
      <c r="S27" s="50">
        <f>T27+U27+V27+W27</f>
        <v>60</v>
      </c>
      <c r="T27" s="45">
        <v>20</v>
      </c>
      <c r="U27" s="45"/>
      <c r="V27" s="45">
        <v>20</v>
      </c>
      <c r="W27" s="45">
        <v>20</v>
      </c>
      <c r="X27" s="46">
        <f>Y27+Z27+AA27+AB27</f>
        <v>80</v>
      </c>
      <c r="Y27" s="45">
        <v>20</v>
      </c>
      <c r="Z27" s="45">
        <v>20</v>
      </c>
      <c r="AA27" s="45">
        <v>20</v>
      </c>
      <c r="AB27" s="45">
        <v>20</v>
      </c>
      <c r="AC27" s="46">
        <f>AD27+AE27+AF27+AG27</f>
        <v>100</v>
      </c>
      <c r="AD27" s="45">
        <v>20</v>
      </c>
      <c r="AE27" s="45">
        <v>40</v>
      </c>
      <c r="AF27" s="45">
        <v>20</v>
      </c>
      <c r="AG27" s="45">
        <v>20</v>
      </c>
      <c r="AH27" s="50">
        <f>AI27+AK27+AL27+AM27+AN27</f>
        <v>120</v>
      </c>
      <c r="AI27" s="45">
        <v>40</v>
      </c>
      <c r="AJ27" s="154"/>
      <c r="AK27" s="119">
        <v>20</v>
      </c>
      <c r="AL27" s="45">
        <v>20</v>
      </c>
      <c r="AM27" s="45">
        <v>20</v>
      </c>
      <c r="AN27" s="45">
        <v>20</v>
      </c>
      <c r="AO27" s="50">
        <f>AP27+AQ27+AR27+AS27+AT27</f>
        <v>140</v>
      </c>
      <c r="AP27" s="45">
        <v>60</v>
      </c>
      <c r="AQ27" s="45">
        <v>20</v>
      </c>
      <c r="AR27" s="45">
        <v>20</v>
      </c>
      <c r="AS27" s="45">
        <v>20</v>
      </c>
      <c r="AT27" s="45">
        <v>20</v>
      </c>
      <c r="AU27" s="50">
        <f>AV27+AW27+AX27+AY27</f>
        <v>80</v>
      </c>
      <c r="AV27" s="45">
        <v>20</v>
      </c>
      <c r="AW27" s="45">
        <v>20</v>
      </c>
      <c r="AX27" s="45">
        <v>20</v>
      </c>
      <c r="AY27" s="45">
        <v>20</v>
      </c>
      <c r="AZ27" s="50">
        <f>BA27+BB27+BC27+BD27+BE27</f>
        <v>100</v>
      </c>
      <c r="BA27" s="45">
        <v>20</v>
      </c>
      <c r="BB27" s="45">
        <v>20</v>
      </c>
      <c r="BC27" s="45">
        <v>20</v>
      </c>
      <c r="BD27" s="45">
        <v>20</v>
      </c>
      <c r="BE27" s="45">
        <v>20</v>
      </c>
      <c r="BF27" s="50">
        <f>BG27+BH27+BI27</f>
        <v>60</v>
      </c>
      <c r="BG27" s="45">
        <v>20</v>
      </c>
      <c r="BH27" s="45">
        <v>20</v>
      </c>
      <c r="BI27" s="45">
        <v>20</v>
      </c>
      <c r="BJ27" s="46">
        <f>BK27+BL27+BM27</f>
        <v>60</v>
      </c>
      <c r="BK27" s="45">
        <v>20</v>
      </c>
      <c r="BL27" s="45">
        <v>20</v>
      </c>
      <c r="BM27" s="45">
        <v>20</v>
      </c>
      <c r="BN27" s="46">
        <f>BO27+BP27</f>
        <v>80</v>
      </c>
      <c r="BO27" s="45">
        <v>20</v>
      </c>
      <c r="BP27" s="45">
        <v>60</v>
      </c>
      <c r="BQ27" s="46">
        <v>20</v>
      </c>
      <c r="BR27" s="46">
        <f>BS27+BT27+BU27</f>
        <v>60</v>
      </c>
      <c r="BS27" s="45">
        <v>20</v>
      </c>
      <c r="BT27" s="45">
        <v>20</v>
      </c>
      <c r="BU27" s="45">
        <v>20</v>
      </c>
      <c r="BV27" s="50">
        <f>BW27+BX27+BY27+BZ27</f>
        <v>80</v>
      </c>
      <c r="BW27" s="45">
        <v>20</v>
      </c>
      <c r="BX27" s="45">
        <v>20</v>
      </c>
      <c r="BY27" s="45">
        <v>20</v>
      </c>
      <c r="BZ27" s="45">
        <v>20</v>
      </c>
      <c r="CA27" s="46">
        <f>CB27+CC27+CD27</f>
        <v>60</v>
      </c>
      <c r="CB27" s="45">
        <v>20</v>
      </c>
      <c r="CC27" s="45">
        <v>20</v>
      </c>
      <c r="CD27" s="45">
        <v>20</v>
      </c>
      <c r="CE27" s="50">
        <f>CF27+CG27+CH27</f>
        <v>60</v>
      </c>
      <c r="CF27" s="45">
        <v>20</v>
      </c>
      <c r="CG27" s="45">
        <v>20</v>
      </c>
      <c r="CH27" s="45">
        <v>20</v>
      </c>
      <c r="CI27" s="50">
        <f>CJ27+CK27+CL27+CM27+CN27</f>
        <v>120</v>
      </c>
      <c r="CJ27" s="45">
        <v>20</v>
      </c>
      <c r="CK27" s="45">
        <v>20</v>
      </c>
      <c r="CL27" s="45">
        <v>20</v>
      </c>
      <c r="CM27" s="45">
        <v>20</v>
      </c>
      <c r="CN27" s="45">
        <v>40</v>
      </c>
      <c r="CO27" s="46">
        <f>CP27+CQ27</f>
        <v>40</v>
      </c>
      <c r="CP27" s="45">
        <v>20</v>
      </c>
      <c r="CQ27" s="45">
        <v>20</v>
      </c>
      <c r="CR27" s="50">
        <f>CS27+CT27+CU27</f>
        <v>60</v>
      </c>
      <c r="CS27" s="45">
        <v>20</v>
      </c>
      <c r="CT27" s="45">
        <v>20</v>
      </c>
      <c r="CU27" s="45">
        <v>20</v>
      </c>
      <c r="CV27" s="50">
        <f>CW27+CX27+CY27</f>
        <v>60</v>
      </c>
      <c r="CW27" s="45">
        <v>20</v>
      </c>
      <c r="CX27" s="45">
        <v>20</v>
      </c>
      <c r="CY27" s="45">
        <v>20</v>
      </c>
      <c r="CZ27" s="50">
        <f>DA27+DB27+DC27</f>
        <v>60</v>
      </c>
      <c r="DA27" s="45">
        <v>20</v>
      </c>
      <c r="DB27" s="45">
        <v>20</v>
      </c>
      <c r="DC27" s="45">
        <v>20</v>
      </c>
      <c r="DD27" s="46">
        <v>20</v>
      </c>
      <c r="DE27" s="46">
        <v>20</v>
      </c>
      <c r="DF27" s="46">
        <v>20</v>
      </c>
      <c r="DG27" s="183">
        <f t="shared" si="4"/>
        <v>1700</v>
      </c>
    </row>
    <row r="28" spans="1:111" x14ac:dyDescent="0.35">
      <c r="A28" s="139" t="s">
        <v>152</v>
      </c>
      <c r="B28" s="32"/>
      <c r="C28" s="11"/>
      <c r="D28" s="27"/>
      <c r="E28" s="27"/>
      <c r="F28" s="27"/>
      <c r="G28" s="27"/>
      <c r="H28" s="27"/>
      <c r="I28" s="27"/>
      <c r="J28" s="69"/>
      <c r="K28" s="36"/>
      <c r="L28" s="27"/>
      <c r="M28" s="27"/>
      <c r="N28" s="36"/>
      <c r="O28" s="27"/>
      <c r="P28" s="27"/>
      <c r="Q28" s="27"/>
      <c r="R28" s="27"/>
      <c r="S28" s="39"/>
      <c r="T28" s="27"/>
      <c r="U28" s="27"/>
      <c r="V28" s="27"/>
      <c r="W28" s="27"/>
      <c r="X28" s="36"/>
      <c r="Y28" s="27"/>
      <c r="Z28" s="27"/>
      <c r="AA28" s="27"/>
      <c r="AB28" s="27"/>
      <c r="AC28" s="36"/>
      <c r="AD28" s="27"/>
      <c r="AE28" s="27"/>
      <c r="AF28" s="27"/>
      <c r="AG28" s="27"/>
      <c r="AH28" s="39"/>
      <c r="AI28" s="16"/>
      <c r="AJ28" s="16"/>
      <c r="AK28" s="16"/>
      <c r="AL28" s="16"/>
      <c r="AM28" s="16"/>
      <c r="AN28" s="16"/>
      <c r="AO28" s="39"/>
      <c r="AP28" s="16"/>
      <c r="AQ28" s="16"/>
      <c r="AR28" s="16"/>
      <c r="AS28" s="16"/>
      <c r="AT28" s="16"/>
      <c r="AU28" s="39"/>
      <c r="AV28" s="16"/>
      <c r="AW28" s="16"/>
      <c r="AX28" s="16"/>
      <c r="AY28" s="16"/>
      <c r="AZ28" s="39"/>
      <c r="BA28" s="16"/>
      <c r="BB28" s="16"/>
      <c r="BC28" s="16"/>
      <c r="BD28" s="16"/>
      <c r="BE28" s="16"/>
      <c r="BF28" s="39"/>
      <c r="BG28" s="16"/>
      <c r="BH28" s="16"/>
      <c r="BI28" s="16"/>
      <c r="BJ28" s="36"/>
      <c r="BK28" s="16"/>
      <c r="BL28" s="16"/>
      <c r="BM28" s="16"/>
      <c r="BN28" s="36"/>
      <c r="BO28" s="16"/>
      <c r="BP28" s="16"/>
      <c r="BQ28" s="36"/>
      <c r="BR28" s="36"/>
      <c r="BS28" s="16"/>
      <c r="BT28" s="16"/>
      <c r="BU28" s="16"/>
      <c r="BV28" s="39"/>
      <c r="BW28" s="16"/>
      <c r="BX28" s="16"/>
      <c r="BY28" s="16"/>
      <c r="BZ28" s="16"/>
      <c r="CA28" s="36"/>
      <c r="CB28" s="16"/>
      <c r="CC28" s="16"/>
      <c r="CD28" s="16"/>
      <c r="CE28" s="39"/>
      <c r="CF28" s="16"/>
      <c r="CG28" s="16"/>
      <c r="CH28" s="16"/>
      <c r="CI28" s="39"/>
      <c r="CJ28" s="16"/>
      <c r="CK28" s="16"/>
      <c r="CL28" s="16"/>
      <c r="CM28" s="16"/>
      <c r="CN28" s="16"/>
      <c r="CO28" s="36"/>
      <c r="CP28" s="16"/>
      <c r="CQ28" s="16"/>
      <c r="CR28" s="39"/>
      <c r="CS28" s="16"/>
      <c r="CT28" s="16"/>
      <c r="CU28" s="16"/>
      <c r="CV28" s="39"/>
      <c r="CW28" s="16"/>
      <c r="CX28" s="16"/>
      <c r="CY28" s="16"/>
      <c r="CZ28" s="39"/>
      <c r="DA28" s="16"/>
      <c r="DB28" s="16"/>
      <c r="DC28" s="16"/>
      <c r="DD28" s="36"/>
      <c r="DE28" s="36"/>
      <c r="DF28" s="11"/>
      <c r="DG28" s="183">
        <f t="shared" si="4"/>
        <v>0</v>
      </c>
    </row>
    <row r="29" spans="1:111" s="157" customFormat="1" ht="42" x14ac:dyDescent="0.25">
      <c r="A29" s="155" t="s">
        <v>176</v>
      </c>
      <c r="B29" s="153" t="s">
        <v>1</v>
      </c>
      <c r="C29" s="46">
        <f>E29+F29+J29+K29+N29+S29+X29+AC29+AH29+AO29+AU29+AZ29+BF29+BJ29+BN29+BQ29+BR29+BV29+CA29+CE29+CI29+CO29+CR29+CV29+CZ29+DD29+DE29+DF29</f>
        <v>680</v>
      </c>
      <c r="D29" s="119"/>
      <c r="E29" s="119"/>
      <c r="F29" s="119"/>
      <c r="G29" s="119"/>
      <c r="H29" s="119"/>
      <c r="I29" s="119"/>
      <c r="J29" s="156">
        <v>40</v>
      </c>
      <c r="K29" s="46">
        <f>L29+M29</f>
        <v>0</v>
      </c>
      <c r="L29" s="119"/>
      <c r="M29" s="119"/>
      <c r="N29" s="46">
        <f>O29+P29+Q29+R29</f>
        <v>0</v>
      </c>
      <c r="O29" s="119"/>
      <c r="P29" s="119"/>
      <c r="Q29" s="119"/>
      <c r="R29" s="119"/>
      <c r="S29" s="50">
        <f>T29+U29+V29+W29</f>
        <v>0</v>
      </c>
      <c r="T29" s="119"/>
      <c r="U29" s="119"/>
      <c r="V29" s="119"/>
      <c r="W29" s="119"/>
      <c r="X29" s="46">
        <f>Y29+Z29+AA29+AB29</f>
        <v>0</v>
      </c>
      <c r="Y29" s="119"/>
      <c r="Z29" s="119"/>
      <c r="AA29" s="119"/>
      <c r="AB29" s="119"/>
      <c r="AC29" s="46">
        <f>AD29+AE29+AF29+AG29</f>
        <v>0</v>
      </c>
      <c r="AD29" s="119"/>
      <c r="AE29" s="119"/>
      <c r="AF29" s="119"/>
      <c r="AG29" s="119"/>
      <c r="AH29" s="50">
        <f>AI29+AK29+AL29+AM29+AN29</f>
        <v>0</v>
      </c>
      <c r="AI29" s="119"/>
      <c r="AJ29" s="119"/>
      <c r="AK29" s="119"/>
      <c r="AL29" s="119"/>
      <c r="AM29" s="119"/>
      <c r="AN29" s="119"/>
      <c r="AO29" s="50">
        <f>AP29+AQ29+AR29+AS29+AT29</f>
        <v>0</v>
      </c>
      <c r="AP29" s="119"/>
      <c r="AQ29" s="119"/>
      <c r="AR29" s="119"/>
      <c r="AS29" s="119"/>
      <c r="AT29" s="119"/>
      <c r="AU29" s="50">
        <f>AV29+AW29+AX29+AY29</f>
        <v>0</v>
      </c>
      <c r="AV29" s="119"/>
      <c r="AW29" s="119"/>
      <c r="AX29" s="119"/>
      <c r="AY29" s="119"/>
      <c r="AZ29" s="50">
        <f>BA29+BB29+BC29+BD29+BE29</f>
        <v>0</v>
      </c>
      <c r="BA29" s="119"/>
      <c r="BB29" s="119"/>
      <c r="BC29" s="119"/>
      <c r="BD29" s="119"/>
      <c r="BE29" s="119"/>
      <c r="BF29" s="50">
        <f>BG29+BH29+BI29</f>
        <v>0</v>
      </c>
      <c r="BG29" s="119"/>
      <c r="BH29" s="119"/>
      <c r="BI29" s="119"/>
      <c r="BJ29" s="51">
        <f>BK29+BL29+BM29</f>
        <v>440</v>
      </c>
      <c r="BK29" s="119">
        <v>200</v>
      </c>
      <c r="BL29" s="119">
        <v>120</v>
      </c>
      <c r="BM29" s="119">
        <v>120</v>
      </c>
      <c r="BN29" s="51"/>
      <c r="BO29" s="119"/>
      <c r="BP29" s="119"/>
      <c r="BQ29" s="51"/>
      <c r="BR29" s="51"/>
      <c r="BS29" s="119"/>
      <c r="BT29" s="119"/>
      <c r="BU29" s="119"/>
      <c r="BV29" s="50">
        <f>BW29+BX29+BY29+BZ29</f>
        <v>0</v>
      </c>
      <c r="BW29" s="119"/>
      <c r="BX29" s="119"/>
      <c r="BY29" s="119"/>
      <c r="BZ29" s="119"/>
      <c r="CA29" s="51"/>
      <c r="CB29" s="119"/>
      <c r="CC29" s="119"/>
      <c r="CD29" s="119"/>
      <c r="CE29" s="50">
        <f>CF29+CG29+CH29</f>
        <v>0</v>
      </c>
      <c r="CF29" s="119"/>
      <c r="CG29" s="119">
        <v>0</v>
      </c>
      <c r="CH29" s="119"/>
      <c r="CI29" s="50">
        <f>CJ29+CK29+CL29+CM29+CN29</f>
        <v>0</v>
      </c>
      <c r="CJ29" s="119">
        <v>0</v>
      </c>
      <c r="CK29" s="119"/>
      <c r="CL29" s="119"/>
      <c r="CM29" s="119"/>
      <c r="CN29" s="119"/>
      <c r="CO29" s="51"/>
      <c r="CP29" s="119"/>
      <c r="CQ29" s="119"/>
      <c r="CR29" s="50">
        <f>CS29+CT29+CU29</f>
        <v>0</v>
      </c>
      <c r="CS29" s="119"/>
      <c r="CT29" s="119"/>
      <c r="CU29" s="119"/>
      <c r="CV29" s="50">
        <f>CW29+CX29+CY29</f>
        <v>0</v>
      </c>
      <c r="CW29" s="119"/>
      <c r="CX29" s="119"/>
      <c r="CY29" s="119"/>
      <c r="CZ29" s="50">
        <f>DA29+DB29+DC29</f>
        <v>200</v>
      </c>
      <c r="DA29" s="119">
        <v>200</v>
      </c>
      <c r="DB29" s="119"/>
      <c r="DC29" s="119"/>
      <c r="DD29" s="51"/>
      <c r="DE29" s="51"/>
      <c r="DF29" s="46"/>
      <c r="DG29" s="183">
        <f t="shared" si="4"/>
        <v>680</v>
      </c>
    </row>
    <row r="30" spans="1:111" s="157" customFormat="1" ht="42" x14ac:dyDescent="0.25">
      <c r="A30" s="158" t="s">
        <v>177</v>
      </c>
      <c r="B30" s="37" t="s">
        <v>1</v>
      </c>
      <c r="C30" s="46">
        <f>E30+F30+K30+N30+S30+X30+AC30+AH30+AO30+AU30+AZ30+BF30+BJ30+BN30+BQ30+BR30+BV30+CA30+CE30+CI30+CO30+CR30+CV30+CZ30+DD30+DE30+DF30</f>
        <v>7200</v>
      </c>
      <c r="D30" s="45"/>
      <c r="E30" s="45"/>
      <c r="F30" s="45"/>
      <c r="G30" s="45"/>
      <c r="H30" s="45"/>
      <c r="I30" s="45"/>
      <c r="J30" s="45"/>
      <c r="K30" s="46">
        <f>L30+M30</f>
        <v>0</v>
      </c>
      <c r="L30" s="45"/>
      <c r="M30" s="45"/>
      <c r="N30" s="46">
        <f>O30+P30+Q30+R30</f>
        <v>0</v>
      </c>
      <c r="O30" s="45"/>
      <c r="P30" s="45"/>
      <c r="Q30" s="45"/>
      <c r="R30" s="45"/>
      <c r="S30" s="50">
        <f>T30+U30+V30+W30</f>
        <v>720</v>
      </c>
      <c r="T30" s="45">
        <f>T31</f>
        <v>0</v>
      </c>
      <c r="U30" s="45">
        <f>U31</f>
        <v>0</v>
      </c>
      <c r="V30" s="45">
        <f>V31</f>
        <v>0</v>
      </c>
      <c r="W30" s="45">
        <f>W31</f>
        <v>720</v>
      </c>
      <c r="X30" s="46">
        <f>Y30+Z30+AA30+AB30</f>
        <v>720</v>
      </c>
      <c r="Y30" s="45">
        <f>Y31</f>
        <v>0</v>
      </c>
      <c r="Z30" s="45">
        <f>Z31</f>
        <v>720</v>
      </c>
      <c r="AA30" s="45">
        <f>AA31</f>
        <v>0</v>
      </c>
      <c r="AB30" s="45">
        <f>AB31</f>
        <v>0</v>
      </c>
      <c r="AC30" s="46">
        <f>AD30+AE30+AF30+AG30</f>
        <v>0</v>
      </c>
      <c r="AD30" s="45"/>
      <c r="AE30" s="45"/>
      <c r="AF30" s="45"/>
      <c r="AG30" s="45"/>
      <c r="AH30" s="50">
        <f>AI30+AK30+AL30+AM30+AN30</f>
        <v>720</v>
      </c>
      <c r="AI30" s="45"/>
      <c r="AJ30" s="45"/>
      <c r="AK30" s="45"/>
      <c r="AL30" s="45"/>
      <c r="AM30" s="45"/>
      <c r="AN30" s="45">
        <f>AN31</f>
        <v>720</v>
      </c>
      <c r="AO30" s="50">
        <f>AP30+AQ30+AR30+AS30+AT30</f>
        <v>0</v>
      </c>
      <c r="AP30" s="45"/>
      <c r="AQ30" s="45"/>
      <c r="AR30" s="45"/>
      <c r="AS30" s="45"/>
      <c r="AT30" s="45"/>
      <c r="AU30" s="50">
        <f>AV30+AW30+AX30+AY30</f>
        <v>720</v>
      </c>
      <c r="AV30" s="45">
        <f>AV31</f>
        <v>0</v>
      </c>
      <c r="AW30" s="45">
        <f>AW31</f>
        <v>720</v>
      </c>
      <c r="AX30" s="45">
        <f>AX31</f>
        <v>0</v>
      </c>
      <c r="AY30" s="45">
        <f>AY31</f>
        <v>0</v>
      </c>
      <c r="AZ30" s="50">
        <f>BA30+BB30+BC30+BD30+BE30</f>
        <v>0</v>
      </c>
      <c r="BA30" s="45"/>
      <c r="BB30" s="45"/>
      <c r="BC30" s="45"/>
      <c r="BD30" s="45"/>
      <c r="BE30" s="45"/>
      <c r="BF30" s="50">
        <f>BG30+BH30+BI30</f>
        <v>0</v>
      </c>
      <c r="BG30" s="45"/>
      <c r="BH30" s="45"/>
      <c r="BI30" s="45"/>
      <c r="BJ30" s="46">
        <f>BK30+BL30+BM30</f>
        <v>0</v>
      </c>
      <c r="BK30" s="45">
        <f>BK31</f>
        <v>0</v>
      </c>
      <c r="BL30" s="45">
        <f>BL31</f>
        <v>0</v>
      </c>
      <c r="BM30" s="45">
        <f>BM31</f>
        <v>0</v>
      </c>
      <c r="BN30" s="46">
        <f>SUM(BO30:BO30)</f>
        <v>840</v>
      </c>
      <c r="BO30" s="45">
        <f>BO31</f>
        <v>840</v>
      </c>
      <c r="BP30" s="45">
        <f>BP31</f>
        <v>0</v>
      </c>
      <c r="BQ30" s="46"/>
      <c r="BR30" s="46">
        <f>BR31</f>
        <v>0</v>
      </c>
      <c r="BS30" s="45">
        <f>BS31</f>
        <v>0</v>
      </c>
      <c r="BT30" s="45">
        <f>BT31</f>
        <v>0</v>
      </c>
      <c r="BU30" s="45">
        <f>BU31</f>
        <v>0</v>
      </c>
      <c r="BV30" s="50">
        <f>BW30+BX30+BY30+BZ30</f>
        <v>0</v>
      </c>
      <c r="BW30" s="45"/>
      <c r="BX30" s="45"/>
      <c r="BY30" s="45"/>
      <c r="BZ30" s="45"/>
      <c r="CA30" s="46"/>
      <c r="CB30" s="45"/>
      <c r="CC30" s="45"/>
      <c r="CD30" s="45"/>
      <c r="CE30" s="50">
        <f>CF30+CG30+CH30</f>
        <v>720</v>
      </c>
      <c r="CF30" s="45">
        <f>CF31</f>
        <v>0</v>
      </c>
      <c r="CG30" s="45">
        <f>CG31</f>
        <v>0</v>
      </c>
      <c r="CH30" s="45">
        <f>CH31</f>
        <v>720</v>
      </c>
      <c r="CI30" s="50">
        <f>CJ30+CK30+CL30+CM30+CN30</f>
        <v>1440</v>
      </c>
      <c r="CJ30" s="45">
        <v>0</v>
      </c>
      <c r="CK30" s="45">
        <f>CK31</f>
        <v>720</v>
      </c>
      <c r="CL30" s="45">
        <f>CL31</f>
        <v>0</v>
      </c>
      <c r="CM30" s="45">
        <f>CM31</f>
        <v>720</v>
      </c>
      <c r="CN30" s="45">
        <f>CN31</f>
        <v>0</v>
      </c>
      <c r="CO30" s="46"/>
      <c r="CP30" s="45"/>
      <c r="CQ30" s="45"/>
      <c r="CR30" s="50">
        <f>CS30+CT30+CU30</f>
        <v>840</v>
      </c>
      <c r="CS30" s="45">
        <f>CS31</f>
        <v>840</v>
      </c>
      <c r="CT30" s="45">
        <f>CT31</f>
        <v>0</v>
      </c>
      <c r="CU30" s="45">
        <f>CU31</f>
        <v>0</v>
      </c>
      <c r="CV30" s="50">
        <f>CW30+CX30+CY30</f>
        <v>0</v>
      </c>
      <c r="CW30" s="45"/>
      <c r="CX30" s="45"/>
      <c r="CY30" s="45"/>
      <c r="CZ30" s="50">
        <f>DA30+DB30+DC30</f>
        <v>0</v>
      </c>
      <c r="DA30" s="45"/>
      <c r="DB30" s="45"/>
      <c r="DC30" s="45"/>
      <c r="DD30" s="46"/>
      <c r="DE30" s="46"/>
      <c r="DF30" s="46">
        <f>DF31</f>
        <v>480</v>
      </c>
      <c r="DG30" s="183">
        <f t="shared" si="4"/>
        <v>7200</v>
      </c>
    </row>
    <row r="31" spans="1:111" x14ac:dyDescent="0.35">
      <c r="A31" s="25" t="s">
        <v>10</v>
      </c>
      <c r="B31" s="21" t="s">
        <v>1</v>
      </c>
      <c r="C31" s="36">
        <f>E31+F31+K31+N31+S31+X31+AC31+AH31+AO31+AU31+AZ31+BF31+BJ31+BN31+BQ31+BR31+BV31+CA31+CE31+CI31+CO31+CR31+CV31+CZ31+DD31+DE31+DF31</f>
        <v>7200</v>
      </c>
      <c r="D31" s="69"/>
      <c r="E31" s="16"/>
      <c r="F31" s="17"/>
      <c r="G31" s="17"/>
      <c r="H31" s="17"/>
      <c r="I31" s="17"/>
      <c r="J31" s="20"/>
      <c r="K31" s="36">
        <f>L31+M31</f>
        <v>0</v>
      </c>
      <c r="L31" s="18"/>
      <c r="M31" s="18"/>
      <c r="N31" s="36">
        <f>O31+P31+Q31+R31</f>
        <v>0</v>
      </c>
      <c r="O31" s="18"/>
      <c r="P31" s="18"/>
      <c r="Q31" s="18"/>
      <c r="R31" s="18"/>
      <c r="S31" s="39">
        <f>T31+U31+V31+W31</f>
        <v>720</v>
      </c>
      <c r="T31" s="18"/>
      <c r="U31" s="18"/>
      <c r="V31" s="18"/>
      <c r="W31" s="18">
        <v>720</v>
      </c>
      <c r="X31" s="36">
        <f>Y31+Z31+AA31+AB31</f>
        <v>720</v>
      </c>
      <c r="Y31" s="18"/>
      <c r="Z31" s="18">
        <v>720</v>
      </c>
      <c r="AA31" s="18"/>
      <c r="AB31" s="18"/>
      <c r="AC31" s="36">
        <f>AD31+AE31+AF31+AG31</f>
        <v>0</v>
      </c>
      <c r="AD31" s="18"/>
      <c r="AE31" s="18"/>
      <c r="AF31" s="18"/>
      <c r="AG31" s="18"/>
      <c r="AH31" s="39">
        <f>AI31+AK31+AL31+AM31+AN31</f>
        <v>720</v>
      </c>
      <c r="AI31" s="18"/>
      <c r="AJ31" s="18"/>
      <c r="AK31" s="18"/>
      <c r="AL31" s="18"/>
      <c r="AM31" s="18"/>
      <c r="AN31" s="18">
        <v>720</v>
      </c>
      <c r="AO31" s="39">
        <f>AP31+AQ31+AR31+AS31+AT31</f>
        <v>0</v>
      </c>
      <c r="AP31" s="18"/>
      <c r="AQ31" s="18"/>
      <c r="AR31" s="18"/>
      <c r="AS31" s="18"/>
      <c r="AT31" s="18"/>
      <c r="AU31" s="39">
        <f>AV31+AW31+AX31+AY31</f>
        <v>720</v>
      </c>
      <c r="AV31" s="18"/>
      <c r="AW31" s="18">
        <v>720</v>
      </c>
      <c r="AX31" s="18"/>
      <c r="AY31" s="18"/>
      <c r="AZ31" s="39">
        <f>BA31+BB31+BC31+BD31+BE31</f>
        <v>0</v>
      </c>
      <c r="BA31" s="18"/>
      <c r="BB31" s="18"/>
      <c r="BC31" s="18"/>
      <c r="BD31" s="18"/>
      <c r="BE31" s="18"/>
      <c r="BF31" s="39">
        <f>BG31+BH31+BI31</f>
        <v>0</v>
      </c>
      <c r="BG31" s="18"/>
      <c r="BH31" s="18"/>
      <c r="BI31" s="18"/>
      <c r="BJ31" s="36">
        <f>BK31+BL31+BM31</f>
        <v>0</v>
      </c>
      <c r="BK31" s="18"/>
      <c r="BL31" s="18"/>
      <c r="BM31" s="18"/>
      <c r="BN31" s="11">
        <f>SUM(BO31:BO31)</f>
        <v>840</v>
      </c>
      <c r="BO31" s="18">
        <v>840</v>
      </c>
      <c r="BP31" s="18"/>
      <c r="BQ31" s="11"/>
      <c r="BR31" s="11"/>
      <c r="BS31" s="18"/>
      <c r="BT31" s="18"/>
      <c r="BU31" s="18"/>
      <c r="BV31" s="39">
        <f>BW31+BX31+BY31+BZ31</f>
        <v>0</v>
      </c>
      <c r="BW31" s="18"/>
      <c r="BX31" s="18"/>
      <c r="BY31" s="18"/>
      <c r="BZ31" s="18"/>
      <c r="CA31" s="11"/>
      <c r="CB31" s="18"/>
      <c r="CC31" s="18"/>
      <c r="CD31" s="18"/>
      <c r="CE31" s="39">
        <f>CF31+CG31+CH31</f>
        <v>720</v>
      </c>
      <c r="CF31" s="18"/>
      <c r="CG31" s="18"/>
      <c r="CH31" s="18">
        <v>720</v>
      </c>
      <c r="CI31" s="39">
        <f>CJ31+CK31+CL31+CM31+CN31</f>
        <v>1440</v>
      </c>
      <c r="CJ31" s="18"/>
      <c r="CK31" s="18">
        <v>720</v>
      </c>
      <c r="CL31" s="18"/>
      <c r="CM31" s="18">
        <v>720</v>
      </c>
      <c r="CN31" s="18"/>
      <c r="CO31" s="11"/>
      <c r="CP31" s="18"/>
      <c r="CQ31" s="18"/>
      <c r="CR31" s="39">
        <f>CS31+CT31+CU31</f>
        <v>840</v>
      </c>
      <c r="CS31" s="18">
        <v>840</v>
      </c>
      <c r="CT31" s="18"/>
      <c r="CU31" s="18"/>
      <c r="CV31" s="39">
        <f>CW31+CX31+CY31</f>
        <v>0</v>
      </c>
      <c r="CW31" s="18"/>
      <c r="CX31" s="18"/>
      <c r="CY31" s="18"/>
      <c r="CZ31" s="39">
        <f>DA31+DB31+DC31</f>
        <v>0</v>
      </c>
      <c r="DA31" s="18"/>
      <c r="DB31" s="18"/>
      <c r="DC31" s="18"/>
      <c r="DD31" s="11"/>
      <c r="DE31" s="11"/>
      <c r="DF31" s="11">
        <v>480</v>
      </c>
      <c r="DG31" s="183">
        <f t="shared" si="4"/>
        <v>7200</v>
      </c>
    </row>
    <row r="32" spans="1:111" s="81" customFormat="1" ht="27" customHeight="1" x14ac:dyDescent="0.35">
      <c r="A32" s="12" t="s">
        <v>158</v>
      </c>
      <c r="B32" s="37" t="s">
        <v>15</v>
      </c>
      <c r="C32" s="128" t="s">
        <v>159</v>
      </c>
      <c r="D32" s="10"/>
      <c r="E32" s="10"/>
      <c r="F32" s="10"/>
      <c r="G32" s="10"/>
      <c r="H32" s="10"/>
      <c r="I32" s="10"/>
      <c r="J32" s="10"/>
      <c r="K32" s="36">
        <f>L32+M32</f>
        <v>0</v>
      </c>
      <c r="L32" s="10"/>
      <c r="M32" s="10"/>
      <c r="N32" s="36">
        <f>O32+P32+Q32+R32</f>
        <v>0</v>
      </c>
      <c r="O32" s="10"/>
      <c r="P32" s="10"/>
      <c r="Q32" s="10"/>
      <c r="R32" s="10"/>
      <c r="S32" s="39"/>
      <c r="T32" s="10"/>
      <c r="U32" s="76" t="s">
        <v>16</v>
      </c>
      <c r="V32" s="10"/>
      <c r="W32" s="10"/>
      <c r="X32" s="36">
        <f>Y32+Z32+AA32+AB32</f>
        <v>0</v>
      </c>
      <c r="Y32" s="10"/>
      <c r="Z32" s="10"/>
      <c r="AA32" s="10"/>
      <c r="AB32" s="10"/>
      <c r="AC32" s="36">
        <f>AD32+AE32+AF32+AG32</f>
        <v>0</v>
      </c>
      <c r="AD32" s="10"/>
      <c r="AE32" s="10"/>
      <c r="AF32" s="10"/>
      <c r="AG32" s="10"/>
      <c r="AH32" s="39">
        <f>AI32+AK32+AL32+AM32+AN32</f>
        <v>0</v>
      </c>
      <c r="AI32" s="10"/>
      <c r="AJ32" s="10"/>
      <c r="AK32" s="10"/>
      <c r="AL32" s="10"/>
      <c r="AM32" s="10"/>
      <c r="AN32" s="10"/>
      <c r="AO32" s="39">
        <f>AP32+AQ32+AR32+AS32+AT32</f>
        <v>0</v>
      </c>
      <c r="AP32" s="10"/>
      <c r="AQ32" s="10"/>
      <c r="AR32" s="10"/>
      <c r="AS32" s="10"/>
      <c r="AT32" s="10"/>
      <c r="AU32" s="39">
        <f>AV32+AW32+AX32+AY32</f>
        <v>0</v>
      </c>
      <c r="AV32" s="10"/>
      <c r="AW32" s="10"/>
      <c r="AX32" s="10"/>
      <c r="AY32" s="10"/>
      <c r="AZ32" s="39">
        <f>BA32+BB32+BC32+BD32+BE32</f>
        <v>0</v>
      </c>
      <c r="BA32" s="10"/>
      <c r="BB32" s="10"/>
      <c r="BC32" s="10"/>
      <c r="BD32" s="10"/>
      <c r="BE32" s="10"/>
      <c r="BF32" s="39">
        <f>BG32+BH32+BI32</f>
        <v>0</v>
      </c>
      <c r="BG32" s="10"/>
      <c r="BH32" s="10"/>
      <c r="BI32" s="10"/>
      <c r="BJ32" s="36"/>
      <c r="BK32" s="10"/>
      <c r="BL32" s="10"/>
      <c r="BM32" s="10"/>
      <c r="BN32" s="36"/>
      <c r="BO32" s="10"/>
      <c r="BP32" s="10"/>
      <c r="BQ32" s="36"/>
      <c r="BR32" s="36"/>
      <c r="BS32" s="10"/>
      <c r="BT32" s="10"/>
      <c r="BU32" s="10"/>
      <c r="BV32" s="39">
        <f>BW32+BX32+BY32+BZ32</f>
        <v>0</v>
      </c>
      <c r="BW32" s="10"/>
      <c r="BX32" s="10"/>
      <c r="BY32" s="10"/>
      <c r="BZ32" s="10"/>
      <c r="CA32" s="36"/>
      <c r="CB32" s="10"/>
      <c r="CC32" s="10"/>
      <c r="CD32" s="10"/>
      <c r="CE32" s="39">
        <f>CF32+CG32+CH32</f>
        <v>0</v>
      </c>
      <c r="CF32" s="10"/>
      <c r="CG32" s="10">
        <v>0</v>
      </c>
      <c r="CH32" s="10"/>
      <c r="CI32" s="39">
        <f>CJ32+CK32+CL32+CM32+CN32</f>
        <v>0</v>
      </c>
      <c r="CJ32" s="10">
        <v>0</v>
      </c>
      <c r="CK32" s="10"/>
      <c r="CL32" s="10"/>
      <c r="CM32" s="10"/>
      <c r="CN32" s="10"/>
      <c r="CO32" s="36"/>
      <c r="CP32" s="10"/>
      <c r="CQ32" s="10"/>
      <c r="CR32" s="39">
        <f>CS32+CT32+CU32</f>
        <v>0</v>
      </c>
      <c r="CS32" s="10"/>
      <c r="CT32" s="10"/>
      <c r="CU32" s="10"/>
      <c r="CV32" s="39">
        <f>CW32+CX32+CY32</f>
        <v>0</v>
      </c>
      <c r="CW32" s="10"/>
      <c r="CX32" s="10"/>
      <c r="CY32" s="10"/>
      <c r="CZ32" s="39">
        <f>DA32+DB32+DC32</f>
        <v>0</v>
      </c>
      <c r="DA32" s="10"/>
      <c r="DB32" s="10"/>
      <c r="DC32" s="10"/>
      <c r="DD32" s="36"/>
      <c r="DE32" s="36"/>
      <c r="DF32" s="36"/>
      <c r="DG32" s="183">
        <f t="shared" si="4"/>
        <v>0</v>
      </c>
    </row>
    <row r="33" spans="1:113" x14ac:dyDescent="0.35">
      <c r="A33" s="140" t="s">
        <v>153</v>
      </c>
      <c r="B33" s="33"/>
      <c r="C33" s="11"/>
      <c r="D33" s="27"/>
      <c r="E33" s="18"/>
      <c r="F33" s="18"/>
      <c r="G33" s="18"/>
      <c r="H33" s="18"/>
      <c r="I33" s="18"/>
      <c r="J33" s="18"/>
      <c r="K33" s="36">
        <f t="shared" si="8"/>
        <v>0</v>
      </c>
      <c r="L33" s="16"/>
      <c r="M33" s="16"/>
      <c r="N33" s="36">
        <f t="shared" si="9"/>
        <v>0</v>
      </c>
      <c r="O33" s="16"/>
      <c r="P33" s="16"/>
      <c r="Q33" s="16"/>
      <c r="R33" s="16"/>
      <c r="S33" s="39">
        <f t="shared" si="10"/>
        <v>0</v>
      </c>
      <c r="T33" s="16"/>
      <c r="U33" s="16"/>
      <c r="V33" s="16"/>
      <c r="W33" s="16"/>
      <c r="X33" s="36">
        <f t="shared" si="11"/>
        <v>0</v>
      </c>
      <c r="Y33" s="16"/>
      <c r="Z33" s="16"/>
      <c r="AA33" s="16"/>
      <c r="AB33" s="16"/>
      <c r="AC33" s="36">
        <f t="shared" si="12"/>
        <v>0</v>
      </c>
      <c r="AD33" s="16"/>
      <c r="AE33" s="16"/>
      <c r="AF33" s="16"/>
      <c r="AG33" s="16"/>
      <c r="AH33" s="39">
        <f t="shared" si="13"/>
        <v>0</v>
      </c>
      <c r="AI33" s="18"/>
      <c r="AJ33" s="18"/>
      <c r="AK33" s="18"/>
      <c r="AL33" s="18"/>
      <c r="AM33" s="18"/>
      <c r="AN33" s="18"/>
      <c r="AO33" s="39">
        <f t="shared" si="14"/>
        <v>0</v>
      </c>
      <c r="AP33" s="18"/>
      <c r="AQ33" s="18"/>
      <c r="AR33" s="18"/>
      <c r="AS33" s="18"/>
      <c r="AT33" s="18"/>
      <c r="AU33" s="39">
        <f t="shared" si="15"/>
        <v>0</v>
      </c>
      <c r="AV33" s="18"/>
      <c r="AW33" s="18"/>
      <c r="AX33" s="18"/>
      <c r="AY33" s="18"/>
      <c r="AZ33" s="39">
        <f t="shared" si="16"/>
        <v>0</v>
      </c>
      <c r="BA33" s="18"/>
      <c r="BB33" s="18"/>
      <c r="BC33" s="18"/>
      <c r="BD33" s="18"/>
      <c r="BE33" s="18"/>
      <c r="BF33" s="39">
        <f t="shared" si="17"/>
        <v>0</v>
      </c>
      <c r="BG33" s="18"/>
      <c r="BH33" s="18"/>
      <c r="BI33" s="18"/>
      <c r="BJ33" s="46">
        <f t="shared" ref="BJ33" si="36">BK33+BL33+BM33</f>
        <v>0</v>
      </c>
      <c r="BK33" s="18"/>
      <c r="BL33" s="18"/>
      <c r="BM33" s="18"/>
      <c r="BN33" s="11"/>
      <c r="BO33" s="18"/>
      <c r="BP33" s="18"/>
      <c r="BQ33" s="11"/>
      <c r="BR33" s="11"/>
      <c r="BS33" s="18"/>
      <c r="BT33" s="18"/>
      <c r="BU33" s="18"/>
      <c r="BV33" s="39">
        <f t="shared" si="18"/>
        <v>0</v>
      </c>
      <c r="BW33" s="18"/>
      <c r="BX33" s="18"/>
      <c r="BY33" s="18"/>
      <c r="BZ33" s="18"/>
      <c r="CA33" s="11"/>
      <c r="CB33" s="18"/>
      <c r="CC33" s="18"/>
      <c r="CD33" s="18"/>
      <c r="CE33" s="39">
        <f t="shared" si="19"/>
        <v>0</v>
      </c>
      <c r="CF33" s="18"/>
      <c r="CG33" s="18"/>
      <c r="CH33" s="18"/>
      <c r="CI33" s="39">
        <f t="shared" si="20"/>
        <v>0</v>
      </c>
      <c r="CJ33" s="18"/>
      <c r="CK33" s="18"/>
      <c r="CL33" s="18"/>
      <c r="CM33" s="18"/>
      <c r="CN33" s="18"/>
      <c r="CO33" s="11"/>
      <c r="CP33" s="18"/>
      <c r="CQ33" s="18"/>
      <c r="CR33" s="39">
        <f t="shared" si="21"/>
        <v>0</v>
      </c>
      <c r="CS33" s="18"/>
      <c r="CT33" s="18"/>
      <c r="CU33" s="18"/>
      <c r="CV33" s="39">
        <f t="shared" si="22"/>
        <v>0</v>
      </c>
      <c r="CW33" s="18"/>
      <c r="CX33" s="18"/>
      <c r="CY33" s="18"/>
      <c r="CZ33" s="39">
        <f t="shared" si="23"/>
        <v>0</v>
      </c>
      <c r="DA33" s="18"/>
      <c r="DB33" s="18"/>
      <c r="DC33" s="18"/>
      <c r="DD33" s="11"/>
      <c r="DE33" s="11"/>
      <c r="DF33" s="11"/>
      <c r="DG33" s="183">
        <f t="shared" si="4"/>
        <v>0</v>
      </c>
    </row>
    <row r="34" spans="1:113" s="87" customFormat="1" ht="42" x14ac:dyDescent="0.25">
      <c r="A34" s="23" t="s">
        <v>124</v>
      </c>
      <c r="B34" s="65" t="s">
        <v>1</v>
      </c>
      <c r="C34" s="36">
        <f>D34+K34+N34+S34+X34+AC34+AH34+AO34+AU34+AZ34+BF34+BJ34+BN34+BQ34+BR34+BV34+CA34+CE34+CI34+CO34+CR34+CV34+CZ34+DD34+DE34+DF34</f>
        <v>4017210</v>
      </c>
      <c r="D34" s="10"/>
      <c r="E34" s="10">
        <f>E38+E42+[1]ปรับเป้าหมายตามวงเงิน!E49</f>
        <v>0</v>
      </c>
      <c r="F34" s="10">
        <f>F38+F42+[1]ปรับเป้าหมายตามวงเงิน!F49</f>
        <v>0</v>
      </c>
      <c r="G34" s="10">
        <f>G38+G42+[1]ปรับเป้าหมายตามวงเงิน!G49</f>
        <v>0</v>
      </c>
      <c r="H34" s="10">
        <f>H38+H42+[1]ปรับเป้าหมายตามวงเงิน!H49</f>
        <v>0</v>
      </c>
      <c r="I34" s="10">
        <f>I38+I42+[1]ปรับเป้าหมายตามวงเงิน!I49</f>
        <v>0</v>
      </c>
      <c r="J34" s="10">
        <f>J38+J42+[1]ปรับเป้าหมายตามวงเงิน!J49</f>
        <v>0</v>
      </c>
      <c r="K34" s="36">
        <f>L34+M34</f>
        <v>468790</v>
      </c>
      <c r="L34" s="10">
        <f>L38+L43+L42</f>
        <v>388510</v>
      </c>
      <c r="M34" s="10">
        <f t="shared" ref="M34:BX34" si="37">M38+M43+M42</f>
        <v>80280</v>
      </c>
      <c r="N34" s="10">
        <f>O34+P34+Q34+R34</f>
        <v>12395</v>
      </c>
      <c r="O34" s="10">
        <f t="shared" si="37"/>
        <v>5210</v>
      </c>
      <c r="P34" s="10">
        <f t="shared" si="37"/>
        <v>2550</v>
      </c>
      <c r="Q34" s="10">
        <f t="shared" si="37"/>
        <v>3070</v>
      </c>
      <c r="R34" s="10">
        <f t="shared" si="37"/>
        <v>1565</v>
      </c>
      <c r="S34" s="10">
        <f t="shared" si="37"/>
        <v>367200</v>
      </c>
      <c r="T34" s="10">
        <f t="shared" si="37"/>
        <v>308700</v>
      </c>
      <c r="U34" s="10">
        <f t="shared" si="37"/>
        <v>0</v>
      </c>
      <c r="V34" s="10">
        <f t="shared" si="37"/>
        <v>56140</v>
      </c>
      <c r="W34" s="10">
        <f t="shared" si="37"/>
        <v>2360</v>
      </c>
      <c r="X34" s="10">
        <f t="shared" si="37"/>
        <v>49710</v>
      </c>
      <c r="Y34" s="10">
        <f t="shared" si="37"/>
        <v>20310</v>
      </c>
      <c r="Z34" s="10">
        <f t="shared" si="37"/>
        <v>12160</v>
      </c>
      <c r="AA34" s="10">
        <f t="shared" si="37"/>
        <v>7140</v>
      </c>
      <c r="AB34" s="10">
        <f t="shared" si="37"/>
        <v>10100</v>
      </c>
      <c r="AC34" s="10">
        <f t="shared" si="37"/>
        <v>114730</v>
      </c>
      <c r="AD34" s="10">
        <f t="shared" si="37"/>
        <v>99810</v>
      </c>
      <c r="AE34" s="10">
        <f t="shared" si="37"/>
        <v>6600</v>
      </c>
      <c r="AF34" s="10">
        <f t="shared" si="37"/>
        <v>5100</v>
      </c>
      <c r="AG34" s="10">
        <f t="shared" si="37"/>
        <v>3220</v>
      </c>
      <c r="AH34" s="10">
        <f t="shared" si="37"/>
        <v>34080</v>
      </c>
      <c r="AI34" s="10">
        <f t="shared" si="37"/>
        <v>28310</v>
      </c>
      <c r="AJ34" s="10">
        <f t="shared" si="37"/>
        <v>0</v>
      </c>
      <c r="AK34" s="10">
        <f t="shared" si="37"/>
        <v>1640</v>
      </c>
      <c r="AL34" s="10">
        <f t="shared" si="37"/>
        <v>1770</v>
      </c>
      <c r="AM34" s="10">
        <f t="shared" si="37"/>
        <v>1410</v>
      </c>
      <c r="AN34" s="10">
        <f t="shared" si="37"/>
        <v>950</v>
      </c>
      <c r="AO34" s="10">
        <f t="shared" si="37"/>
        <v>17838</v>
      </c>
      <c r="AP34" s="10">
        <f t="shared" si="37"/>
        <v>7990</v>
      </c>
      <c r="AQ34" s="10">
        <f t="shared" si="37"/>
        <v>1758</v>
      </c>
      <c r="AR34" s="10">
        <f t="shared" si="37"/>
        <v>1180</v>
      </c>
      <c r="AS34" s="10">
        <f t="shared" si="37"/>
        <v>690</v>
      </c>
      <c r="AT34" s="10">
        <f t="shared" si="37"/>
        <v>6220</v>
      </c>
      <c r="AU34" s="10">
        <f t="shared" si="37"/>
        <v>18860</v>
      </c>
      <c r="AV34" s="10">
        <f t="shared" si="37"/>
        <v>8930</v>
      </c>
      <c r="AW34" s="10">
        <f t="shared" si="37"/>
        <v>3150</v>
      </c>
      <c r="AX34" s="10">
        <f t="shared" si="37"/>
        <v>1500</v>
      </c>
      <c r="AY34" s="10">
        <f t="shared" si="37"/>
        <v>5280</v>
      </c>
      <c r="AZ34" s="10">
        <f t="shared" si="37"/>
        <v>13252</v>
      </c>
      <c r="BA34" s="10">
        <f t="shared" si="37"/>
        <v>5025</v>
      </c>
      <c r="BB34" s="10">
        <f t="shared" si="37"/>
        <v>3712</v>
      </c>
      <c r="BC34" s="10">
        <f t="shared" si="37"/>
        <v>2350</v>
      </c>
      <c r="BD34" s="10">
        <f t="shared" si="37"/>
        <v>865</v>
      </c>
      <c r="BE34" s="10">
        <f t="shared" si="37"/>
        <v>1300</v>
      </c>
      <c r="BF34" s="10">
        <f t="shared" si="37"/>
        <v>35850</v>
      </c>
      <c r="BG34" s="10">
        <f t="shared" si="37"/>
        <v>7220</v>
      </c>
      <c r="BH34" s="10">
        <f t="shared" si="37"/>
        <v>27580</v>
      </c>
      <c r="BI34" s="10">
        <f t="shared" si="37"/>
        <v>1050</v>
      </c>
      <c r="BJ34" s="10">
        <f t="shared" si="37"/>
        <v>18760</v>
      </c>
      <c r="BK34" s="10">
        <f t="shared" si="37"/>
        <v>14840</v>
      </c>
      <c r="BL34" s="10">
        <f t="shared" si="37"/>
        <v>3160</v>
      </c>
      <c r="BM34" s="10">
        <f t="shared" si="37"/>
        <v>760</v>
      </c>
      <c r="BN34" s="10">
        <f t="shared" si="37"/>
        <v>51620</v>
      </c>
      <c r="BO34" s="10">
        <f t="shared" si="37"/>
        <v>50460</v>
      </c>
      <c r="BP34" s="10">
        <f t="shared" si="37"/>
        <v>1160</v>
      </c>
      <c r="BQ34" s="10">
        <f t="shared" si="37"/>
        <v>1806780</v>
      </c>
      <c r="BR34" s="10">
        <f t="shared" si="37"/>
        <v>281705</v>
      </c>
      <c r="BS34" s="10">
        <f t="shared" si="37"/>
        <v>168850</v>
      </c>
      <c r="BT34" s="10">
        <f t="shared" si="37"/>
        <v>110610</v>
      </c>
      <c r="BU34" s="10">
        <f t="shared" si="37"/>
        <v>2245</v>
      </c>
      <c r="BV34" s="10">
        <f t="shared" si="37"/>
        <v>240480</v>
      </c>
      <c r="BW34" s="10">
        <f t="shared" si="37"/>
        <v>177400</v>
      </c>
      <c r="BX34" s="10">
        <f t="shared" si="37"/>
        <v>1900</v>
      </c>
      <c r="BY34" s="10">
        <f t="shared" ref="BY34:DF34" si="38">BY38+BY43+BY42</f>
        <v>17000</v>
      </c>
      <c r="BZ34" s="10">
        <f t="shared" si="38"/>
        <v>44180</v>
      </c>
      <c r="CA34" s="10">
        <f t="shared" si="38"/>
        <v>139190</v>
      </c>
      <c r="CB34" s="10">
        <f t="shared" si="38"/>
        <v>35190</v>
      </c>
      <c r="CC34" s="10">
        <f t="shared" si="38"/>
        <v>100350</v>
      </c>
      <c r="CD34" s="10">
        <f t="shared" si="38"/>
        <v>3650</v>
      </c>
      <c r="CE34" s="10">
        <f t="shared" si="38"/>
        <v>237400</v>
      </c>
      <c r="CF34" s="10">
        <f t="shared" si="38"/>
        <v>229510</v>
      </c>
      <c r="CG34" s="10">
        <f t="shared" si="38"/>
        <v>5760</v>
      </c>
      <c r="CH34" s="10">
        <f t="shared" si="38"/>
        <v>2130</v>
      </c>
      <c r="CI34" s="10">
        <f t="shared" si="38"/>
        <v>9910</v>
      </c>
      <c r="CJ34" s="10">
        <f t="shared" si="38"/>
        <v>6760</v>
      </c>
      <c r="CK34" s="10">
        <f t="shared" si="38"/>
        <v>1620</v>
      </c>
      <c r="CL34" s="10">
        <f t="shared" si="38"/>
        <v>830</v>
      </c>
      <c r="CM34" s="10">
        <f t="shared" si="38"/>
        <v>270</v>
      </c>
      <c r="CN34" s="10">
        <f t="shared" si="38"/>
        <v>430</v>
      </c>
      <c r="CO34" s="10">
        <f t="shared" si="38"/>
        <v>28550</v>
      </c>
      <c r="CP34" s="10">
        <f t="shared" si="38"/>
        <v>28490</v>
      </c>
      <c r="CQ34" s="10">
        <f t="shared" si="38"/>
        <v>60</v>
      </c>
      <c r="CR34" s="10">
        <f t="shared" si="38"/>
        <v>6470</v>
      </c>
      <c r="CS34" s="10">
        <f t="shared" si="38"/>
        <v>5740</v>
      </c>
      <c r="CT34" s="10">
        <f t="shared" si="38"/>
        <v>490</v>
      </c>
      <c r="CU34" s="10">
        <f t="shared" si="38"/>
        <v>240</v>
      </c>
      <c r="CV34" s="10">
        <f t="shared" si="38"/>
        <v>44755</v>
      </c>
      <c r="CW34" s="10">
        <f t="shared" si="38"/>
        <v>35310</v>
      </c>
      <c r="CX34" s="10">
        <f t="shared" si="38"/>
        <v>4685</v>
      </c>
      <c r="CY34" s="10">
        <f t="shared" si="38"/>
        <v>4760</v>
      </c>
      <c r="CZ34" s="10">
        <f t="shared" si="38"/>
        <v>13820</v>
      </c>
      <c r="DA34" s="10">
        <f t="shared" si="38"/>
        <v>6600</v>
      </c>
      <c r="DB34" s="10">
        <f t="shared" si="38"/>
        <v>660</v>
      </c>
      <c r="DC34" s="10">
        <f t="shared" si="38"/>
        <v>6560</v>
      </c>
      <c r="DD34" s="10">
        <f t="shared" si="38"/>
        <v>2600</v>
      </c>
      <c r="DE34" s="10">
        <f t="shared" si="38"/>
        <v>1875</v>
      </c>
      <c r="DF34" s="10">
        <f t="shared" si="38"/>
        <v>590</v>
      </c>
      <c r="DG34" s="183">
        <f t="shared" si="4"/>
        <v>4017210</v>
      </c>
    </row>
    <row r="35" spans="1:113" ht="42" x14ac:dyDescent="0.35">
      <c r="A35" s="25" t="s">
        <v>160</v>
      </c>
      <c r="B35" s="17" t="s">
        <v>2</v>
      </c>
      <c r="C35" s="11">
        <v>77</v>
      </c>
      <c r="D35" s="16"/>
      <c r="E35" s="16"/>
      <c r="F35" s="16"/>
      <c r="G35" s="16"/>
      <c r="H35" s="16"/>
      <c r="I35" s="17"/>
      <c r="J35" s="16"/>
      <c r="K35" s="34">
        <f>L35+M35</f>
        <v>0</v>
      </c>
      <c r="L35" s="16"/>
      <c r="M35" s="16"/>
      <c r="N35" s="34">
        <f>O35+P35+Q35+R35</f>
        <v>0</v>
      </c>
      <c r="O35" s="16"/>
      <c r="P35" s="16"/>
      <c r="Q35" s="16"/>
      <c r="R35" s="16"/>
      <c r="S35" s="118">
        <f>T35+U35+V35+W35</f>
        <v>0</v>
      </c>
      <c r="T35" s="16"/>
      <c r="U35" s="16"/>
      <c r="V35" s="16"/>
      <c r="W35" s="16"/>
      <c r="X35" s="34">
        <f>Y35+Z35+AA35+AB35</f>
        <v>0</v>
      </c>
      <c r="Y35" s="16"/>
      <c r="Z35" s="16"/>
      <c r="AA35" s="16"/>
      <c r="AB35" s="16"/>
      <c r="AC35" s="34">
        <f>AD35+AE35+AF35+AG35</f>
        <v>0</v>
      </c>
      <c r="AD35" s="16"/>
      <c r="AE35" s="16"/>
      <c r="AF35" s="16"/>
      <c r="AG35" s="16"/>
      <c r="AH35" s="118">
        <f>AI35+AK35+AL35+AM35+AN35</f>
        <v>0</v>
      </c>
      <c r="AI35" s="16"/>
      <c r="AJ35" s="16"/>
      <c r="AK35" s="16"/>
      <c r="AL35" s="16"/>
      <c r="AM35" s="16"/>
      <c r="AN35" s="16"/>
      <c r="AO35" s="118">
        <f>AP35+AQ35+AR35+AS35+AT35</f>
        <v>0</v>
      </c>
      <c r="AP35" s="16"/>
      <c r="AQ35" s="16"/>
      <c r="AR35" s="16"/>
      <c r="AS35" s="16"/>
      <c r="AT35" s="16"/>
      <c r="AU35" s="118">
        <f>AV35+AW35+AX35+AY35</f>
        <v>0</v>
      </c>
      <c r="AV35" s="16"/>
      <c r="AW35" s="16"/>
      <c r="AX35" s="16"/>
      <c r="AY35" s="16"/>
      <c r="AZ35" s="118">
        <f>BA35+BB35+BC35+BD35+BE35</f>
        <v>0</v>
      </c>
      <c r="BA35" s="16"/>
      <c r="BB35" s="16"/>
      <c r="BC35" s="16"/>
      <c r="BD35" s="16"/>
      <c r="BE35" s="16"/>
      <c r="BF35" s="118">
        <f>BG35+BH35+BI35</f>
        <v>0</v>
      </c>
      <c r="BG35" s="16"/>
      <c r="BH35" s="16"/>
      <c r="BI35" s="16"/>
      <c r="BJ35" s="117">
        <f>BK35+BL35+BM35</f>
        <v>0</v>
      </c>
      <c r="BK35" s="16"/>
      <c r="BL35" s="16"/>
      <c r="BM35" s="16"/>
      <c r="BN35" s="34"/>
      <c r="BO35" s="16"/>
      <c r="BP35" s="16"/>
      <c r="BQ35" s="34"/>
      <c r="BR35" s="34"/>
      <c r="BS35" s="16"/>
      <c r="BT35" s="16"/>
      <c r="BU35" s="16"/>
      <c r="BV35" s="118">
        <f>BW35+BX35+BY35+BZ35</f>
        <v>0</v>
      </c>
      <c r="BW35" s="16"/>
      <c r="BX35" s="16"/>
      <c r="BY35" s="16"/>
      <c r="BZ35" s="16"/>
      <c r="CA35" s="34"/>
      <c r="CB35" s="16"/>
      <c r="CC35" s="16"/>
      <c r="CD35" s="16"/>
      <c r="CE35" s="118">
        <f>CF35+CG35+CH35</f>
        <v>0</v>
      </c>
      <c r="CF35" s="16"/>
      <c r="CG35" s="16"/>
      <c r="CH35" s="16"/>
      <c r="CI35" s="118">
        <f>CJ35+CK35+CL35+CM35+CN35</f>
        <v>0</v>
      </c>
      <c r="CJ35" s="16"/>
      <c r="CK35" s="16"/>
      <c r="CL35" s="16"/>
      <c r="CM35" s="16"/>
      <c r="CN35" s="16"/>
      <c r="CO35" s="34"/>
      <c r="CP35" s="16"/>
      <c r="CQ35" s="16"/>
      <c r="CR35" s="118">
        <f>CS35+CT35+CU35</f>
        <v>0</v>
      </c>
      <c r="CS35" s="16"/>
      <c r="CT35" s="16"/>
      <c r="CU35" s="16"/>
      <c r="CV35" s="118">
        <f>CW35+CX35+CY35</f>
        <v>0</v>
      </c>
      <c r="CW35" s="16"/>
      <c r="CX35" s="16"/>
      <c r="CY35" s="16"/>
      <c r="CZ35" s="118">
        <f>DA35+DB35+DC35</f>
        <v>0</v>
      </c>
      <c r="DA35" s="16"/>
      <c r="DB35" s="16"/>
      <c r="DC35" s="16"/>
      <c r="DD35" s="34"/>
      <c r="DE35" s="34"/>
      <c r="DF35" s="34"/>
      <c r="DG35" s="183">
        <f t="shared" si="4"/>
        <v>0</v>
      </c>
    </row>
    <row r="36" spans="1:113" x14ac:dyDescent="0.35">
      <c r="A36" s="25" t="s">
        <v>145</v>
      </c>
      <c r="B36" s="17" t="s">
        <v>2</v>
      </c>
      <c r="C36" s="11">
        <v>77</v>
      </c>
      <c r="D36" s="18"/>
      <c r="E36" s="18"/>
      <c r="F36" s="18"/>
      <c r="G36" s="18"/>
      <c r="H36" s="18"/>
      <c r="I36" s="18"/>
      <c r="J36" s="18"/>
      <c r="K36" s="34"/>
      <c r="L36" s="18"/>
      <c r="M36" s="18"/>
      <c r="N36" s="34"/>
      <c r="O36" s="18"/>
      <c r="P36" s="18"/>
      <c r="Q36" s="18"/>
      <c r="R36" s="18"/>
      <c r="S36" s="118"/>
      <c r="T36" s="18"/>
      <c r="U36" s="18"/>
      <c r="V36" s="18"/>
      <c r="W36" s="18"/>
      <c r="X36" s="34"/>
      <c r="Y36" s="18"/>
      <c r="Z36" s="18"/>
      <c r="AA36" s="18"/>
      <c r="AB36" s="18"/>
      <c r="AC36" s="34"/>
      <c r="AD36" s="18"/>
      <c r="AE36" s="18"/>
      <c r="AF36" s="18"/>
      <c r="AG36" s="18"/>
      <c r="AH36" s="118"/>
      <c r="AI36" s="18"/>
      <c r="AJ36" s="18"/>
      <c r="AK36" s="18"/>
      <c r="AL36" s="18"/>
      <c r="AM36" s="18"/>
      <c r="AN36" s="18"/>
      <c r="AO36" s="118"/>
      <c r="AP36" s="18"/>
      <c r="AQ36" s="18"/>
      <c r="AR36" s="18"/>
      <c r="AS36" s="18"/>
      <c r="AT36" s="18"/>
      <c r="AU36" s="118"/>
      <c r="AV36" s="18"/>
      <c r="AW36" s="18"/>
      <c r="AX36" s="18"/>
      <c r="AY36" s="18"/>
      <c r="AZ36" s="118"/>
      <c r="BA36" s="18"/>
      <c r="BB36" s="18"/>
      <c r="BC36" s="18"/>
      <c r="BD36" s="18"/>
      <c r="BE36" s="18"/>
      <c r="BF36" s="118"/>
      <c r="BG36" s="18"/>
      <c r="BH36" s="18"/>
      <c r="BI36" s="18"/>
      <c r="BJ36" s="124"/>
      <c r="BK36" s="18"/>
      <c r="BL36" s="18"/>
      <c r="BM36" s="18"/>
      <c r="BN36" s="124"/>
      <c r="BO36" s="18"/>
      <c r="BP36" s="18"/>
      <c r="BQ36" s="124"/>
      <c r="BR36" s="124"/>
      <c r="BS36" s="18"/>
      <c r="BT36" s="18"/>
      <c r="BU36" s="18"/>
      <c r="BV36" s="118"/>
      <c r="BW36" s="18"/>
      <c r="BX36" s="18"/>
      <c r="BY36" s="18"/>
      <c r="BZ36" s="18"/>
      <c r="CA36" s="124"/>
      <c r="CB36" s="18"/>
      <c r="CC36" s="18"/>
      <c r="CD36" s="18"/>
      <c r="CE36" s="118"/>
      <c r="CF36" s="18"/>
      <c r="CG36" s="18"/>
      <c r="CH36" s="18"/>
      <c r="CI36" s="118"/>
      <c r="CJ36" s="18"/>
      <c r="CK36" s="18"/>
      <c r="CL36" s="18"/>
      <c r="CM36" s="18"/>
      <c r="CN36" s="18"/>
      <c r="CO36" s="124"/>
      <c r="CP36" s="18"/>
      <c r="CQ36" s="18"/>
      <c r="CR36" s="118"/>
      <c r="CS36" s="18"/>
      <c r="CT36" s="18"/>
      <c r="CU36" s="18"/>
      <c r="CV36" s="118"/>
      <c r="CW36" s="18"/>
      <c r="CX36" s="18"/>
      <c r="CY36" s="18"/>
      <c r="CZ36" s="118"/>
      <c r="DA36" s="18"/>
      <c r="DB36" s="18"/>
      <c r="DC36" s="18"/>
      <c r="DD36" s="124"/>
      <c r="DE36" s="124"/>
      <c r="DF36" s="124"/>
      <c r="DG36" s="183">
        <f t="shared" si="4"/>
        <v>0</v>
      </c>
    </row>
    <row r="37" spans="1:113" ht="42" x14ac:dyDescent="0.35">
      <c r="A37" s="125" t="s">
        <v>180</v>
      </c>
      <c r="B37" s="17" t="s">
        <v>181</v>
      </c>
      <c r="C37" s="11">
        <v>4</v>
      </c>
      <c r="D37" s="16"/>
      <c r="E37" s="16"/>
      <c r="F37" s="16"/>
      <c r="G37" s="16"/>
      <c r="H37" s="16"/>
      <c r="I37" s="66"/>
      <c r="J37" s="17"/>
      <c r="K37" s="34">
        <f t="shared" ref="K37:K42" si="39">L37+M37</f>
        <v>0</v>
      </c>
      <c r="L37" s="16"/>
      <c r="M37" s="16"/>
      <c r="N37" s="34">
        <f t="shared" ref="N37:N42" si="40">O37+P37+Q37+R37</f>
        <v>0</v>
      </c>
      <c r="O37" s="16"/>
      <c r="P37" s="16"/>
      <c r="Q37" s="16"/>
      <c r="R37" s="16"/>
      <c r="S37" s="118">
        <f t="shared" ref="S37:S42" si="41">T37+U37+V37+W37</f>
        <v>0</v>
      </c>
      <c r="T37" s="16"/>
      <c r="U37" s="16"/>
      <c r="V37" s="16"/>
      <c r="W37" s="16"/>
      <c r="X37" s="34">
        <f t="shared" ref="X37:X42" si="42">Y37+Z37+AA37+AB37</f>
        <v>0</v>
      </c>
      <c r="Y37" s="16"/>
      <c r="Z37" s="16"/>
      <c r="AA37" s="16"/>
      <c r="AB37" s="16"/>
      <c r="AC37" s="34">
        <f t="shared" ref="AC37:AC42" si="43">AD37+AE37+AF37+AG37</f>
        <v>0</v>
      </c>
      <c r="AD37" s="16"/>
      <c r="AE37" s="16"/>
      <c r="AF37" s="16"/>
      <c r="AG37" s="16"/>
      <c r="AH37" s="118">
        <f t="shared" ref="AH37:AH42" si="44">AI37+AK37+AL37+AM37+AN37</f>
        <v>0</v>
      </c>
      <c r="AI37" s="16"/>
      <c r="AJ37" s="16"/>
      <c r="AK37" s="16"/>
      <c r="AL37" s="16"/>
      <c r="AM37" s="16"/>
      <c r="AN37" s="16"/>
      <c r="AO37" s="118">
        <f t="shared" ref="AO37:AO42" si="45">AP37+AQ37+AR37+AS37+AT37</f>
        <v>0</v>
      </c>
      <c r="AP37" s="16"/>
      <c r="AQ37" s="16"/>
      <c r="AR37" s="16"/>
      <c r="AS37" s="16"/>
      <c r="AT37" s="16"/>
      <c r="AU37" s="118">
        <f t="shared" ref="AU37:AU42" si="46">AV37+AW37+AX37+AY37</f>
        <v>0</v>
      </c>
      <c r="AV37" s="16"/>
      <c r="AW37" s="16"/>
      <c r="AX37" s="16"/>
      <c r="AY37" s="16"/>
      <c r="AZ37" s="118">
        <f t="shared" ref="AZ37:AZ42" si="47">BA37+BB37+BC37+BD37+BE37</f>
        <v>0</v>
      </c>
      <c r="BA37" s="16"/>
      <c r="BB37" s="16"/>
      <c r="BC37" s="16"/>
      <c r="BD37" s="16"/>
      <c r="BE37" s="16"/>
      <c r="BF37" s="118">
        <f t="shared" ref="BF37:BF42" si="48">BG37+BH37+BI37</f>
        <v>0</v>
      </c>
      <c r="BG37" s="16"/>
      <c r="BH37" s="16"/>
      <c r="BI37" s="16"/>
      <c r="BJ37" s="124"/>
      <c r="BK37" s="16"/>
      <c r="BL37" s="16"/>
      <c r="BM37" s="16"/>
      <c r="BN37" s="34"/>
      <c r="BO37" s="16"/>
      <c r="BP37" s="16"/>
      <c r="BQ37" s="34"/>
      <c r="BR37" s="34"/>
      <c r="BS37" s="16"/>
      <c r="BT37" s="16"/>
      <c r="BU37" s="16"/>
      <c r="BV37" s="118">
        <f>BW37+BX37+BY37+BZ37</f>
        <v>0</v>
      </c>
      <c r="BW37" s="16"/>
      <c r="BX37" s="16"/>
      <c r="BY37" s="16"/>
      <c r="BZ37" s="16"/>
      <c r="CA37" s="34"/>
      <c r="CB37" s="16"/>
      <c r="CC37" s="16"/>
      <c r="CD37" s="16"/>
      <c r="CE37" s="118">
        <f>CF37+CG37+CH37</f>
        <v>0</v>
      </c>
      <c r="CF37" s="16"/>
      <c r="CG37" s="16"/>
      <c r="CH37" s="16"/>
      <c r="CI37" s="118">
        <f>CJ37+CK37+CL37+CM37+CN37</f>
        <v>0</v>
      </c>
      <c r="CJ37" s="16"/>
      <c r="CK37" s="16"/>
      <c r="CL37" s="16"/>
      <c r="CM37" s="16"/>
      <c r="CN37" s="16"/>
      <c r="CO37" s="34"/>
      <c r="CP37" s="16"/>
      <c r="CQ37" s="16"/>
      <c r="CR37" s="118">
        <f>CS37+CT37+CU37</f>
        <v>0</v>
      </c>
      <c r="CS37" s="16"/>
      <c r="CT37" s="16"/>
      <c r="CU37" s="16"/>
      <c r="CV37" s="118">
        <f>CW37+CX37+CY37</f>
        <v>0</v>
      </c>
      <c r="CW37" s="16"/>
      <c r="CX37" s="16"/>
      <c r="CY37" s="16"/>
      <c r="CZ37" s="118">
        <f>DA37+DB37+DC37</f>
        <v>0</v>
      </c>
      <c r="DA37" s="16"/>
      <c r="DB37" s="16"/>
      <c r="DC37" s="16"/>
      <c r="DD37" s="34"/>
      <c r="DE37" s="34"/>
      <c r="DF37" s="34"/>
      <c r="DG37" s="183">
        <f t="shared" si="4"/>
        <v>0</v>
      </c>
    </row>
    <row r="38" spans="1:113" ht="42" x14ac:dyDescent="0.25">
      <c r="A38" s="35" t="s">
        <v>161</v>
      </c>
      <c r="B38" s="121" t="s">
        <v>1</v>
      </c>
      <c r="C38" s="36">
        <f>C39</f>
        <v>4000000</v>
      </c>
      <c r="D38" s="34">
        <f t="shared" ref="D38:BO38" si="49">D39</f>
        <v>0</v>
      </c>
      <c r="E38" s="34">
        <f t="shared" si="49"/>
        <v>0</v>
      </c>
      <c r="F38" s="34">
        <f t="shared" si="49"/>
        <v>0</v>
      </c>
      <c r="G38" s="34">
        <f t="shared" si="49"/>
        <v>0</v>
      </c>
      <c r="H38" s="34">
        <f t="shared" si="49"/>
        <v>0</v>
      </c>
      <c r="I38" s="34">
        <f t="shared" si="49"/>
        <v>0</v>
      </c>
      <c r="J38" s="34">
        <f t="shared" si="49"/>
        <v>0</v>
      </c>
      <c r="K38" s="34">
        <f t="shared" si="49"/>
        <v>468000</v>
      </c>
      <c r="L38" s="34">
        <f t="shared" si="49"/>
        <v>388000</v>
      </c>
      <c r="M38" s="34">
        <f t="shared" si="49"/>
        <v>80000</v>
      </c>
      <c r="N38" s="34">
        <f t="shared" si="49"/>
        <v>12000</v>
      </c>
      <c r="O38" s="34">
        <f t="shared" si="49"/>
        <v>5000</v>
      </c>
      <c r="P38" s="34">
        <f t="shared" si="49"/>
        <v>2500</v>
      </c>
      <c r="Q38" s="34">
        <f t="shared" si="49"/>
        <v>3000</v>
      </c>
      <c r="R38" s="34">
        <f t="shared" si="49"/>
        <v>1500</v>
      </c>
      <c r="S38" s="34">
        <f t="shared" si="49"/>
        <v>365800</v>
      </c>
      <c r="T38" s="34">
        <f t="shared" si="49"/>
        <v>308000</v>
      </c>
      <c r="U38" s="34">
        <f t="shared" si="49"/>
        <v>0</v>
      </c>
      <c r="V38" s="34">
        <f t="shared" si="49"/>
        <v>55800</v>
      </c>
      <c r="W38" s="34">
        <f t="shared" si="49"/>
        <v>2000</v>
      </c>
      <c r="X38" s="34">
        <f t="shared" si="49"/>
        <v>49000</v>
      </c>
      <c r="Y38" s="34">
        <f t="shared" si="49"/>
        <v>20000</v>
      </c>
      <c r="Z38" s="34">
        <f t="shared" si="49"/>
        <v>12000</v>
      </c>
      <c r="AA38" s="34">
        <f t="shared" si="49"/>
        <v>7000</v>
      </c>
      <c r="AB38" s="34">
        <f t="shared" si="49"/>
        <v>10000</v>
      </c>
      <c r="AC38" s="34">
        <f t="shared" si="49"/>
        <v>114000</v>
      </c>
      <c r="AD38" s="34">
        <f t="shared" si="49"/>
        <v>99500</v>
      </c>
      <c r="AE38" s="34">
        <f t="shared" si="49"/>
        <v>6500</v>
      </c>
      <c r="AF38" s="34">
        <f t="shared" si="49"/>
        <v>5000</v>
      </c>
      <c r="AG38" s="34">
        <f t="shared" si="49"/>
        <v>3000</v>
      </c>
      <c r="AH38" s="34">
        <f t="shared" si="49"/>
        <v>33350</v>
      </c>
      <c r="AI38" s="34">
        <f t="shared" si="49"/>
        <v>28000</v>
      </c>
      <c r="AJ38" s="34">
        <f t="shared" si="49"/>
        <v>0</v>
      </c>
      <c r="AK38" s="34">
        <f t="shared" si="49"/>
        <v>1500</v>
      </c>
      <c r="AL38" s="34">
        <f t="shared" si="49"/>
        <v>1600</v>
      </c>
      <c r="AM38" s="34">
        <f t="shared" si="49"/>
        <v>1350</v>
      </c>
      <c r="AN38" s="34">
        <f t="shared" si="49"/>
        <v>900</v>
      </c>
      <c r="AO38" s="34">
        <f t="shared" si="49"/>
        <v>16800</v>
      </c>
      <c r="AP38" s="34">
        <f t="shared" si="49"/>
        <v>7600</v>
      </c>
      <c r="AQ38" s="34">
        <f t="shared" si="49"/>
        <v>1500</v>
      </c>
      <c r="AR38" s="34">
        <f t="shared" si="49"/>
        <v>1100</v>
      </c>
      <c r="AS38" s="34">
        <f t="shared" si="49"/>
        <v>600</v>
      </c>
      <c r="AT38" s="34">
        <f t="shared" si="49"/>
        <v>6000</v>
      </c>
      <c r="AU38" s="34">
        <f t="shared" si="49"/>
        <v>18100</v>
      </c>
      <c r="AV38" s="34">
        <f t="shared" si="49"/>
        <v>8700</v>
      </c>
      <c r="AW38" s="34">
        <f t="shared" si="49"/>
        <v>3000</v>
      </c>
      <c r="AX38" s="34">
        <f t="shared" si="49"/>
        <v>1400</v>
      </c>
      <c r="AY38" s="34">
        <f t="shared" si="49"/>
        <v>5000</v>
      </c>
      <c r="AZ38" s="34">
        <f t="shared" si="49"/>
        <v>12300</v>
      </c>
      <c r="BA38" s="34">
        <f t="shared" si="49"/>
        <v>4800</v>
      </c>
      <c r="BB38" s="34">
        <f t="shared" si="49"/>
        <v>3600</v>
      </c>
      <c r="BC38" s="34">
        <f t="shared" si="49"/>
        <v>2000</v>
      </c>
      <c r="BD38" s="34">
        <f t="shared" si="49"/>
        <v>700</v>
      </c>
      <c r="BE38" s="34">
        <f t="shared" si="49"/>
        <v>1200</v>
      </c>
      <c r="BF38" s="34">
        <f t="shared" si="49"/>
        <v>35200</v>
      </c>
      <c r="BG38" s="34">
        <f t="shared" si="49"/>
        <v>7000</v>
      </c>
      <c r="BH38" s="34">
        <f t="shared" si="49"/>
        <v>27300</v>
      </c>
      <c r="BI38" s="34">
        <f t="shared" si="49"/>
        <v>900</v>
      </c>
      <c r="BJ38" s="34">
        <f t="shared" si="49"/>
        <v>18300</v>
      </c>
      <c r="BK38" s="34">
        <f t="shared" si="49"/>
        <v>14600</v>
      </c>
      <c r="BL38" s="34">
        <f t="shared" si="49"/>
        <v>3000</v>
      </c>
      <c r="BM38" s="34">
        <f t="shared" si="49"/>
        <v>700</v>
      </c>
      <c r="BN38" s="34">
        <f t="shared" si="49"/>
        <v>51100</v>
      </c>
      <c r="BO38" s="34">
        <f t="shared" si="49"/>
        <v>50000</v>
      </c>
      <c r="BP38" s="34">
        <f t="shared" ref="BP38:DF38" si="50">BP39</f>
        <v>1100</v>
      </c>
      <c r="BQ38" s="34">
        <f t="shared" si="50"/>
        <v>1806430</v>
      </c>
      <c r="BR38" s="34">
        <f t="shared" si="50"/>
        <v>280650</v>
      </c>
      <c r="BS38" s="34">
        <f t="shared" si="50"/>
        <v>168500</v>
      </c>
      <c r="BT38" s="34">
        <f t="shared" si="50"/>
        <v>110000</v>
      </c>
      <c r="BU38" s="34">
        <f t="shared" si="50"/>
        <v>2150</v>
      </c>
      <c r="BV38" s="34">
        <f t="shared" si="50"/>
        <v>238800</v>
      </c>
      <c r="BW38" s="34">
        <f t="shared" si="50"/>
        <v>176500</v>
      </c>
      <c r="BX38" s="34">
        <f t="shared" si="50"/>
        <v>1800</v>
      </c>
      <c r="BY38" s="34">
        <f t="shared" si="50"/>
        <v>16500</v>
      </c>
      <c r="BZ38" s="34">
        <f t="shared" si="50"/>
        <v>44000</v>
      </c>
      <c r="CA38" s="34">
        <f t="shared" si="50"/>
        <v>138500</v>
      </c>
      <c r="CB38" s="34">
        <f t="shared" si="50"/>
        <v>35000</v>
      </c>
      <c r="CC38" s="34">
        <f t="shared" si="50"/>
        <v>100000</v>
      </c>
      <c r="CD38" s="34">
        <f t="shared" si="50"/>
        <v>3500</v>
      </c>
      <c r="CE38" s="34">
        <f t="shared" si="50"/>
        <v>236500</v>
      </c>
      <c r="CF38" s="34">
        <f t="shared" si="50"/>
        <v>229000</v>
      </c>
      <c r="CG38" s="34">
        <f t="shared" si="50"/>
        <v>5500</v>
      </c>
      <c r="CH38" s="34">
        <f t="shared" si="50"/>
        <v>2000</v>
      </c>
      <c r="CI38" s="34">
        <f t="shared" si="50"/>
        <v>9200</v>
      </c>
      <c r="CJ38" s="34">
        <f t="shared" si="50"/>
        <v>6500</v>
      </c>
      <c r="CK38" s="34">
        <f t="shared" si="50"/>
        <v>1500</v>
      </c>
      <c r="CL38" s="34">
        <f t="shared" si="50"/>
        <v>700</v>
      </c>
      <c r="CM38" s="34">
        <f t="shared" si="50"/>
        <v>150</v>
      </c>
      <c r="CN38" s="34">
        <f t="shared" si="50"/>
        <v>350</v>
      </c>
      <c r="CO38" s="34">
        <f t="shared" si="50"/>
        <v>28000</v>
      </c>
      <c r="CP38" s="34">
        <f t="shared" si="50"/>
        <v>28000</v>
      </c>
      <c r="CQ38" s="34">
        <f t="shared" si="50"/>
        <v>0</v>
      </c>
      <c r="CR38" s="34">
        <f t="shared" si="50"/>
        <v>5520</v>
      </c>
      <c r="CS38" s="34">
        <f t="shared" si="50"/>
        <v>5000</v>
      </c>
      <c r="CT38" s="34">
        <f t="shared" si="50"/>
        <v>400</v>
      </c>
      <c r="CU38" s="34">
        <f t="shared" si="50"/>
        <v>120</v>
      </c>
      <c r="CV38" s="34">
        <f t="shared" si="50"/>
        <v>44000</v>
      </c>
      <c r="CW38" s="34">
        <f t="shared" si="50"/>
        <v>35000</v>
      </c>
      <c r="CX38" s="34">
        <f t="shared" si="50"/>
        <v>4500</v>
      </c>
      <c r="CY38" s="34">
        <f t="shared" si="50"/>
        <v>4500</v>
      </c>
      <c r="CZ38" s="34">
        <f t="shared" si="50"/>
        <v>13600</v>
      </c>
      <c r="DA38" s="34">
        <f t="shared" si="50"/>
        <v>6500</v>
      </c>
      <c r="DB38" s="34">
        <f t="shared" si="50"/>
        <v>600</v>
      </c>
      <c r="DC38" s="34">
        <f t="shared" si="50"/>
        <v>6500</v>
      </c>
      <c r="DD38" s="34">
        <f t="shared" si="50"/>
        <v>2500</v>
      </c>
      <c r="DE38" s="34">
        <f t="shared" si="50"/>
        <v>1800</v>
      </c>
      <c r="DF38" s="34">
        <f t="shared" si="50"/>
        <v>550</v>
      </c>
      <c r="DG38" s="183">
        <f t="shared" si="4"/>
        <v>4000000</v>
      </c>
    </row>
    <row r="39" spans="1:113" ht="26.25" customHeight="1" x14ac:dyDescent="0.35">
      <c r="A39" s="181" t="s">
        <v>120</v>
      </c>
      <c r="B39" s="175" t="s">
        <v>1</v>
      </c>
      <c r="C39" s="36">
        <f>K39+N39+S39+X39+AC39+AH39+AO39+AU39+AZ39+BF39+BJ39+BN39+BQ39+BR39+BV39+CA39+CE39+CI39+CO39+CR39+CV39+CZ39+DD39+DE39+DF39</f>
        <v>4000000</v>
      </c>
      <c r="D39" s="16"/>
      <c r="E39" s="16"/>
      <c r="F39" s="16"/>
      <c r="G39" s="16"/>
      <c r="H39" s="16"/>
      <c r="I39" s="16"/>
      <c r="J39" s="16"/>
      <c r="K39" s="34">
        <f t="shared" si="39"/>
        <v>468000</v>
      </c>
      <c r="L39" s="16">
        <v>388000</v>
      </c>
      <c r="M39" s="16">
        <v>80000</v>
      </c>
      <c r="N39" s="34">
        <f t="shared" si="40"/>
        <v>12000</v>
      </c>
      <c r="O39" s="16">
        <v>5000</v>
      </c>
      <c r="P39" s="16">
        <v>2500</v>
      </c>
      <c r="Q39" s="16">
        <v>3000</v>
      </c>
      <c r="R39" s="16">
        <v>1500</v>
      </c>
      <c r="S39" s="118">
        <f t="shared" si="41"/>
        <v>365800</v>
      </c>
      <c r="T39" s="16">
        <v>308000</v>
      </c>
      <c r="U39" s="16"/>
      <c r="V39" s="16">
        <v>55800</v>
      </c>
      <c r="W39" s="16">
        <v>2000</v>
      </c>
      <c r="X39" s="34">
        <f t="shared" si="42"/>
        <v>49000</v>
      </c>
      <c r="Y39" s="16">
        <v>20000</v>
      </c>
      <c r="Z39" s="16">
        <v>12000</v>
      </c>
      <c r="AA39" s="16">
        <v>7000</v>
      </c>
      <c r="AB39" s="16">
        <v>10000</v>
      </c>
      <c r="AC39" s="34">
        <f t="shared" si="43"/>
        <v>114000</v>
      </c>
      <c r="AD39" s="16">
        <v>99500</v>
      </c>
      <c r="AE39" s="16">
        <v>6500</v>
      </c>
      <c r="AF39" s="16">
        <v>5000</v>
      </c>
      <c r="AG39" s="16">
        <v>3000</v>
      </c>
      <c r="AH39" s="118">
        <f t="shared" si="44"/>
        <v>33350</v>
      </c>
      <c r="AI39" s="16">
        <v>28000</v>
      </c>
      <c r="AJ39" s="16"/>
      <c r="AK39" s="16">
        <v>1500</v>
      </c>
      <c r="AL39" s="16">
        <v>1600</v>
      </c>
      <c r="AM39" s="16">
        <v>1350</v>
      </c>
      <c r="AN39" s="16">
        <v>900</v>
      </c>
      <c r="AO39" s="118">
        <f t="shared" si="45"/>
        <v>16800</v>
      </c>
      <c r="AP39" s="16">
        <v>7600</v>
      </c>
      <c r="AQ39" s="16">
        <v>1500</v>
      </c>
      <c r="AR39" s="16">
        <v>1100</v>
      </c>
      <c r="AS39" s="16">
        <v>600</v>
      </c>
      <c r="AT39" s="16">
        <v>6000</v>
      </c>
      <c r="AU39" s="118">
        <f t="shared" si="46"/>
        <v>18100</v>
      </c>
      <c r="AV39" s="16">
        <v>8700</v>
      </c>
      <c r="AW39" s="16">
        <v>3000</v>
      </c>
      <c r="AX39" s="16">
        <v>1400</v>
      </c>
      <c r="AY39" s="16">
        <v>5000</v>
      </c>
      <c r="AZ39" s="118">
        <f t="shared" si="47"/>
        <v>12300</v>
      </c>
      <c r="BA39" s="16">
        <v>4800</v>
      </c>
      <c r="BB39" s="16">
        <v>3600</v>
      </c>
      <c r="BC39" s="16">
        <v>2000</v>
      </c>
      <c r="BD39" s="16">
        <v>700</v>
      </c>
      <c r="BE39" s="16">
        <v>1200</v>
      </c>
      <c r="BF39" s="118">
        <f t="shared" si="48"/>
        <v>35200</v>
      </c>
      <c r="BG39" s="16">
        <v>7000</v>
      </c>
      <c r="BH39" s="16">
        <v>27300</v>
      </c>
      <c r="BI39" s="16">
        <v>900</v>
      </c>
      <c r="BJ39" s="124">
        <f>BK39+BL39+BM39</f>
        <v>18300</v>
      </c>
      <c r="BK39" s="16">
        <v>14600</v>
      </c>
      <c r="BL39" s="16">
        <v>3000</v>
      </c>
      <c r="BM39" s="16">
        <v>700</v>
      </c>
      <c r="BN39" s="34">
        <f>BO39+BP39</f>
        <v>51100</v>
      </c>
      <c r="BO39" s="16">
        <v>50000</v>
      </c>
      <c r="BP39" s="16">
        <v>1100</v>
      </c>
      <c r="BQ39" s="34">
        <v>1806430</v>
      </c>
      <c r="BR39" s="34">
        <f>BS39+BT39+BU39</f>
        <v>280650</v>
      </c>
      <c r="BS39" s="16">
        <v>168500</v>
      </c>
      <c r="BT39" s="16">
        <v>110000</v>
      </c>
      <c r="BU39" s="16">
        <v>2150</v>
      </c>
      <c r="BV39" s="118">
        <f t="shared" ref="BV39:BV44" si="51">BW39+BX39+BY39+BZ39</f>
        <v>238800</v>
      </c>
      <c r="BW39" s="16">
        <v>176500</v>
      </c>
      <c r="BX39" s="16">
        <v>1800</v>
      </c>
      <c r="BY39" s="16">
        <v>16500</v>
      </c>
      <c r="BZ39" s="16">
        <v>44000</v>
      </c>
      <c r="CA39" s="34">
        <f>CB39+CC39+CD39</f>
        <v>138500</v>
      </c>
      <c r="CB39" s="16">
        <v>35000</v>
      </c>
      <c r="CC39" s="16">
        <v>100000</v>
      </c>
      <c r="CD39" s="16">
        <v>3500</v>
      </c>
      <c r="CE39" s="118">
        <f>CF39+CG39+CH39</f>
        <v>236500</v>
      </c>
      <c r="CF39" s="16">
        <v>229000</v>
      </c>
      <c r="CG39" s="16">
        <v>5500</v>
      </c>
      <c r="CH39" s="16">
        <v>2000</v>
      </c>
      <c r="CI39" s="118">
        <f>CJ39+CK39+CL39+CM39+CN39</f>
        <v>9200</v>
      </c>
      <c r="CJ39" s="16">
        <v>6500</v>
      </c>
      <c r="CK39" s="16">
        <v>1500</v>
      </c>
      <c r="CL39" s="16">
        <v>700</v>
      </c>
      <c r="CM39" s="16">
        <v>150</v>
      </c>
      <c r="CN39" s="16">
        <v>350</v>
      </c>
      <c r="CO39" s="34">
        <f>CP39+CQ39</f>
        <v>28000</v>
      </c>
      <c r="CP39" s="16">
        <v>28000</v>
      </c>
      <c r="CQ39" s="16"/>
      <c r="CR39" s="118">
        <f>CS39+CT39+CU39</f>
        <v>5520</v>
      </c>
      <c r="CS39" s="16">
        <v>5000</v>
      </c>
      <c r="CT39" s="16">
        <v>400</v>
      </c>
      <c r="CU39" s="16">
        <v>120</v>
      </c>
      <c r="CV39" s="118">
        <f>CW39+CX39+CY39</f>
        <v>44000</v>
      </c>
      <c r="CW39" s="16">
        <v>35000</v>
      </c>
      <c r="CX39" s="16">
        <v>4500</v>
      </c>
      <c r="CY39" s="16">
        <v>4500</v>
      </c>
      <c r="CZ39" s="118">
        <f>DA39+DB39+DC39</f>
        <v>13600</v>
      </c>
      <c r="DA39" s="16">
        <v>6500</v>
      </c>
      <c r="DB39" s="16">
        <v>600</v>
      </c>
      <c r="DC39" s="16">
        <v>6500</v>
      </c>
      <c r="DD39" s="34">
        <v>2500</v>
      </c>
      <c r="DE39" s="34">
        <v>1800</v>
      </c>
      <c r="DF39" s="34">
        <v>550</v>
      </c>
      <c r="DG39" s="183">
        <f t="shared" si="4"/>
        <v>4000000</v>
      </c>
      <c r="DH39" s="81"/>
      <c r="DI39" s="81"/>
    </row>
    <row r="40" spans="1:113" ht="27" customHeight="1" x14ac:dyDescent="0.25">
      <c r="A40" s="182"/>
      <c r="B40" s="176" t="s">
        <v>2</v>
      </c>
      <c r="C40" s="36">
        <f>K40+N40+S40+X40+AC40+AH40+AO40+AU40+AZ40+BF40+BJ40+BN40+BQ40+BR40+BV40+CA40+CE40+CI40+CO40+CR40+CV40+CZ40+DD40+DE40+DF40</f>
        <v>3804</v>
      </c>
      <c r="D40" s="16"/>
      <c r="E40" s="16"/>
      <c r="F40" s="16"/>
      <c r="G40" s="16"/>
      <c r="H40" s="16"/>
      <c r="I40" s="16"/>
      <c r="J40" s="16"/>
      <c r="K40" s="34">
        <f t="shared" si="39"/>
        <v>0</v>
      </c>
      <c r="L40" s="16"/>
      <c r="M40" s="16"/>
      <c r="N40" s="34">
        <f t="shared" si="40"/>
        <v>72</v>
      </c>
      <c r="O40" s="16">
        <v>28</v>
      </c>
      <c r="P40" s="16">
        <v>22</v>
      </c>
      <c r="Q40" s="16">
        <v>22</v>
      </c>
      <c r="R40" s="16"/>
      <c r="S40" s="118">
        <f t="shared" si="41"/>
        <v>167</v>
      </c>
      <c r="T40" s="16"/>
      <c r="U40" s="16"/>
      <c r="V40" s="16">
        <v>152</v>
      </c>
      <c r="W40" s="16">
        <v>15</v>
      </c>
      <c r="X40" s="34">
        <f t="shared" si="42"/>
        <v>260</v>
      </c>
      <c r="Y40" s="16">
        <v>114</v>
      </c>
      <c r="Z40" s="16">
        <v>80</v>
      </c>
      <c r="AA40" s="16">
        <v>66</v>
      </c>
      <c r="AB40" s="16"/>
      <c r="AC40" s="34">
        <f t="shared" si="43"/>
        <v>22</v>
      </c>
      <c r="AD40" s="16"/>
      <c r="AE40" s="16"/>
      <c r="AF40" s="16">
        <v>22</v>
      </c>
      <c r="AG40" s="16"/>
      <c r="AH40" s="118">
        <f t="shared" si="44"/>
        <v>188</v>
      </c>
      <c r="AI40" s="16">
        <v>128</v>
      </c>
      <c r="AJ40" s="16"/>
      <c r="AK40" s="16">
        <v>19</v>
      </c>
      <c r="AL40" s="16">
        <v>15</v>
      </c>
      <c r="AM40" s="16">
        <v>8</v>
      </c>
      <c r="AN40" s="16">
        <v>18</v>
      </c>
      <c r="AO40" s="118">
        <f t="shared" si="45"/>
        <v>104</v>
      </c>
      <c r="AP40" s="16">
        <v>55</v>
      </c>
      <c r="AQ40" s="16">
        <v>22</v>
      </c>
      <c r="AR40" s="16">
        <v>5</v>
      </c>
      <c r="AS40" s="16">
        <v>2</v>
      </c>
      <c r="AT40" s="16">
        <v>20</v>
      </c>
      <c r="AU40" s="118">
        <f t="shared" si="46"/>
        <v>103</v>
      </c>
      <c r="AV40" s="16">
        <v>60</v>
      </c>
      <c r="AW40" s="16">
        <v>30</v>
      </c>
      <c r="AX40" s="16">
        <v>13</v>
      </c>
      <c r="AY40" s="16"/>
      <c r="AZ40" s="118">
        <f t="shared" si="47"/>
        <v>97</v>
      </c>
      <c r="BA40" s="16">
        <v>42</v>
      </c>
      <c r="BB40" s="16">
        <v>21</v>
      </c>
      <c r="BC40" s="16">
        <v>10</v>
      </c>
      <c r="BD40" s="16">
        <v>14</v>
      </c>
      <c r="BE40" s="16">
        <v>10</v>
      </c>
      <c r="BF40" s="118">
        <f t="shared" si="48"/>
        <v>153</v>
      </c>
      <c r="BG40" s="16">
        <v>73</v>
      </c>
      <c r="BH40" s="16">
        <v>80</v>
      </c>
      <c r="BI40" s="16"/>
      <c r="BJ40" s="117">
        <f>BK40+BL40+BM40</f>
        <v>164</v>
      </c>
      <c r="BK40" s="16">
        <v>132</v>
      </c>
      <c r="BL40" s="16">
        <v>32</v>
      </c>
      <c r="BM40" s="16"/>
      <c r="BN40" s="34">
        <f>BO40+BP40</f>
        <v>1</v>
      </c>
      <c r="BO40" s="16"/>
      <c r="BP40" s="16">
        <v>1</v>
      </c>
      <c r="BQ40" s="34"/>
      <c r="BR40" s="34">
        <f>BS40+BT40+BU40</f>
        <v>875</v>
      </c>
      <c r="BS40" s="16">
        <v>605</v>
      </c>
      <c r="BT40" s="16">
        <v>250</v>
      </c>
      <c r="BU40" s="16">
        <v>20</v>
      </c>
      <c r="BV40" s="118">
        <f t="shared" si="51"/>
        <v>557</v>
      </c>
      <c r="BW40" s="16">
        <v>320</v>
      </c>
      <c r="BX40" s="16">
        <v>12</v>
      </c>
      <c r="BY40" s="16">
        <v>45</v>
      </c>
      <c r="BZ40" s="16">
        <v>180</v>
      </c>
      <c r="CA40" s="34">
        <f>CB40+CC40+CD40</f>
        <v>420</v>
      </c>
      <c r="CB40" s="16">
        <v>400</v>
      </c>
      <c r="CC40" s="16"/>
      <c r="CD40" s="16">
        <v>20</v>
      </c>
      <c r="CE40" s="118">
        <f>CF40+CG40+CH40</f>
        <v>45</v>
      </c>
      <c r="CF40" s="16"/>
      <c r="CG40" s="16">
        <v>25</v>
      </c>
      <c r="CH40" s="16">
        <v>20</v>
      </c>
      <c r="CI40" s="118">
        <f>CJ40+CK40+CL40+CM40+CN40</f>
        <v>87</v>
      </c>
      <c r="CJ40" s="16">
        <v>59</v>
      </c>
      <c r="CK40" s="16">
        <v>5</v>
      </c>
      <c r="CL40" s="16">
        <v>18</v>
      </c>
      <c r="CM40" s="16">
        <v>3</v>
      </c>
      <c r="CN40" s="16">
        <v>2</v>
      </c>
      <c r="CO40" s="34"/>
      <c r="CP40" s="16">
        <v>285</v>
      </c>
      <c r="CQ40" s="16"/>
      <c r="CR40" s="118">
        <f>CS40+CT40+CU40</f>
        <v>48</v>
      </c>
      <c r="CS40" s="16">
        <v>40</v>
      </c>
      <c r="CT40" s="16">
        <v>4</v>
      </c>
      <c r="CU40" s="16">
        <v>4</v>
      </c>
      <c r="CV40" s="118">
        <f>CW40+CX40+CY40</f>
        <v>310</v>
      </c>
      <c r="CW40" s="16">
        <v>310</v>
      </c>
      <c r="CX40" s="16"/>
      <c r="CY40" s="16"/>
      <c r="CZ40" s="118">
        <f>DA40+DB40+DC40</f>
        <v>83</v>
      </c>
      <c r="DA40" s="16">
        <v>77</v>
      </c>
      <c r="DB40" s="16">
        <v>6</v>
      </c>
      <c r="DC40" s="16"/>
      <c r="DD40" s="34">
        <v>21</v>
      </c>
      <c r="DE40" s="34">
        <v>20</v>
      </c>
      <c r="DF40" s="34">
        <v>7</v>
      </c>
      <c r="DG40" s="183">
        <f t="shared" si="4"/>
        <v>3804</v>
      </c>
      <c r="DH40" s="81"/>
      <c r="DI40" s="81"/>
    </row>
    <row r="41" spans="1:113" ht="42" x14ac:dyDescent="0.35">
      <c r="A41" s="25" t="s">
        <v>162</v>
      </c>
      <c r="B41" s="49" t="s">
        <v>2</v>
      </c>
      <c r="C41" s="36">
        <v>76</v>
      </c>
      <c r="D41" s="16"/>
      <c r="E41" s="16"/>
      <c r="F41" s="16"/>
      <c r="G41" s="16"/>
      <c r="H41" s="16"/>
      <c r="I41" s="16"/>
      <c r="J41" s="16"/>
      <c r="K41" s="34">
        <f t="shared" si="39"/>
        <v>0</v>
      </c>
      <c r="L41" s="16"/>
      <c r="M41" s="16"/>
      <c r="N41" s="34">
        <f t="shared" si="40"/>
        <v>0</v>
      </c>
      <c r="O41" s="16"/>
      <c r="P41" s="16"/>
      <c r="Q41" s="16"/>
      <c r="R41" s="16"/>
      <c r="S41" s="118">
        <f t="shared" si="41"/>
        <v>0</v>
      </c>
      <c r="T41" s="16"/>
      <c r="U41" s="16"/>
      <c r="V41" s="16"/>
      <c r="W41" s="16"/>
      <c r="X41" s="34">
        <f t="shared" si="42"/>
        <v>0</v>
      </c>
      <c r="Y41" s="16"/>
      <c r="Z41" s="16"/>
      <c r="AA41" s="16"/>
      <c r="AB41" s="16"/>
      <c r="AC41" s="34">
        <f t="shared" si="43"/>
        <v>0</v>
      </c>
      <c r="AD41" s="16"/>
      <c r="AE41" s="16"/>
      <c r="AF41" s="16"/>
      <c r="AG41" s="16"/>
      <c r="AH41" s="118">
        <f t="shared" si="44"/>
        <v>0</v>
      </c>
      <c r="AI41" s="16"/>
      <c r="AJ41" s="16"/>
      <c r="AK41" s="16"/>
      <c r="AL41" s="16"/>
      <c r="AM41" s="16"/>
      <c r="AN41" s="16"/>
      <c r="AO41" s="118">
        <f t="shared" si="45"/>
        <v>0</v>
      </c>
      <c r="AP41" s="16"/>
      <c r="AQ41" s="16"/>
      <c r="AR41" s="16"/>
      <c r="AS41" s="16"/>
      <c r="AT41" s="16"/>
      <c r="AU41" s="118">
        <f t="shared" si="46"/>
        <v>0</v>
      </c>
      <c r="AV41" s="16"/>
      <c r="AW41" s="16"/>
      <c r="AX41" s="16"/>
      <c r="AY41" s="16"/>
      <c r="AZ41" s="118">
        <f t="shared" si="47"/>
        <v>0</v>
      </c>
      <c r="BA41" s="16"/>
      <c r="BB41" s="16"/>
      <c r="BC41" s="16"/>
      <c r="BD41" s="16"/>
      <c r="BE41" s="16"/>
      <c r="BF41" s="118">
        <f t="shared" si="48"/>
        <v>0</v>
      </c>
      <c r="BG41" s="16"/>
      <c r="BH41" s="16"/>
      <c r="BI41" s="16"/>
      <c r="BJ41" s="124"/>
      <c r="BK41" s="16"/>
      <c r="BL41" s="16"/>
      <c r="BM41" s="16"/>
      <c r="BN41" s="34">
        <f>BO41+BP41</f>
        <v>0</v>
      </c>
      <c r="BO41" s="16"/>
      <c r="BP41" s="16"/>
      <c r="BQ41" s="34"/>
      <c r="BR41" s="34"/>
      <c r="BS41" s="16"/>
      <c r="BT41" s="16"/>
      <c r="BU41" s="16"/>
      <c r="BV41" s="118">
        <f t="shared" si="51"/>
        <v>0</v>
      </c>
      <c r="BW41" s="16"/>
      <c r="BX41" s="16"/>
      <c r="BY41" s="16"/>
      <c r="BZ41" s="16"/>
      <c r="CA41" s="34">
        <f>CB41+CC41+CD41</f>
        <v>0</v>
      </c>
      <c r="CB41" s="16"/>
      <c r="CC41" s="16"/>
      <c r="CD41" s="16"/>
      <c r="CE41" s="118">
        <f>CF41+CG41+CH41</f>
        <v>0</v>
      </c>
      <c r="CF41" s="16"/>
      <c r="CG41" s="16"/>
      <c r="CH41" s="16"/>
      <c r="CI41" s="118">
        <f>CJ41+CK41+CL41+CM41+CN41</f>
        <v>0</v>
      </c>
      <c r="CJ41" s="16"/>
      <c r="CK41" s="16"/>
      <c r="CL41" s="16"/>
      <c r="CM41" s="16"/>
      <c r="CN41" s="16"/>
      <c r="CO41" s="34">
        <f>CP41+CQ41</f>
        <v>0</v>
      </c>
      <c r="CP41" s="16"/>
      <c r="CQ41" s="16"/>
      <c r="CR41" s="118">
        <f>CS41+CT41+CU41</f>
        <v>0</v>
      </c>
      <c r="CS41" s="16"/>
      <c r="CT41" s="16"/>
      <c r="CU41" s="16"/>
      <c r="CV41" s="118">
        <f>CW41+CX41+CY41</f>
        <v>0</v>
      </c>
      <c r="CW41" s="16"/>
      <c r="CX41" s="16"/>
      <c r="CY41" s="16"/>
      <c r="CZ41" s="118">
        <f>DA41+DB41+DC41</f>
        <v>0</v>
      </c>
      <c r="DA41" s="16"/>
      <c r="DB41" s="16"/>
      <c r="DC41" s="16"/>
      <c r="DD41" s="34"/>
      <c r="DE41" s="34"/>
      <c r="DF41" s="34"/>
      <c r="DG41" s="183">
        <f t="shared" si="4"/>
        <v>0</v>
      </c>
    </row>
    <row r="42" spans="1:113" ht="42" x14ac:dyDescent="0.25">
      <c r="A42" s="25" t="s">
        <v>163</v>
      </c>
      <c r="B42" s="17" t="s">
        <v>1</v>
      </c>
      <c r="C42" s="36">
        <f>K42+N42+S42+X42+AC42+AH42+AO42+AU42+AZ42+BF42+BJ42+BN42+BQ42+BR42+BV42+CA42+CE42+CI42+CO42+CR42+CV42+CZ42+DD42+DE42+DF42</f>
        <v>210</v>
      </c>
      <c r="D42" s="16"/>
      <c r="E42" s="16"/>
      <c r="F42" s="16"/>
      <c r="G42" s="16"/>
      <c r="H42" s="16"/>
      <c r="I42" s="16"/>
      <c r="J42" s="16"/>
      <c r="K42" s="34">
        <f t="shared" si="39"/>
        <v>0</v>
      </c>
      <c r="L42" s="16"/>
      <c r="M42" s="16"/>
      <c r="N42" s="34">
        <f t="shared" si="40"/>
        <v>0</v>
      </c>
      <c r="O42" s="16"/>
      <c r="P42" s="16"/>
      <c r="Q42" s="16"/>
      <c r="R42" s="16"/>
      <c r="S42" s="118">
        <f t="shared" si="41"/>
        <v>0</v>
      </c>
      <c r="T42" s="16"/>
      <c r="U42" s="16"/>
      <c r="V42" s="16"/>
      <c r="W42" s="16"/>
      <c r="X42" s="34">
        <f t="shared" si="42"/>
        <v>0</v>
      </c>
      <c r="Y42" s="16"/>
      <c r="Z42" s="16"/>
      <c r="AA42" s="16"/>
      <c r="AB42" s="16"/>
      <c r="AC42" s="34">
        <f t="shared" si="43"/>
        <v>0</v>
      </c>
      <c r="AD42" s="16"/>
      <c r="AE42" s="16"/>
      <c r="AF42" s="16"/>
      <c r="AG42" s="16"/>
      <c r="AH42" s="118">
        <f t="shared" si="44"/>
        <v>0</v>
      </c>
      <c r="AI42" s="16"/>
      <c r="AJ42" s="16"/>
      <c r="AK42" s="16"/>
      <c r="AL42" s="16"/>
      <c r="AM42" s="16"/>
      <c r="AN42" s="16"/>
      <c r="AO42" s="118">
        <f t="shared" si="45"/>
        <v>0</v>
      </c>
      <c r="AP42" s="16"/>
      <c r="AQ42" s="16"/>
      <c r="AR42" s="16"/>
      <c r="AS42" s="16"/>
      <c r="AT42" s="16"/>
      <c r="AU42" s="118">
        <f t="shared" si="46"/>
        <v>0</v>
      </c>
      <c r="AV42" s="16"/>
      <c r="AW42" s="16"/>
      <c r="AX42" s="16"/>
      <c r="AY42" s="16"/>
      <c r="AZ42" s="118">
        <f t="shared" si="47"/>
        <v>0</v>
      </c>
      <c r="BA42" s="16"/>
      <c r="BB42" s="16"/>
      <c r="BC42" s="16"/>
      <c r="BD42" s="16"/>
      <c r="BE42" s="16"/>
      <c r="BF42" s="118">
        <f t="shared" si="48"/>
        <v>0</v>
      </c>
      <c r="BG42" s="16"/>
      <c r="BH42" s="16"/>
      <c r="BI42" s="16"/>
      <c r="BJ42" s="117">
        <f>BK42+BL42+BM42</f>
        <v>0</v>
      </c>
      <c r="BK42" s="16"/>
      <c r="BL42" s="16"/>
      <c r="BM42" s="16"/>
      <c r="BN42" s="34">
        <f>BO42+BP42</f>
        <v>0</v>
      </c>
      <c r="BO42" s="16"/>
      <c r="BP42" s="16"/>
      <c r="BQ42" s="34"/>
      <c r="BR42" s="34"/>
      <c r="BS42" s="16"/>
      <c r="BT42" s="16"/>
      <c r="BU42" s="16"/>
      <c r="BV42" s="118">
        <f t="shared" si="51"/>
        <v>0</v>
      </c>
      <c r="BW42" s="16"/>
      <c r="BX42" s="16"/>
      <c r="BY42" s="16"/>
      <c r="BZ42" s="16"/>
      <c r="CA42" s="34">
        <f>CB42+CC42+CD42</f>
        <v>0</v>
      </c>
      <c r="CB42" s="16"/>
      <c r="CC42" s="16"/>
      <c r="CD42" s="16"/>
      <c r="CE42" s="118">
        <f>CF42+CG42+CH42</f>
        <v>0</v>
      </c>
      <c r="CF42" s="16"/>
      <c r="CG42" s="16"/>
      <c r="CH42" s="16"/>
      <c r="CI42" s="118">
        <f>CJ42+CK42+CL42+CM42+CN42</f>
        <v>0</v>
      </c>
      <c r="CJ42" s="16"/>
      <c r="CK42" s="16"/>
      <c r="CL42" s="16"/>
      <c r="CM42" s="16"/>
      <c r="CN42" s="16"/>
      <c r="CO42" s="34">
        <f>CP42</f>
        <v>210</v>
      </c>
      <c r="CP42" s="16">
        <v>210</v>
      </c>
      <c r="CQ42" s="16"/>
      <c r="CR42" s="118">
        <f>CS42+CT42+CU42</f>
        <v>0</v>
      </c>
      <c r="CS42" s="16"/>
      <c r="CT42" s="16"/>
      <c r="CU42" s="16"/>
      <c r="CV42" s="118">
        <f>CW42+CX42+CY42</f>
        <v>0</v>
      </c>
      <c r="CW42" s="16"/>
      <c r="CX42" s="16"/>
      <c r="CY42" s="16"/>
      <c r="CZ42" s="118">
        <f>DA42+DB42+DC42</f>
        <v>0</v>
      </c>
      <c r="DA42" s="16"/>
      <c r="DB42" s="16"/>
      <c r="DC42" s="16"/>
      <c r="DD42" s="34"/>
      <c r="DE42" s="34"/>
      <c r="DF42" s="34"/>
      <c r="DG42" s="183">
        <f t="shared" si="4"/>
        <v>210</v>
      </c>
    </row>
    <row r="43" spans="1:113" s="108" customFormat="1" ht="42" x14ac:dyDescent="0.35">
      <c r="A43" s="25" t="s">
        <v>146</v>
      </c>
      <c r="B43" s="17" t="s">
        <v>1</v>
      </c>
      <c r="C43" s="36">
        <f>D43+E43+F43+G43+H43+I43+J43+K43+N43+S43+X43+AC43+AH43+AO43+AU43+AZ43+BF43+BJ43+BN43+BQ43+BR43+BV43+CA43+CE43+CI43+CO43+CR43+CV43+CZ43+DD43+DE43+DF43</f>
        <v>17000</v>
      </c>
      <c r="D43" s="16"/>
      <c r="E43" s="16"/>
      <c r="F43" s="16"/>
      <c r="G43" s="16"/>
      <c r="H43" s="16"/>
      <c r="I43" s="16"/>
      <c r="J43" s="16"/>
      <c r="K43" s="34">
        <f>M43+L43</f>
        <v>790</v>
      </c>
      <c r="L43" s="16">
        <v>510</v>
      </c>
      <c r="M43" s="16">
        <v>280</v>
      </c>
      <c r="N43" s="34">
        <f>R43+Q43+O43+P43</f>
        <v>395</v>
      </c>
      <c r="O43" s="16">
        <v>210</v>
      </c>
      <c r="P43" s="16">
        <v>50</v>
      </c>
      <c r="Q43" s="16">
        <v>70</v>
      </c>
      <c r="R43" s="16">
        <v>65</v>
      </c>
      <c r="S43" s="118">
        <f>T43+W43+V43+U43</f>
        <v>1400</v>
      </c>
      <c r="T43" s="16">
        <v>700</v>
      </c>
      <c r="U43" s="98"/>
      <c r="V43" s="16">
        <v>340</v>
      </c>
      <c r="W43" s="16">
        <v>360</v>
      </c>
      <c r="X43" s="34">
        <f>Y43+AB43+AA43+Z43</f>
        <v>710</v>
      </c>
      <c r="Y43" s="16">
        <v>310</v>
      </c>
      <c r="Z43" s="16">
        <v>160</v>
      </c>
      <c r="AA43" s="16">
        <v>140</v>
      </c>
      <c r="AB43" s="16">
        <v>100</v>
      </c>
      <c r="AC43" s="34">
        <f>AG43+AF43+AE43+AD43</f>
        <v>730</v>
      </c>
      <c r="AD43" s="16">
        <v>310</v>
      </c>
      <c r="AE43" s="16">
        <v>100</v>
      </c>
      <c r="AF43" s="16">
        <v>100</v>
      </c>
      <c r="AG43" s="16">
        <v>220</v>
      </c>
      <c r="AH43" s="34">
        <f>AI43+AJ43+AK43+AL43+AM43+AN43</f>
        <v>730</v>
      </c>
      <c r="AI43" s="16">
        <v>310</v>
      </c>
      <c r="AJ43" s="16"/>
      <c r="AK43" s="16">
        <v>140</v>
      </c>
      <c r="AL43" s="16">
        <v>170</v>
      </c>
      <c r="AM43" s="16">
        <v>60</v>
      </c>
      <c r="AN43" s="16">
        <v>50</v>
      </c>
      <c r="AO43" s="118">
        <f>AT43+AS43+AR43+AP43+AQ43</f>
        <v>1038</v>
      </c>
      <c r="AP43" s="16">
        <v>390</v>
      </c>
      <c r="AQ43" s="16">
        <v>258</v>
      </c>
      <c r="AR43" s="16">
        <v>80</v>
      </c>
      <c r="AS43" s="16">
        <v>90</v>
      </c>
      <c r="AT43" s="16">
        <v>220</v>
      </c>
      <c r="AU43" s="34">
        <f>AY43+AX43+AW43+AV43</f>
        <v>760</v>
      </c>
      <c r="AV43" s="16">
        <v>230</v>
      </c>
      <c r="AW43" s="16">
        <v>150</v>
      </c>
      <c r="AX43" s="16">
        <v>100</v>
      </c>
      <c r="AY43" s="16">
        <v>280</v>
      </c>
      <c r="AZ43" s="118">
        <f>BA43+BE43+BD43+BB43+BC43</f>
        <v>952</v>
      </c>
      <c r="BA43" s="16">
        <v>225</v>
      </c>
      <c r="BB43" s="16">
        <v>112</v>
      </c>
      <c r="BC43" s="16">
        <v>350</v>
      </c>
      <c r="BD43" s="16">
        <v>165</v>
      </c>
      <c r="BE43" s="16">
        <v>100</v>
      </c>
      <c r="BF43" s="118">
        <f>BG43+BI43+BH43</f>
        <v>650</v>
      </c>
      <c r="BG43" s="16">
        <v>220</v>
      </c>
      <c r="BH43" s="16">
        <v>280</v>
      </c>
      <c r="BI43" s="16">
        <v>150</v>
      </c>
      <c r="BJ43" s="34">
        <f>BK43+BL43+BM43</f>
        <v>460</v>
      </c>
      <c r="BK43" s="16">
        <v>240</v>
      </c>
      <c r="BL43" s="16">
        <v>160</v>
      </c>
      <c r="BM43" s="16">
        <v>60</v>
      </c>
      <c r="BN43" s="34">
        <f>BP43+BO43</f>
        <v>520</v>
      </c>
      <c r="BO43" s="16">
        <v>460</v>
      </c>
      <c r="BP43" s="16">
        <v>60</v>
      </c>
      <c r="BQ43" s="34">
        <v>350</v>
      </c>
      <c r="BR43" s="34">
        <f>BS43+BT43+BU43</f>
        <v>1055</v>
      </c>
      <c r="BS43" s="16">
        <v>350</v>
      </c>
      <c r="BT43" s="16">
        <v>610</v>
      </c>
      <c r="BU43" s="16">
        <v>95</v>
      </c>
      <c r="BV43" s="34">
        <f t="shared" si="51"/>
        <v>1680</v>
      </c>
      <c r="BW43" s="16">
        <v>900</v>
      </c>
      <c r="BX43" s="16">
        <v>100</v>
      </c>
      <c r="BY43" s="16">
        <v>500</v>
      </c>
      <c r="BZ43" s="16">
        <v>180</v>
      </c>
      <c r="CA43" s="34">
        <f>CD43+CC43+CB43</f>
        <v>690</v>
      </c>
      <c r="CB43" s="16">
        <v>190</v>
      </c>
      <c r="CC43" s="16">
        <v>350</v>
      </c>
      <c r="CD43" s="16">
        <v>150</v>
      </c>
      <c r="CE43" s="118">
        <f>CH43+CG43+CF43</f>
        <v>900</v>
      </c>
      <c r="CF43" s="16">
        <v>510</v>
      </c>
      <c r="CG43" s="16">
        <v>260</v>
      </c>
      <c r="CH43" s="16">
        <v>130</v>
      </c>
      <c r="CI43" s="118">
        <f>CJ43+CN43+CM43+CL43+CK43</f>
        <v>710</v>
      </c>
      <c r="CJ43" s="16">
        <v>260</v>
      </c>
      <c r="CK43" s="16">
        <v>120</v>
      </c>
      <c r="CL43" s="16">
        <v>130</v>
      </c>
      <c r="CM43" s="16">
        <v>120</v>
      </c>
      <c r="CN43" s="16">
        <v>80</v>
      </c>
      <c r="CO43" s="34">
        <f>CP43+CQ43</f>
        <v>340</v>
      </c>
      <c r="CP43" s="16">
        <v>280</v>
      </c>
      <c r="CQ43" s="16">
        <v>60</v>
      </c>
      <c r="CR43" s="34">
        <f>CU43+CT43+CS43</f>
        <v>950</v>
      </c>
      <c r="CS43" s="16">
        <v>740</v>
      </c>
      <c r="CT43" s="16">
        <v>90</v>
      </c>
      <c r="CU43" s="16">
        <v>120</v>
      </c>
      <c r="CV43" s="34">
        <f>CY43+CX43+CW43</f>
        <v>755</v>
      </c>
      <c r="CW43" s="16">
        <v>310</v>
      </c>
      <c r="CX43" s="16">
        <v>185</v>
      </c>
      <c r="CY43" s="16">
        <v>260</v>
      </c>
      <c r="CZ43" s="34">
        <f>DA43+DB43+DC43</f>
        <v>220</v>
      </c>
      <c r="DA43" s="16">
        <v>100</v>
      </c>
      <c r="DB43" s="16">
        <v>60</v>
      </c>
      <c r="DC43" s="16">
        <v>60</v>
      </c>
      <c r="DD43" s="34">
        <v>100</v>
      </c>
      <c r="DE43" s="34">
        <v>75</v>
      </c>
      <c r="DF43" s="34">
        <v>40</v>
      </c>
      <c r="DG43" s="183">
        <f t="shared" si="4"/>
        <v>17000</v>
      </c>
    </row>
    <row r="44" spans="1:113" s="80" customFormat="1" ht="42" x14ac:dyDescent="0.35">
      <c r="A44" s="25" t="s">
        <v>139</v>
      </c>
      <c r="B44" s="17" t="s">
        <v>1</v>
      </c>
      <c r="C44" s="36">
        <f>D44+E44+F44+G44+H44+I44+J44+K44+N44+S44+X44+AC44+AH44+AO44+AU44+AZ44+BF44+BJ44+BN44+BQ44+BR44+BV44+CA44+CE44+CI44+CO44+CR44+CV44+CZ44+DD44+DE44+DF44</f>
        <v>17000</v>
      </c>
      <c r="D44" s="20"/>
      <c r="E44" s="16"/>
      <c r="F44" s="16"/>
      <c r="G44" s="16"/>
      <c r="H44" s="16"/>
      <c r="I44" s="16"/>
      <c r="J44" s="16"/>
      <c r="K44" s="36">
        <f>L44+M44</f>
        <v>790</v>
      </c>
      <c r="L44" s="16">
        <v>510</v>
      </c>
      <c r="M44" s="16">
        <v>280</v>
      </c>
      <c r="N44" s="36">
        <f t="shared" ref="N44" si="52">O44+P44+Q44+R44</f>
        <v>395</v>
      </c>
      <c r="O44" s="16">
        <v>210</v>
      </c>
      <c r="P44" s="16">
        <v>50</v>
      </c>
      <c r="Q44" s="16">
        <v>70</v>
      </c>
      <c r="R44" s="16">
        <v>65</v>
      </c>
      <c r="S44" s="39">
        <f>SUM(T44:W44)</f>
        <v>1400</v>
      </c>
      <c r="T44" s="16">
        <v>700</v>
      </c>
      <c r="U44" s="98"/>
      <c r="V44" s="16">
        <v>340</v>
      </c>
      <c r="W44" s="16">
        <v>360</v>
      </c>
      <c r="X44" s="36">
        <f t="shared" ref="X44" si="53">Y44+Z44+AA44+AB44</f>
        <v>710</v>
      </c>
      <c r="Y44" s="16">
        <v>310</v>
      </c>
      <c r="Z44" s="16">
        <v>160</v>
      </c>
      <c r="AA44" s="16">
        <v>140</v>
      </c>
      <c r="AB44" s="16">
        <v>100</v>
      </c>
      <c r="AC44" s="36">
        <f t="shared" ref="AC44" si="54">AD44+AE44+AF44+AG44</f>
        <v>730</v>
      </c>
      <c r="AD44" s="16">
        <v>310</v>
      </c>
      <c r="AE44" s="16">
        <v>100</v>
      </c>
      <c r="AF44" s="16">
        <v>100</v>
      </c>
      <c r="AG44" s="16">
        <v>220</v>
      </c>
      <c r="AH44" s="39">
        <f t="shared" ref="AH44:AH45" si="55">AI44+AK44+AL44+AM44+AN44</f>
        <v>730</v>
      </c>
      <c r="AI44" s="16">
        <v>310</v>
      </c>
      <c r="AJ44" s="16"/>
      <c r="AK44" s="16">
        <v>140</v>
      </c>
      <c r="AL44" s="16">
        <v>170</v>
      </c>
      <c r="AM44" s="16">
        <v>60</v>
      </c>
      <c r="AN44" s="16">
        <v>50</v>
      </c>
      <c r="AO44" s="118">
        <f>AT44+AS44+AR44+AP44+AQ44</f>
        <v>1038</v>
      </c>
      <c r="AP44" s="16">
        <v>390</v>
      </c>
      <c r="AQ44" s="16">
        <v>258</v>
      </c>
      <c r="AR44" s="16">
        <v>80</v>
      </c>
      <c r="AS44" s="16">
        <v>90</v>
      </c>
      <c r="AT44" s="16">
        <v>220</v>
      </c>
      <c r="AU44" s="34">
        <f>AY44+AX44+AW44+AV44</f>
        <v>760</v>
      </c>
      <c r="AV44" s="16">
        <v>230</v>
      </c>
      <c r="AW44" s="16">
        <v>150</v>
      </c>
      <c r="AX44" s="16">
        <v>100</v>
      </c>
      <c r="AY44" s="16">
        <v>280</v>
      </c>
      <c r="AZ44" s="118">
        <f>BA44+BE44+BD44+BB44+BC44</f>
        <v>952</v>
      </c>
      <c r="BA44" s="16">
        <v>225</v>
      </c>
      <c r="BB44" s="16">
        <v>112</v>
      </c>
      <c r="BC44" s="16">
        <v>350</v>
      </c>
      <c r="BD44" s="16">
        <v>165</v>
      </c>
      <c r="BE44" s="16">
        <v>100</v>
      </c>
      <c r="BF44" s="118">
        <f>BG44+BI44+BH44</f>
        <v>650</v>
      </c>
      <c r="BG44" s="16">
        <v>220</v>
      </c>
      <c r="BH44" s="16">
        <v>280</v>
      </c>
      <c r="BI44" s="16">
        <v>150</v>
      </c>
      <c r="BJ44" s="34">
        <f>BK44+BL44+BM44</f>
        <v>460</v>
      </c>
      <c r="BK44" s="16">
        <v>240</v>
      </c>
      <c r="BL44" s="16">
        <v>160</v>
      </c>
      <c r="BM44" s="16">
        <v>60</v>
      </c>
      <c r="BN44" s="34">
        <f>BP44+BO44</f>
        <v>520</v>
      </c>
      <c r="BO44" s="16">
        <v>460</v>
      </c>
      <c r="BP44" s="16">
        <v>60</v>
      </c>
      <c r="BQ44" s="34">
        <v>350</v>
      </c>
      <c r="BR44" s="34">
        <f>BS44+BT44+BU44</f>
        <v>1055</v>
      </c>
      <c r="BS44" s="16">
        <v>350</v>
      </c>
      <c r="BT44" s="16">
        <v>610</v>
      </c>
      <c r="BU44" s="16">
        <v>95</v>
      </c>
      <c r="BV44" s="34">
        <f t="shared" si="51"/>
        <v>1680</v>
      </c>
      <c r="BW44" s="16">
        <v>900</v>
      </c>
      <c r="BX44" s="16">
        <v>100</v>
      </c>
      <c r="BY44" s="16">
        <v>500</v>
      </c>
      <c r="BZ44" s="16">
        <v>180</v>
      </c>
      <c r="CA44" s="34">
        <f>CD44+CC44+CB44</f>
        <v>690</v>
      </c>
      <c r="CB44" s="16">
        <v>190</v>
      </c>
      <c r="CC44" s="16">
        <v>350</v>
      </c>
      <c r="CD44" s="16">
        <v>150</v>
      </c>
      <c r="CE44" s="118">
        <f>CH44+CG44+CF44</f>
        <v>900</v>
      </c>
      <c r="CF44" s="16">
        <v>510</v>
      </c>
      <c r="CG44" s="16">
        <v>260</v>
      </c>
      <c r="CH44" s="16">
        <v>130</v>
      </c>
      <c r="CI44" s="118">
        <f>CJ44+CN44+CM44+CL44+CK44</f>
        <v>710</v>
      </c>
      <c r="CJ44" s="16">
        <v>260</v>
      </c>
      <c r="CK44" s="16">
        <v>120</v>
      </c>
      <c r="CL44" s="16">
        <v>130</v>
      </c>
      <c r="CM44" s="16">
        <v>120</v>
      </c>
      <c r="CN44" s="16">
        <v>80</v>
      </c>
      <c r="CO44" s="34">
        <f>CP44+CQ44</f>
        <v>340</v>
      </c>
      <c r="CP44" s="16">
        <v>280</v>
      </c>
      <c r="CQ44" s="16">
        <v>60</v>
      </c>
      <c r="CR44" s="34">
        <f>CU44+CT44+CS44</f>
        <v>950</v>
      </c>
      <c r="CS44" s="16">
        <v>740</v>
      </c>
      <c r="CT44" s="16">
        <v>90</v>
      </c>
      <c r="CU44" s="16">
        <v>120</v>
      </c>
      <c r="CV44" s="34">
        <f>CY44+CX44+CW44</f>
        <v>755</v>
      </c>
      <c r="CW44" s="16">
        <v>310</v>
      </c>
      <c r="CX44" s="16">
        <v>185</v>
      </c>
      <c r="CY44" s="16">
        <v>260</v>
      </c>
      <c r="CZ44" s="39">
        <f t="shared" ref="CZ44:CZ45" si="56">DA44+DB44+DC44</f>
        <v>220</v>
      </c>
      <c r="DA44" s="16">
        <v>100</v>
      </c>
      <c r="DB44" s="16">
        <v>60</v>
      </c>
      <c r="DC44" s="16">
        <v>60</v>
      </c>
      <c r="DD44" s="34">
        <v>100</v>
      </c>
      <c r="DE44" s="34">
        <v>75</v>
      </c>
      <c r="DF44" s="34">
        <v>40</v>
      </c>
      <c r="DG44" s="183">
        <f t="shared" si="4"/>
        <v>17000</v>
      </c>
    </row>
    <row r="45" spans="1:113" s="90" customFormat="1" ht="30" customHeight="1" x14ac:dyDescent="0.35">
      <c r="A45" s="25" t="s">
        <v>137</v>
      </c>
      <c r="B45" s="17" t="s">
        <v>3</v>
      </c>
      <c r="C45" s="11">
        <v>2</v>
      </c>
      <c r="D45" s="20"/>
      <c r="E45" s="16"/>
      <c r="F45" s="16"/>
      <c r="G45" s="16"/>
      <c r="H45" s="16"/>
      <c r="I45" s="16"/>
      <c r="J45" s="16"/>
      <c r="K45" s="36">
        <f t="shared" si="8"/>
        <v>0</v>
      </c>
      <c r="L45" s="16"/>
      <c r="M45" s="16"/>
      <c r="N45" s="36">
        <f t="shared" si="9"/>
        <v>0</v>
      </c>
      <c r="O45" s="16"/>
      <c r="P45" s="16"/>
      <c r="Q45" s="16"/>
      <c r="R45" s="16"/>
      <c r="S45" s="39">
        <f t="shared" si="10"/>
        <v>0</v>
      </c>
      <c r="T45" s="16"/>
      <c r="U45" s="16"/>
      <c r="V45" s="16"/>
      <c r="W45" s="16"/>
      <c r="X45" s="36">
        <f t="shared" si="11"/>
        <v>0</v>
      </c>
      <c r="Y45" s="16"/>
      <c r="Z45" s="16"/>
      <c r="AA45" s="16"/>
      <c r="AB45" s="16"/>
      <c r="AC45" s="36">
        <f t="shared" si="12"/>
        <v>0</v>
      </c>
      <c r="AD45" s="16"/>
      <c r="AE45" s="16"/>
      <c r="AF45" s="16"/>
      <c r="AG45" s="16"/>
      <c r="AH45" s="39">
        <f t="shared" si="55"/>
        <v>0</v>
      </c>
      <c r="AI45" s="16"/>
      <c r="AJ45" s="16"/>
      <c r="AK45" s="16"/>
      <c r="AL45" s="16"/>
      <c r="AM45" s="16"/>
      <c r="AN45" s="16"/>
      <c r="AO45" s="39">
        <f t="shared" si="14"/>
        <v>0</v>
      </c>
      <c r="AP45" s="16"/>
      <c r="AQ45" s="16"/>
      <c r="AR45" s="16"/>
      <c r="AS45" s="16"/>
      <c r="AT45" s="16"/>
      <c r="AU45" s="36">
        <f t="shared" ref="AU45" si="57">AV45+AW45+AX45+AY45</f>
        <v>0</v>
      </c>
      <c r="AV45" s="16"/>
      <c r="AW45" s="16"/>
      <c r="AX45" s="16"/>
      <c r="AY45" s="16"/>
      <c r="AZ45" s="39">
        <f t="shared" si="16"/>
        <v>0</v>
      </c>
      <c r="BA45" s="16"/>
      <c r="BB45" s="16"/>
      <c r="BC45" s="16"/>
      <c r="BD45" s="16"/>
      <c r="BE45" s="16"/>
      <c r="BF45" s="39">
        <f t="shared" si="17"/>
        <v>0</v>
      </c>
      <c r="BG45" s="16"/>
      <c r="BH45" s="16"/>
      <c r="BI45" s="16"/>
      <c r="BJ45" s="36">
        <f>BK45+BL45+BM45</f>
        <v>0</v>
      </c>
      <c r="BK45" s="16"/>
      <c r="BL45" s="16"/>
      <c r="BM45" s="16"/>
      <c r="BN45" s="36">
        <f t="shared" ref="BN45:BN63" si="58">BO45+BP45</f>
        <v>0</v>
      </c>
      <c r="BO45" s="16"/>
      <c r="BP45" s="16"/>
      <c r="BQ45" s="36">
        <v>0</v>
      </c>
      <c r="BR45" s="36">
        <f>BS45+BT45+BU45</f>
        <v>0</v>
      </c>
      <c r="BS45" s="16"/>
      <c r="BT45" s="16"/>
      <c r="BU45" s="16"/>
      <c r="BV45" s="36">
        <f t="shared" ref="BV45" si="59">BW45+BX45+BY45+BZ45</f>
        <v>0</v>
      </c>
      <c r="BW45" s="16"/>
      <c r="BX45" s="16"/>
      <c r="BY45" s="16"/>
      <c r="BZ45" s="16"/>
      <c r="CA45" s="36">
        <f t="shared" ref="CA45:CA63" si="60">CB45+CC45+CD45</f>
        <v>0</v>
      </c>
      <c r="CB45" s="16"/>
      <c r="CC45" s="16"/>
      <c r="CD45" s="16"/>
      <c r="CE45" s="39">
        <f t="shared" si="19"/>
        <v>0</v>
      </c>
      <c r="CF45" s="16"/>
      <c r="CG45" s="16"/>
      <c r="CH45" s="16"/>
      <c r="CI45" s="39">
        <f t="shared" si="20"/>
        <v>0</v>
      </c>
      <c r="CJ45" s="16"/>
      <c r="CK45" s="16"/>
      <c r="CL45" s="16"/>
      <c r="CM45" s="16"/>
      <c r="CN45" s="16"/>
      <c r="CO45" s="36">
        <f>CP45+CQ45</f>
        <v>0</v>
      </c>
      <c r="CP45" s="16"/>
      <c r="CQ45" s="16"/>
      <c r="CR45" s="39">
        <f t="shared" ref="CR45" si="61">CS45+CT45+CU45</f>
        <v>0</v>
      </c>
      <c r="CS45" s="16"/>
      <c r="CT45" s="16"/>
      <c r="CU45" s="16"/>
      <c r="CV45" s="39">
        <f t="shared" ref="CV45" si="62">CW45+CX45+CY45</f>
        <v>0</v>
      </c>
      <c r="CW45" s="16"/>
      <c r="CX45" s="16"/>
      <c r="CY45" s="16"/>
      <c r="CZ45" s="39">
        <f t="shared" si="56"/>
        <v>0</v>
      </c>
      <c r="DA45" s="16"/>
      <c r="DB45" s="16"/>
      <c r="DC45" s="16"/>
      <c r="DD45" s="36"/>
      <c r="DE45" s="36"/>
      <c r="DF45" s="36"/>
      <c r="DG45" s="183">
        <f t="shared" si="4"/>
        <v>0</v>
      </c>
    </row>
    <row r="46" spans="1:113" s="81" customFormat="1" ht="33" customHeight="1" x14ac:dyDescent="0.25">
      <c r="A46" s="25" t="s">
        <v>138</v>
      </c>
      <c r="B46" s="17" t="s">
        <v>14</v>
      </c>
      <c r="C46" s="36">
        <v>1</v>
      </c>
      <c r="D46" s="20"/>
      <c r="E46" s="16"/>
      <c r="F46" s="16"/>
      <c r="G46" s="16"/>
      <c r="H46" s="16"/>
      <c r="I46" s="16"/>
      <c r="J46" s="16"/>
      <c r="K46" s="36">
        <f t="shared" si="8"/>
        <v>0</v>
      </c>
      <c r="L46" s="16"/>
      <c r="M46" s="16"/>
      <c r="N46" s="36">
        <f t="shared" si="9"/>
        <v>0</v>
      </c>
      <c r="O46" s="16"/>
      <c r="P46" s="16"/>
      <c r="Q46" s="16"/>
      <c r="R46" s="16"/>
      <c r="S46" s="36">
        <f t="shared" si="10"/>
        <v>0</v>
      </c>
      <c r="T46" s="16"/>
      <c r="U46" s="16"/>
      <c r="V46" s="16"/>
      <c r="W46" s="16"/>
      <c r="X46" s="36">
        <f t="shared" si="11"/>
        <v>0</v>
      </c>
      <c r="Y46" s="16"/>
      <c r="Z46" s="16"/>
      <c r="AA46" s="16"/>
      <c r="AB46" s="16"/>
      <c r="AC46" s="36">
        <f t="shared" si="12"/>
        <v>0</v>
      </c>
      <c r="AD46" s="16"/>
      <c r="AE46" s="16"/>
      <c r="AF46" s="16"/>
      <c r="AG46" s="16"/>
      <c r="AH46" s="36"/>
      <c r="AI46" s="20"/>
      <c r="AJ46" s="20"/>
      <c r="AK46" s="20"/>
      <c r="AL46" s="20"/>
      <c r="AM46" s="20"/>
      <c r="AN46" s="20"/>
      <c r="AO46" s="36"/>
      <c r="AP46" s="20"/>
      <c r="AQ46" s="20"/>
      <c r="AR46" s="20"/>
      <c r="AS46" s="20"/>
      <c r="AT46" s="20"/>
      <c r="AU46" s="36"/>
      <c r="AV46" s="20"/>
      <c r="AW46" s="20"/>
      <c r="AX46" s="20"/>
      <c r="AY46" s="20"/>
      <c r="AZ46" s="36"/>
      <c r="BA46" s="20"/>
      <c r="BB46" s="20"/>
      <c r="BC46" s="20"/>
      <c r="BD46" s="20"/>
      <c r="BE46" s="20"/>
      <c r="BF46" s="36"/>
      <c r="BG46" s="20"/>
      <c r="BH46" s="20"/>
      <c r="BI46" s="20"/>
      <c r="BJ46" s="36"/>
      <c r="BK46" s="20"/>
      <c r="BL46" s="20"/>
      <c r="BM46" s="20"/>
      <c r="BN46" s="36"/>
      <c r="BO46" s="20"/>
      <c r="BP46" s="20"/>
      <c r="BQ46" s="36"/>
      <c r="BR46" s="36"/>
      <c r="BS46" s="20"/>
      <c r="BT46" s="20"/>
      <c r="BU46" s="20"/>
      <c r="BV46" s="36"/>
      <c r="BW46" s="20"/>
      <c r="BX46" s="20"/>
      <c r="BY46" s="20"/>
      <c r="BZ46" s="20"/>
      <c r="CA46" s="36"/>
      <c r="CB46" s="20"/>
      <c r="CC46" s="20"/>
      <c r="CD46" s="20"/>
      <c r="CE46" s="36"/>
      <c r="CF46" s="20"/>
      <c r="CG46" s="20"/>
      <c r="CH46" s="20"/>
      <c r="CI46" s="36"/>
      <c r="CJ46" s="20"/>
      <c r="CK46" s="20"/>
      <c r="CL46" s="20"/>
      <c r="CM46" s="20"/>
      <c r="CN46" s="20"/>
      <c r="CO46" s="36"/>
      <c r="CP46" s="20"/>
      <c r="CQ46" s="20"/>
      <c r="CR46" s="36"/>
      <c r="CS46" s="20"/>
      <c r="CT46" s="20"/>
      <c r="CU46" s="20"/>
      <c r="CV46" s="36"/>
      <c r="CW46" s="20"/>
      <c r="CX46" s="20"/>
      <c r="CY46" s="20"/>
      <c r="CZ46" s="36"/>
      <c r="DA46" s="20"/>
      <c r="DB46" s="20"/>
      <c r="DC46" s="20"/>
      <c r="DD46" s="36"/>
      <c r="DE46" s="36"/>
      <c r="DF46" s="36"/>
      <c r="DG46" s="183">
        <f t="shared" si="4"/>
        <v>0</v>
      </c>
    </row>
    <row r="47" spans="1:113" s="81" customFormat="1" ht="24.75" customHeight="1" x14ac:dyDescent="0.35">
      <c r="A47" s="20" t="s">
        <v>154</v>
      </c>
      <c r="B47" s="32"/>
      <c r="C47" s="11"/>
      <c r="D47" s="67"/>
      <c r="E47" s="67"/>
      <c r="F47" s="67"/>
      <c r="G47" s="67"/>
      <c r="H47" s="67"/>
      <c r="I47" s="67"/>
      <c r="J47" s="20"/>
      <c r="K47" s="36">
        <f t="shared" si="8"/>
        <v>0</v>
      </c>
      <c r="L47" s="67"/>
      <c r="M47" s="67"/>
      <c r="N47" s="36">
        <f t="shared" si="9"/>
        <v>0</v>
      </c>
      <c r="O47" s="67"/>
      <c r="P47" s="67"/>
      <c r="Q47" s="67"/>
      <c r="R47" s="67"/>
      <c r="S47" s="39">
        <f t="shared" si="10"/>
        <v>0</v>
      </c>
      <c r="T47" s="67"/>
      <c r="U47" s="67"/>
      <c r="V47" s="67"/>
      <c r="W47" s="67"/>
      <c r="X47" s="36">
        <f t="shared" si="11"/>
        <v>0</v>
      </c>
      <c r="Y47" s="67"/>
      <c r="Z47" s="67"/>
      <c r="AA47" s="67"/>
      <c r="AB47" s="67"/>
      <c r="AC47" s="36">
        <f t="shared" si="12"/>
        <v>0</v>
      </c>
      <c r="AD47" s="67"/>
      <c r="AE47" s="67"/>
      <c r="AF47" s="67"/>
      <c r="AG47" s="67"/>
      <c r="AH47" s="39"/>
      <c r="AI47" s="20"/>
      <c r="AJ47" s="20"/>
      <c r="AK47" s="20"/>
      <c r="AL47" s="20"/>
      <c r="AM47" s="20"/>
      <c r="AN47" s="20"/>
      <c r="AO47" s="39"/>
      <c r="AP47" s="20"/>
      <c r="AQ47" s="20"/>
      <c r="AR47" s="20"/>
      <c r="AS47" s="20"/>
      <c r="AT47" s="20"/>
      <c r="AU47" s="39"/>
      <c r="AV47" s="20"/>
      <c r="AW47" s="20"/>
      <c r="AX47" s="20"/>
      <c r="AY47" s="20"/>
      <c r="AZ47" s="39"/>
      <c r="BA47" s="20"/>
      <c r="BB47" s="20"/>
      <c r="BC47" s="20"/>
      <c r="BD47" s="20"/>
      <c r="BE47" s="20"/>
      <c r="BF47" s="39"/>
      <c r="BG47" s="20"/>
      <c r="BH47" s="20"/>
      <c r="BI47" s="20"/>
      <c r="BJ47" s="36"/>
      <c r="BK47" s="20"/>
      <c r="BL47" s="20"/>
      <c r="BM47" s="20"/>
      <c r="BN47" s="36"/>
      <c r="BO47" s="20"/>
      <c r="BP47" s="20"/>
      <c r="BQ47" s="36"/>
      <c r="BR47" s="36"/>
      <c r="BS47" s="20"/>
      <c r="BT47" s="20"/>
      <c r="BU47" s="20"/>
      <c r="BV47" s="39"/>
      <c r="BW47" s="20"/>
      <c r="BX47" s="20"/>
      <c r="BY47" s="20"/>
      <c r="BZ47" s="20"/>
      <c r="CA47" s="36"/>
      <c r="CB47" s="20"/>
      <c r="CC47" s="20"/>
      <c r="CD47" s="20"/>
      <c r="CE47" s="39"/>
      <c r="CF47" s="20"/>
      <c r="CG47" s="20"/>
      <c r="CH47" s="20"/>
      <c r="CI47" s="39"/>
      <c r="CJ47" s="20"/>
      <c r="CK47" s="20"/>
      <c r="CL47" s="20"/>
      <c r="CM47" s="20"/>
      <c r="CN47" s="20"/>
      <c r="CO47" s="36"/>
      <c r="CP47" s="20"/>
      <c r="CQ47" s="20"/>
      <c r="CR47" s="39"/>
      <c r="CS47" s="20"/>
      <c r="CT47" s="20"/>
      <c r="CU47" s="20"/>
      <c r="CV47" s="39"/>
      <c r="CW47" s="20"/>
      <c r="CX47" s="20"/>
      <c r="CY47" s="20"/>
      <c r="CZ47" s="39"/>
      <c r="DA47" s="20"/>
      <c r="DB47" s="20"/>
      <c r="DC47" s="20"/>
      <c r="DD47" s="36"/>
      <c r="DE47" s="36"/>
      <c r="DF47" s="36"/>
      <c r="DG47" s="183">
        <f t="shared" si="4"/>
        <v>0</v>
      </c>
    </row>
    <row r="48" spans="1:113" s="81" customFormat="1" ht="27.75" customHeight="1" x14ac:dyDescent="0.25">
      <c r="A48" s="12" t="s">
        <v>125</v>
      </c>
      <c r="B48" s="37" t="s">
        <v>1</v>
      </c>
      <c r="C48" s="36">
        <f>E48+F48+K48+N48+S48+X48+AC48+AH48+AO48+AU48+AZ48+BF48+BJ48+BN48+BQ48+BR48+BV48+CA48+CE48+CI48+CO48+CR48+CV48+CZ48+DD48+DE48+DF48</f>
        <v>10500</v>
      </c>
      <c r="D48" s="10"/>
      <c r="E48" s="10">
        <f t="shared" ref="E48:J48" si="63">E49+E50</f>
        <v>140</v>
      </c>
      <c r="F48" s="10">
        <f t="shared" si="63"/>
        <v>0</v>
      </c>
      <c r="G48" s="10">
        <f t="shared" si="63"/>
        <v>0</v>
      </c>
      <c r="H48" s="10">
        <f t="shared" si="63"/>
        <v>0</v>
      </c>
      <c r="I48" s="10">
        <f t="shared" si="63"/>
        <v>0</v>
      </c>
      <c r="J48" s="10">
        <f t="shared" si="63"/>
        <v>0</v>
      </c>
      <c r="K48" s="36">
        <f>L48+M48</f>
        <v>220</v>
      </c>
      <c r="L48" s="10">
        <f t="shared" ref="L48:R48" si="64">L49+L50</f>
        <v>100</v>
      </c>
      <c r="M48" s="10">
        <f t="shared" si="64"/>
        <v>120</v>
      </c>
      <c r="N48" s="36">
        <f t="shared" si="64"/>
        <v>460</v>
      </c>
      <c r="O48" s="10">
        <f t="shared" si="64"/>
        <v>80</v>
      </c>
      <c r="P48" s="10">
        <f t="shared" si="64"/>
        <v>140</v>
      </c>
      <c r="Q48" s="10">
        <f t="shared" si="64"/>
        <v>140</v>
      </c>
      <c r="R48" s="10">
        <f t="shared" si="64"/>
        <v>100</v>
      </c>
      <c r="S48" s="39">
        <f>T48+U48+V48+W48</f>
        <v>220</v>
      </c>
      <c r="T48" s="10">
        <f>T49+T50</f>
        <v>80</v>
      </c>
      <c r="U48" s="10">
        <f>U49+U50</f>
        <v>0</v>
      </c>
      <c r="V48" s="10">
        <f>V49+V50</f>
        <v>120</v>
      </c>
      <c r="W48" s="10">
        <f>W49+W50</f>
        <v>20</v>
      </c>
      <c r="X48" s="36">
        <f>Y48+Z48+AA48+AB48</f>
        <v>480</v>
      </c>
      <c r="Y48" s="10">
        <f>Y49+Y50</f>
        <v>140</v>
      </c>
      <c r="Z48" s="10">
        <f>Z49+Z50</f>
        <v>40</v>
      </c>
      <c r="AA48" s="10">
        <f>AA49+AA50</f>
        <v>140</v>
      </c>
      <c r="AB48" s="10">
        <f>AB49+AB50</f>
        <v>160</v>
      </c>
      <c r="AC48" s="36">
        <f>AD48+AE48+AF48+AG48</f>
        <v>720</v>
      </c>
      <c r="AD48" s="10">
        <f t="shared" ref="AD48:AI48" si="65">AD49+AD50</f>
        <v>180</v>
      </c>
      <c r="AE48" s="10">
        <f t="shared" si="65"/>
        <v>180</v>
      </c>
      <c r="AF48" s="10">
        <f t="shared" si="65"/>
        <v>200</v>
      </c>
      <c r="AG48" s="10">
        <f t="shared" si="65"/>
        <v>160</v>
      </c>
      <c r="AH48" s="36">
        <f t="shared" si="65"/>
        <v>680</v>
      </c>
      <c r="AI48" s="10">
        <f t="shared" si="65"/>
        <v>160</v>
      </c>
      <c r="AJ48" s="10"/>
      <c r="AK48" s="10">
        <f>AK49+AK50</f>
        <v>140</v>
      </c>
      <c r="AL48" s="10">
        <f>AL49+AL50</f>
        <v>140</v>
      </c>
      <c r="AM48" s="10">
        <f>AM49+AM50</f>
        <v>200</v>
      </c>
      <c r="AN48" s="10">
        <f>AN49+AN50</f>
        <v>40</v>
      </c>
      <c r="AO48" s="39">
        <f>AP48+AQ48+AR48+AS48+AT48</f>
        <v>920</v>
      </c>
      <c r="AP48" s="10">
        <f t="shared" ref="AP48:AY48" si="66">AP49+AP50</f>
        <v>260</v>
      </c>
      <c r="AQ48" s="10">
        <f t="shared" si="66"/>
        <v>140</v>
      </c>
      <c r="AR48" s="10">
        <f t="shared" si="66"/>
        <v>180</v>
      </c>
      <c r="AS48" s="10">
        <f t="shared" si="66"/>
        <v>180</v>
      </c>
      <c r="AT48" s="10">
        <f t="shared" si="66"/>
        <v>160</v>
      </c>
      <c r="AU48" s="36">
        <f t="shared" si="66"/>
        <v>340</v>
      </c>
      <c r="AV48" s="10">
        <f t="shared" si="66"/>
        <v>80</v>
      </c>
      <c r="AW48" s="10">
        <f t="shared" si="66"/>
        <v>20</v>
      </c>
      <c r="AX48" s="10">
        <f t="shared" si="66"/>
        <v>120</v>
      </c>
      <c r="AY48" s="10">
        <f t="shared" si="66"/>
        <v>120</v>
      </c>
      <c r="AZ48" s="39">
        <f>BA48+BB48+BC48+BD48+BE48</f>
        <v>740</v>
      </c>
      <c r="BA48" s="10">
        <f>BA49+BA50</f>
        <v>200</v>
      </c>
      <c r="BB48" s="10">
        <f>BB49+BB50</f>
        <v>140</v>
      </c>
      <c r="BC48" s="10">
        <f>BC49+BC50</f>
        <v>140</v>
      </c>
      <c r="BD48" s="10">
        <f>BD49+BD50</f>
        <v>120</v>
      </c>
      <c r="BE48" s="10">
        <f>BE49+BE50</f>
        <v>140</v>
      </c>
      <c r="BF48" s="39">
        <f>BG48+BH48+BI48</f>
        <v>380</v>
      </c>
      <c r="BG48" s="10">
        <f t="shared" ref="BG48:BM48" si="67">BG49+BG50</f>
        <v>120</v>
      </c>
      <c r="BH48" s="10">
        <f t="shared" si="67"/>
        <v>160</v>
      </c>
      <c r="BI48" s="10">
        <f t="shared" si="67"/>
        <v>100</v>
      </c>
      <c r="BJ48" s="36">
        <f t="shared" si="67"/>
        <v>380</v>
      </c>
      <c r="BK48" s="10">
        <f t="shared" si="67"/>
        <v>140</v>
      </c>
      <c r="BL48" s="10">
        <f t="shared" si="67"/>
        <v>140</v>
      </c>
      <c r="BM48" s="10">
        <f t="shared" si="67"/>
        <v>100</v>
      </c>
      <c r="BN48" s="36">
        <f>BO48+BP48</f>
        <v>280</v>
      </c>
      <c r="BO48" s="10">
        <f t="shared" ref="BO48:BZ48" si="68">BO49+BO50</f>
        <v>120</v>
      </c>
      <c r="BP48" s="10">
        <f t="shared" si="68"/>
        <v>160</v>
      </c>
      <c r="BQ48" s="36">
        <f t="shared" si="68"/>
        <v>320</v>
      </c>
      <c r="BR48" s="36">
        <f t="shared" si="68"/>
        <v>400</v>
      </c>
      <c r="BS48" s="10">
        <f t="shared" si="68"/>
        <v>120</v>
      </c>
      <c r="BT48" s="10">
        <f t="shared" si="68"/>
        <v>120</v>
      </c>
      <c r="BU48" s="10">
        <f t="shared" si="68"/>
        <v>160</v>
      </c>
      <c r="BV48" s="36">
        <f t="shared" si="68"/>
        <v>500</v>
      </c>
      <c r="BW48" s="10">
        <f t="shared" si="68"/>
        <v>100</v>
      </c>
      <c r="BX48" s="10">
        <f t="shared" si="68"/>
        <v>120</v>
      </c>
      <c r="BY48" s="10">
        <f t="shared" si="68"/>
        <v>160</v>
      </c>
      <c r="BZ48" s="10">
        <f t="shared" si="68"/>
        <v>120</v>
      </c>
      <c r="CA48" s="36">
        <f>CB48+CC48+CD48</f>
        <v>460</v>
      </c>
      <c r="CB48" s="10">
        <f>CB49+CB50</f>
        <v>140</v>
      </c>
      <c r="CC48" s="10">
        <f>CC49+CC50</f>
        <v>160</v>
      </c>
      <c r="CD48" s="10">
        <f>CD49+CD50</f>
        <v>160</v>
      </c>
      <c r="CE48" s="39">
        <f>CF48+CG48+CH48</f>
        <v>360</v>
      </c>
      <c r="CF48" s="10">
        <f>CF49+CF50</f>
        <v>200</v>
      </c>
      <c r="CG48" s="10">
        <f>CG49+CG50</f>
        <v>140</v>
      </c>
      <c r="CH48" s="10">
        <f>CH49+CH50</f>
        <v>20</v>
      </c>
      <c r="CI48" s="39">
        <f>CJ48+CK48+CL48+CM48+CN48</f>
        <v>580</v>
      </c>
      <c r="CJ48" s="10">
        <f>CJ49+CJ50</f>
        <v>240</v>
      </c>
      <c r="CK48" s="10">
        <f>CK49</f>
        <v>20</v>
      </c>
      <c r="CL48" s="10">
        <f t="shared" ref="CL48:DF48" si="69">CL49+CL50</f>
        <v>100</v>
      </c>
      <c r="CM48" s="10">
        <f t="shared" si="69"/>
        <v>80</v>
      </c>
      <c r="CN48" s="10">
        <f t="shared" si="69"/>
        <v>140</v>
      </c>
      <c r="CO48" s="36">
        <f t="shared" si="69"/>
        <v>320</v>
      </c>
      <c r="CP48" s="10">
        <f t="shared" si="69"/>
        <v>180</v>
      </c>
      <c r="CQ48" s="10">
        <f t="shared" si="69"/>
        <v>140</v>
      </c>
      <c r="CR48" s="36">
        <f t="shared" si="69"/>
        <v>360</v>
      </c>
      <c r="CS48" s="10">
        <f t="shared" si="69"/>
        <v>40</v>
      </c>
      <c r="CT48" s="10">
        <f t="shared" si="69"/>
        <v>160</v>
      </c>
      <c r="CU48" s="10">
        <f t="shared" si="69"/>
        <v>160</v>
      </c>
      <c r="CV48" s="36">
        <f t="shared" si="69"/>
        <v>460</v>
      </c>
      <c r="CW48" s="10">
        <f t="shared" si="69"/>
        <v>180</v>
      </c>
      <c r="CX48" s="10">
        <f t="shared" si="69"/>
        <v>120</v>
      </c>
      <c r="CY48" s="10">
        <f t="shared" si="69"/>
        <v>160</v>
      </c>
      <c r="CZ48" s="36">
        <f t="shared" si="69"/>
        <v>440</v>
      </c>
      <c r="DA48" s="10">
        <f t="shared" si="69"/>
        <v>160</v>
      </c>
      <c r="DB48" s="10">
        <f t="shared" si="69"/>
        <v>140</v>
      </c>
      <c r="DC48" s="10">
        <f t="shared" si="69"/>
        <v>140</v>
      </c>
      <c r="DD48" s="36">
        <f t="shared" si="69"/>
        <v>180</v>
      </c>
      <c r="DE48" s="36">
        <f t="shared" si="69"/>
        <v>140</v>
      </c>
      <c r="DF48" s="36">
        <f t="shared" si="69"/>
        <v>20</v>
      </c>
      <c r="DG48" s="183">
        <f t="shared" si="4"/>
        <v>10500</v>
      </c>
    </row>
    <row r="49" spans="1:111" s="81" customFormat="1" ht="30" customHeight="1" x14ac:dyDescent="0.35">
      <c r="A49" s="110" t="s">
        <v>8</v>
      </c>
      <c r="B49" s="149" t="s">
        <v>1</v>
      </c>
      <c r="C49" s="11">
        <f>E49+F49+K49+N49+S49+X49+AC49+AH49+AO49+AU49+AZ49+BF49+BJ49+BN49+BQ49+BR49+BV49+CA49+CE49+CI49+CO49+CR49+CV49+CZ49+DD49+DE49+DF49</f>
        <v>3000</v>
      </c>
      <c r="D49" s="16"/>
      <c r="E49" s="16">
        <v>40</v>
      </c>
      <c r="F49" s="16"/>
      <c r="G49" s="16"/>
      <c r="H49" s="16"/>
      <c r="I49" s="16"/>
      <c r="J49" s="16"/>
      <c r="K49" s="34">
        <f>L49+M49</f>
        <v>40</v>
      </c>
      <c r="L49" s="16">
        <v>40</v>
      </c>
      <c r="M49" s="16"/>
      <c r="N49" s="34">
        <f>O49+P49+Q49+R49</f>
        <v>80</v>
      </c>
      <c r="O49" s="16">
        <v>40</v>
      </c>
      <c r="P49" s="16">
        <v>20</v>
      </c>
      <c r="Q49" s="16">
        <v>20</v>
      </c>
      <c r="R49" s="16"/>
      <c r="S49" s="118">
        <f>T49+U49+V49+W49</f>
        <v>40</v>
      </c>
      <c r="T49" s="16"/>
      <c r="U49" s="16"/>
      <c r="V49" s="16">
        <v>20</v>
      </c>
      <c r="W49" s="16">
        <v>20</v>
      </c>
      <c r="X49" s="34">
        <f>Y49+Z49+AA49+AB49</f>
        <v>160</v>
      </c>
      <c r="Y49" s="16">
        <v>60</v>
      </c>
      <c r="Z49" s="16">
        <v>40</v>
      </c>
      <c r="AA49" s="16">
        <v>20</v>
      </c>
      <c r="AB49" s="16">
        <v>40</v>
      </c>
      <c r="AC49" s="34">
        <f>AD49+AE49+AF49+AG49</f>
        <v>320</v>
      </c>
      <c r="AD49" s="16">
        <v>100</v>
      </c>
      <c r="AE49" s="16">
        <v>100</v>
      </c>
      <c r="AF49" s="16">
        <v>60</v>
      </c>
      <c r="AG49" s="16">
        <v>60</v>
      </c>
      <c r="AH49" s="118">
        <f>AI49+AK49+AL49+AM49+AN49</f>
        <v>240</v>
      </c>
      <c r="AI49" s="16">
        <v>120</v>
      </c>
      <c r="AJ49" s="16"/>
      <c r="AK49" s="16">
        <v>20</v>
      </c>
      <c r="AL49" s="16">
        <v>20</v>
      </c>
      <c r="AM49" s="16">
        <v>40</v>
      </c>
      <c r="AN49" s="16">
        <v>40</v>
      </c>
      <c r="AO49" s="118">
        <f>AP49+AQ49+AR49+AS49+AT49</f>
        <v>380</v>
      </c>
      <c r="AP49" s="16">
        <v>160</v>
      </c>
      <c r="AQ49" s="16">
        <v>60</v>
      </c>
      <c r="AR49" s="16">
        <v>60</v>
      </c>
      <c r="AS49" s="16">
        <v>40</v>
      </c>
      <c r="AT49" s="16">
        <v>60</v>
      </c>
      <c r="AU49" s="118">
        <f>AV49+AW49+AX49+AY49</f>
        <v>120</v>
      </c>
      <c r="AV49" s="16">
        <v>40</v>
      </c>
      <c r="AW49" s="16">
        <v>20</v>
      </c>
      <c r="AX49" s="16">
        <v>40</v>
      </c>
      <c r="AY49" s="16">
        <v>20</v>
      </c>
      <c r="AZ49" s="118">
        <f>BA49+BB49+BC49+BD49+BE49</f>
        <v>140</v>
      </c>
      <c r="BA49" s="16">
        <v>60</v>
      </c>
      <c r="BB49" s="16">
        <v>20</v>
      </c>
      <c r="BC49" s="16">
        <v>20</v>
      </c>
      <c r="BD49" s="16">
        <v>20</v>
      </c>
      <c r="BE49" s="16">
        <v>20</v>
      </c>
      <c r="BF49" s="118">
        <f>BG49+BH49+BI49</f>
        <v>120</v>
      </c>
      <c r="BG49" s="16">
        <v>40</v>
      </c>
      <c r="BH49" s="16">
        <v>60</v>
      </c>
      <c r="BI49" s="16">
        <v>20</v>
      </c>
      <c r="BJ49" s="34">
        <f>BK49+BL49+BM49</f>
        <v>100</v>
      </c>
      <c r="BK49" s="16">
        <v>40</v>
      </c>
      <c r="BL49" s="16">
        <v>40</v>
      </c>
      <c r="BM49" s="16">
        <v>20</v>
      </c>
      <c r="BN49" s="34">
        <f>BO49+BP49</f>
        <v>180</v>
      </c>
      <c r="BO49" s="16">
        <v>120</v>
      </c>
      <c r="BP49" s="16">
        <v>60</v>
      </c>
      <c r="BQ49" s="34">
        <v>20</v>
      </c>
      <c r="BR49" s="34">
        <f>BS49+BT49+BU49</f>
        <v>100</v>
      </c>
      <c r="BS49" s="16">
        <v>20</v>
      </c>
      <c r="BT49" s="16">
        <v>40</v>
      </c>
      <c r="BU49" s="16">
        <v>40</v>
      </c>
      <c r="BV49" s="118">
        <f>BW49+BX49+BY49+BZ49</f>
        <v>80</v>
      </c>
      <c r="BW49" s="16">
        <v>20</v>
      </c>
      <c r="BX49" s="16">
        <v>20</v>
      </c>
      <c r="BY49" s="16">
        <v>20</v>
      </c>
      <c r="BZ49" s="16">
        <v>20</v>
      </c>
      <c r="CA49" s="34">
        <f>CB49+CC49+CD49</f>
        <v>0</v>
      </c>
      <c r="CB49" s="16">
        <v>0</v>
      </c>
      <c r="CC49" s="16">
        <v>0</v>
      </c>
      <c r="CD49" s="16"/>
      <c r="CE49" s="118">
        <f>CF49+CG49+CH49</f>
        <v>40</v>
      </c>
      <c r="CF49" s="16"/>
      <c r="CG49" s="16">
        <v>20</v>
      </c>
      <c r="CH49" s="16">
        <v>20</v>
      </c>
      <c r="CI49" s="118">
        <f>CJ49+CK49+CL49+CM49+CN49</f>
        <v>220</v>
      </c>
      <c r="CJ49" s="16">
        <v>80</v>
      </c>
      <c r="CK49" s="16">
        <v>20</v>
      </c>
      <c r="CL49" s="16">
        <v>20</v>
      </c>
      <c r="CM49" s="16">
        <v>80</v>
      </c>
      <c r="CN49" s="16">
        <v>20</v>
      </c>
      <c r="CO49" s="34">
        <f>CP49+CQ49</f>
        <v>80</v>
      </c>
      <c r="CP49" s="16">
        <v>60</v>
      </c>
      <c r="CQ49" s="16">
        <v>20</v>
      </c>
      <c r="CR49" s="118">
        <f>CS49+CT49+CU49</f>
        <v>120</v>
      </c>
      <c r="CS49" s="16">
        <v>40</v>
      </c>
      <c r="CT49" s="16">
        <v>40</v>
      </c>
      <c r="CU49" s="16">
        <v>40</v>
      </c>
      <c r="CV49" s="118">
        <f>CW49+CX49+CY49</f>
        <v>140</v>
      </c>
      <c r="CW49" s="16">
        <v>80</v>
      </c>
      <c r="CX49" s="16">
        <v>20</v>
      </c>
      <c r="CY49" s="16">
        <v>40</v>
      </c>
      <c r="CZ49" s="118">
        <f>DA49+DB49+DC49</f>
        <v>80</v>
      </c>
      <c r="DA49" s="16">
        <v>20</v>
      </c>
      <c r="DB49" s="16">
        <v>20</v>
      </c>
      <c r="DC49" s="16">
        <v>40</v>
      </c>
      <c r="DD49" s="34">
        <v>80</v>
      </c>
      <c r="DE49" s="34">
        <v>60</v>
      </c>
      <c r="DF49" s="34">
        <v>20</v>
      </c>
      <c r="DG49" s="183">
        <f t="shared" si="4"/>
        <v>3000</v>
      </c>
    </row>
    <row r="50" spans="1:111" s="81" customFormat="1" ht="29.25" customHeight="1" x14ac:dyDescent="0.35">
      <c r="A50" s="16" t="s">
        <v>9</v>
      </c>
      <c r="B50" s="150" t="s">
        <v>1</v>
      </c>
      <c r="C50" s="11">
        <f>E50+F50+K50+N50+S50+X50+AC50+AH50+AO50+AU50+AZ50+BF50+BJ50+BN50+BQ50+BR50+BV50+CA50+CE50+CI50+CO50+CR50+CV50+CZ50+DD50+DE50+DF50</f>
        <v>7500</v>
      </c>
      <c r="D50" s="16"/>
      <c r="E50" s="16">
        <v>100</v>
      </c>
      <c r="F50" s="16"/>
      <c r="G50" s="16"/>
      <c r="H50" s="16"/>
      <c r="I50" s="16"/>
      <c r="J50" s="16"/>
      <c r="K50" s="34">
        <f>L50+M50</f>
        <v>180</v>
      </c>
      <c r="L50" s="16">
        <v>60</v>
      </c>
      <c r="M50" s="16">
        <v>120</v>
      </c>
      <c r="N50" s="34">
        <f>O50+P50+Q50+R50</f>
        <v>380</v>
      </c>
      <c r="O50" s="16">
        <v>40</v>
      </c>
      <c r="P50" s="16">
        <v>120</v>
      </c>
      <c r="Q50" s="16">
        <v>120</v>
      </c>
      <c r="R50" s="16">
        <v>100</v>
      </c>
      <c r="S50" s="118">
        <f>T50+U50+V50+W50</f>
        <v>180</v>
      </c>
      <c r="T50" s="16">
        <v>80</v>
      </c>
      <c r="U50" s="16"/>
      <c r="V50" s="16">
        <v>100</v>
      </c>
      <c r="W50" s="16"/>
      <c r="X50" s="34">
        <f>Y50+Z50+AA50+AB50</f>
        <v>320</v>
      </c>
      <c r="Y50" s="16">
        <v>80</v>
      </c>
      <c r="Z50" s="16"/>
      <c r="AA50" s="16">
        <v>120</v>
      </c>
      <c r="AB50" s="16">
        <v>120</v>
      </c>
      <c r="AC50" s="34">
        <f>AD50+AE50+AF50+AG50</f>
        <v>400</v>
      </c>
      <c r="AD50" s="16">
        <v>80</v>
      </c>
      <c r="AE50" s="16">
        <v>80</v>
      </c>
      <c r="AF50" s="16">
        <v>140</v>
      </c>
      <c r="AG50" s="16">
        <v>100</v>
      </c>
      <c r="AH50" s="118">
        <f>AI50+AK50+AL50+AM50+AN50</f>
        <v>440</v>
      </c>
      <c r="AI50" s="16">
        <v>40</v>
      </c>
      <c r="AJ50" s="16"/>
      <c r="AK50" s="16">
        <v>120</v>
      </c>
      <c r="AL50" s="16">
        <v>120</v>
      </c>
      <c r="AM50" s="16">
        <v>160</v>
      </c>
      <c r="AN50" s="16"/>
      <c r="AO50" s="118">
        <f>AP50+AQ50+AR50+AS50+AT50</f>
        <v>540</v>
      </c>
      <c r="AP50" s="16">
        <v>100</v>
      </c>
      <c r="AQ50" s="16">
        <v>80</v>
      </c>
      <c r="AR50" s="16">
        <v>120</v>
      </c>
      <c r="AS50" s="16">
        <v>140</v>
      </c>
      <c r="AT50" s="16">
        <v>100</v>
      </c>
      <c r="AU50" s="34">
        <f>AV50+AW50+AX50+AY50</f>
        <v>220</v>
      </c>
      <c r="AV50" s="16">
        <v>40</v>
      </c>
      <c r="AW50" s="16"/>
      <c r="AX50" s="16">
        <v>80</v>
      </c>
      <c r="AY50" s="16">
        <v>100</v>
      </c>
      <c r="AZ50" s="118">
        <f>BA50+BB50+BC50+BD50+BE50</f>
        <v>600</v>
      </c>
      <c r="BA50" s="16">
        <v>140</v>
      </c>
      <c r="BB50" s="16">
        <v>120</v>
      </c>
      <c r="BC50" s="16">
        <v>120</v>
      </c>
      <c r="BD50" s="16">
        <v>100</v>
      </c>
      <c r="BE50" s="16">
        <v>120</v>
      </c>
      <c r="BF50" s="118">
        <f>BG50+BH50+BI50</f>
        <v>260</v>
      </c>
      <c r="BG50" s="16">
        <v>80</v>
      </c>
      <c r="BH50" s="16">
        <v>100</v>
      </c>
      <c r="BI50" s="16">
        <v>80</v>
      </c>
      <c r="BJ50" s="34">
        <f>BK50+BL50+BM50</f>
        <v>280</v>
      </c>
      <c r="BK50" s="16">
        <v>100</v>
      </c>
      <c r="BL50" s="16">
        <v>100</v>
      </c>
      <c r="BM50" s="16">
        <v>80</v>
      </c>
      <c r="BN50" s="34">
        <f>BO50+BP50</f>
        <v>100</v>
      </c>
      <c r="BO50" s="16"/>
      <c r="BP50" s="16">
        <v>100</v>
      </c>
      <c r="BQ50" s="34">
        <v>300</v>
      </c>
      <c r="BR50" s="34">
        <f>BS50+BT50+BU50</f>
        <v>300</v>
      </c>
      <c r="BS50" s="16">
        <v>100</v>
      </c>
      <c r="BT50" s="16">
        <v>80</v>
      </c>
      <c r="BU50" s="16">
        <v>120</v>
      </c>
      <c r="BV50" s="34">
        <f>BW50+BX50+BY50+BZ50</f>
        <v>420</v>
      </c>
      <c r="BW50" s="16">
        <v>80</v>
      </c>
      <c r="BX50" s="16">
        <v>100</v>
      </c>
      <c r="BY50" s="16">
        <v>140</v>
      </c>
      <c r="BZ50" s="16">
        <v>100</v>
      </c>
      <c r="CA50" s="34">
        <f>CB50+CC50+CD50</f>
        <v>460</v>
      </c>
      <c r="CB50" s="16">
        <v>140</v>
      </c>
      <c r="CC50" s="16">
        <v>160</v>
      </c>
      <c r="CD50" s="16">
        <v>160</v>
      </c>
      <c r="CE50" s="118">
        <f>CF50+CG50+CH50</f>
        <v>320</v>
      </c>
      <c r="CF50" s="16">
        <v>200</v>
      </c>
      <c r="CG50" s="16">
        <v>120</v>
      </c>
      <c r="CH50" s="16"/>
      <c r="CI50" s="118">
        <f>CJ50+CK50+CL50+CM50+CN50</f>
        <v>360</v>
      </c>
      <c r="CJ50" s="16">
        <v>160</v>
      </c>
      <c r="CK50" s="16"/>
      <c r="CL50" s="16">
        <v>80</v>
      </c>
      <c r="CM50" s="16"/>
      <c r="CN50" s="16">
        <v>120</v>
      </c>
      <c r="CO50" s="34">
        <f>CP50+CQ50</f>
        <v>240</v>
      </c>
      <c r="CP50" s="16">
        <v>120</v>
      </c>
      <c r="CQ50" s="16">
        <v>120</v>
      </c>
      <c r="CR50" s="118">
        <f>CS50+CT50+CU50</f>
        <v>240</v>
      </c>
      <c r="CS50" s="16"/>
      <c r="CT50" s="16">
        <v>120</v>
      </c>
      <c r="CU50" s="16">
        <v>120</v>
      </c>
      <c r="CV50" s="118">
        <f>CW50+CX50+CY50</f>
        <v>320</v>
      </c>
      <c r="CW50" s="16">
        <v>100</v>
      </c>
      <c r="CX50" s="16">
        <v>100</v>
      </c>
      <c r="CY50" s="16">
        <v>120</v>
      </c>
      <c r="CZ50" s="118">
        <f>DA50+DB50+DC50</f>
        <v>360</v>
      </c>
      <c r="DA50" s="16">
        <v>140</v>
      </c>
      <c r="DB50" s="16">
        <v>120</v>
      </c>
      <c r="DC50" s="16">
        <v>100</v>
      </c>
      <c r="DD50" s="34">
        <v>100</v>
      </c>
      <c r="DE50" s="34">
        <v>80</v>
      </c>
      <c r="DF50" s="34"/>
      <c r="DG50" s="183">
        <f t="shared" si="4"/>
        <v>7500</v>
      </c>
    </row>
    <row r="51" spans="1:111" s="148" customFormat="1" ht="42" x14ac:dyDescent="0.25">
      <c r="A51" s="147" t="s">
        <v>173</v>
      </c>
      <c r="B51" s="52" t="s">
        <v>1</v>
      </c>
      <c r="C51" s="46">
        <f t="shared" ref="C51:AI51" si="70">SUM(C52+C53)</f>
        <v>26250</v>
      </c>
      <c r="D51" s="45">
        <f t="shared" si="70"/>
        <v>0</v>
      </c>
      <c r="E51" s="45">
        <f t="shared" si="70"/>
        <v>140</v>
      </c>
      <c r="F51" s="45">
        <f t="shared" si="70"/>
        <v>0</v>
      </c>
      <c r="G51" s="45">
        <f t="shared" si="70"/>
        <v>0</v>
      </c>
      <c r="H51" s="45">
        <f t="shared" si="70"/>
        <v>0</v>
      </c>
      <c r="I51" s="45">
        <f t="shared" si="70"/>
        <v>0</v>
      </c>
      <c r="J51" s="45">
        <f t="shared" si="70"/>
        <v>0</v>
      </c>
      <c r="K51" s="46">
        <f t="shared" si="70"/>
        <v>820</v>
      </c>
      <c r="L51" s="45">
        <f t="shared" si="70"/>
        <v>600</v>
      </c>
      <c r="M51" s="45">
        <f t="shared" si="70"/>
        <v>220</v>
      </c>
      <c r="N51" s="46">
        <f t="shared" si="70"/>
        <v>1080</v>
      </c>
      <c r="O51" s="45">
        <f t="shared" si="70"/>
        <v>600</v>
      </c>
      <c r="P51" s="45">
        <f t="shared" si="70"/>
        <v>120</v>
      </c>
      <c r="Q51" s="45">
        <f t="shared" si="70"/>
        <v>180</v>
      </c>
      <c r="R51" s="45">
        <f t="shared" si="70"/>
        <v>180</v>
      </c>
      <c r="S51" s="46">
        <f t="shared" si="70"/>
        <v>1080</v>
      </c>
      <c r="T51" s="45">
        <f t="shared" si="70"/>
        <v>560</v>
      </c>
      <c r="U51" s="45">
        <f t="shared" si="70"/>
        <v>140</v>
      </c>
      <c r="V51" s="45">
        <f t="shared" si="70"/>
        <v>200</v>
      </c>
      <c r="W51" s="45">
        <f t="shared" si="70"/>
        <v>180</v>
      </c>
      <c r="X51" s="46">
        <f t="shared" si="70"/>
        <v>1220</v>
      </c>
      <c r="Y51" s="45">
        <f t="shared" si="70"/>
        <v>540</v>
      </c>
      <c r="Z51" s="45">
        <f t="shared" si="70"/>
        <v>300</v>
      </c>
      <c r="AA51" s="45">
        <f t="shared" si="70"/>
        <v>200</v>
      </c>
      <c r="AB51" s="45">
        <f t="shared" si="70"/>
        <v>180</v>
      </c>
      <c r="AC51" s="46">
        <f t="shared" si="70"/>
        <v>1600</v>
      </c>
      <c r="AD51" s="45">
        <f t="shared" si="70"/>
        <v>600</v>
      </c>
      <c r="AE51" s="45">
        <f t="shared" si="70"/>
        <v>320</v>
      </c>
      <c r="AF51" s="45">
        <f t="shared" si="70"/>
        <v>340</v>
      </c>
      <c r="AG51" s="45">
        <f t="shared" si="70"/>
        <v>340</v>
      </c>
      <c r="AH51" s="46">
        <f t="shared" si="70"/>
        <v>1780</v>
      </c>
      <c r="AI51" s="45">
        <f t="shared" si="70"/>
        <v>560</v>
      </c>
      <c r="AJ51" s="45"/>
      <c r="AK51" s="45">
        <f t="shared" ref="AK51:BP51" si="71">SUM(AK52+AK53)</f>
        <v>320</v>
      </c>
      <c r="AL51" s="45">
        <f t="shared" si="71"/>
        <v>320</v>
      </c>
      <c r="AM51" s="45">
        <f t="shared" si="71"/>
        <v>260</v>
      </c>
      <c r="AN51" s="45">
        <f t="shared" si="71"/>
        <v>320</v>
      </c>
      <c r="AO51" s="46">
        <f t="shared" si="71"/>
        <v>1680</v>
      </c>
      <c r="AP51" s="45">
        <f t="shared" si="71"/>
        <v>600</v>
      </c>
      <c r="AQ51" s="45">
        <f t="shared" si="71"/>
        <v>220</v>
      </c>
      <c r="AR51" s="45">
        <f t="shared" si="71"/>
        <v>220</v>
      </c>
      <c r="AS51" s="45">
        <f t="shared" si="71"/>
        <v>280</v>
      </c>
      <c r="AT51" s="45">
        <f t="shared" si="71"/>
        <v>360</v>
      </c>
      <c r="AU51" s="46">
        <f t="shared" si="71"/>
        <v>1400</v>
      </c>
      <c r="AV51" s="45">
        <f t="shared" si="71"/>
        <v>560</v>
      </c>
      <c r="AW51" s="45">
        <f t="shared" si="71"/>
        <v>240</v>
      </c>
      <c r="AX51" s="45">
        <f t="shared" si="71"/>
        <v>260</v>
      </c>
      <c r="AY51" s="45">
        <f t="shared" si="71"/>
        <v>340</v>
      </c>
      <c r="AZ51" s="46">
        <f t="shared" si="71"/>
        <v>1940</v>
      </c>
      <c r="BA51" s="45">
        <f t="shared" si="71"/>
        <v>540</v>
      </c>
      <c r="BB51" s="45">
        <f t="shared" si="71"/>
        <v>360</v>
      </c>
      <c r="BC51" s="45">
        <f t="shared" si="71"/>
        <v>360</v>
      </c>
      <c r="BD51" s="45">
        <f t="shared" si="71"/>
        <v>360</v>
      </c>
      <c r="BE51" s="45">
        <f t="shared" si="71"/>
        <v>320</v>
      </c>
      <c r="BF51" s="46">
        <f t="shared" si="71"/>
        <v>1180</v>
      </c>
      <c r="BG51" s="45">
        <f t="shared" si="71"/>
        <v>500</v>
      </c>
      <c r="BH51" s="45">
        <f t="shared" si="71"/>
        <v>440</v>
      </c>
      <c r="BI51" s="45">
        <f t="shared" si="71"/>
        <v>240</v>
      </c>
      <c r="BJ51" s="46">
        <f t="shared" si="71"/>
        <v>920</v>
      </c>
      <c r="BK51" s="45">
        <f t="shared" si="71"/>
        <v>540</v>
      </c>
      <c r="BL51" s="45">
        <f t="shared" si="71"/>
        <v>200</v>
      </c>
      <c r="BM51" s="45">
        <f t="shared" si="71"/>
        <v>180</v>
      </c>
      <c r="BN51" s="46">
        <f t="shared" si="71"/>
        <v>660</v>
      </c>
      <c r="BO51" s="45">
        <f t="shared" si="71"/>
        <v>560</v>
      </c>
      <c r="BP51" s="45">
        <f t="shared" si="71"/>
        <v>100</v>
      </c>
      <c r="BQ51" s="46">
        <f t="shared" ref="BQ51:CV51" si="72">SUM(BQ52+BQ53)</f>
        <v>340</v>
      </c>
      <c r="BR51" s="46">
        <f t="shared" si="72"/>
        <v>1140</v>
      </c>
      <c r="BS51" s="45">
        <f t="shared" si="72"/>
        <v>540</v>
      </c>
      <c r="BT51" s="45">
        <f t="shared" si="72"/>
        <v>320</v>
      </c>
      <c r="BU51" s="45">
        <f t="shared" si="72"/>
        <v>280</v>
      </c>
      <c r="BV51" s="46">
        <f t="shared" si="72"/>
        <v>1240</v>
      </c>
      <c r="BW51" s="45">
        <f t="shared" si="72"/>
        <v>500</v>
      </c>
      <c r="BX51" s="45">
        <f t="shared" si="72"/>
        <v>180</v>
      </c>
      <c r="BY51" s="45">
        <f t="shared" si="72"/>
        <v>320</v>
      </c>
      <c r="BZ51" s="45">
        <f t="shared" si="72"/>
        <v>240</v>
      </c>
      <c r="CA51" s="46">
        <f t="shared" si="72"/>
        <v>1020</v>
      </c>
      <c r="CB51" s="45">
        <f t="shared" si="72"/>
        <v>460</v>
      </c>
      <c r="CC51" s="45">
        <f t="shared" si="72"/>
        <v>280</v>
      </c>
      <c r="CD51" s="45">
        <f t="shared" si="72"/>
        <v>280</v>
      </c>
      <c r="CE51" s="46">
        <f t="shared" si="72"/>
        <v>1020</v>
      </c>
      <c r="CF51" s="45">
        <f t="shared" si="72"/>
        <v>520</v>
      </c>
      <c r="CG51" s="45">
        <f t="shared" si="72"/>
        <v>320</v>
      </c>
      <c r="CH51" s="45">
        <f t="shared" si="72"/>
        <v>180</v>
      </c>
      <c r="CI51" s="46">
        <f t="shared" si="72"/>
        <v>1420</v>
      </c>
      <c r="CJ51" s="45">
        <f t="shared" si="72"/>
        <v>440</v>
      </c>
      <c r="CK51" s="45">
        <f t="shared" si="72"/>
        <v>300</v>
      </c>
      <c r="CL51" s="45">
        <f t="shared" si="72"/>
        <v>260</v>
      </c>
      <c r="CM51" s="45">
        <f t="shared" si="72"/>
        <v>240</v>
      </c>
      <c r="CN51" s="45">
        <f t="shared" si="72"/>
        <v>180</v>
      </c>
      <c r="CO51" s="46">
        <f t="shared" si="72"/>
        <v>510</v>
      </c>
      <c r="CP51" s="45">
        <f t="shared" si="72"/>
        <v>430</v>
      </c>
      <c r="CQ51" s="45">
        <f t="shared" si="72"/>
        <v>80</v>
      </c>
      <c r="CR51" s="46">
        <f t="shared" si="72"/>
        <v>940</v>
      </c>
      <c r="CS51" s="45">
        <f t="shared" si="72"/>
        <v>440</v>
      </c>
      <c r="CT51" s="45">
        <f t="shared" si="72"/>
        <v>260</v>
      </c>
      <c r="CU51" s="45">
        <f t="shared" si="72"/>
        <v>240</v>
      </c>
      <c r="CV51" s="46">
        <f t="shared" si="72"/>
        <v>1080</v>
      </c>
      <c r="CW51" s="45">
        <f t="shared" ref="CW51:DF51" si="73">SUM(CW52+CW53)</f>
        <v>700</v>
      </c>
      <c r="CX51" s="45">
        <f t="shared" si="73"/>
        <v>180</v>
      </c>
      <c r="CY51" s="45">
        <f t="shared" si="73"/>
        <v>200</v>
      </c>
      <c r="CZ51" s="46">
        <f t="shared" si="73"/>
        <v>1040</v>
      </c>
      <c r="DA51" s="45">
        <f t="shared" si="73"/>
        <v>500</v>
      </c>
      <c r="DB51" s="45">
        <f t="shared" si="73"/>
        <v>320</v>
      </c>
      <c r="DC51" s="45">
        <f t="shared" si="73"/>
        <v>220</v>
      </c>
      <c r="DD51" s="46">
        <f t="shared" si="73"/>
        <v>340</v>
      </c>
      <c r="DE51" s="46">
        <f t="shared" si="73"/>
        <v>340</v>
      </c>
      <c r="DF51" s="46">
        <f t="shared" si="73"/>
        <v>320</v>
      </c>
      <c r="DG51" s="183">
        <f t="shared" si="4"/>
        <v>26250</v>
      </c>
    </row>
    <row r="52" spans="1:111" s="89" customFormat="1" ht="31.5" customHeight="1" x14ac:dyDescent="0.35">
      <c r="A52" s="35" t="s">
        <v>166</v>
      </c>
      <c r="B52" s="121" t="s">
        <v>1</v>
      </c>
      <c r="C52" s="11">
        <f>SUM(E52+K52+N52+S52+X52+AC52+AH52+AO52+AU52+AZ52+BF52+BJ52+BN52+BQ52+BR52+BV52+CA52+CE52+CI52+CO52+CR52+CV52+CZ52+DD52+DE52+DF52)</f>
        <v>3250</v>
      </c>
      <c r="D52" s="16"/>
      <c r="E52" s="16"/>
      <c r="F52" s="16"/>
      <c r="G52" s="16"/>
      <c r="H52" s="16"/>
      <c r="I52" s="16"/>
      <c r="J52" s="16"/>
      <c r="K52" s="34">
        <f>L52+M52</f>
        <v>140</v>
      </c>
      <c r="L52" s="16">
        <v>100</v>
      </c>
      <c r="M52" s="16">
        <v>40</v>
      </c>
      <c r="N52" s="34">
        <f>O52+P52+Q52+R52</f>
        <v>160</v>
      </c>
      <c r="O52" s="16">
        <v>100</v>
      </c>
      <c r="P52" s="16">
        <v>20</v>
      </c>
      <c r="Q52" s="16">
        <v>20</v>
      </c>
      <c r="R52" s="16">
        <v>20</v>
      </c>
      <c r="S52" s="118">
        <f>T52+U52+V52+W52</f>
        <v>120</v>
      </c>
      <c r="T52" s="16">
        <v>60</v>
      </c>
      <c r="U52" s="16"/>
      <c r="V52" s="16">
        <v>40</v>
      </c>
      <c r="W52" s="16">
        <v>20</v>
      </c>
      <c r="X52" s="34">
        <f>Y52+Z52+AA52+AB52</f>
        <v>220</v>
      </c>
      <c r="Y52" s="16">
        <v>100</v>
      </c>
      <c r="Z52" s="16">
        <v>60</v>
      </c>
      <c r="AA52" s="16">
        <v>40</v>
      </c>
      <c r="AB52" s="16">
        <v>20</v>
      </c>
      <c r="AC52" s="34">
        <f>AD52+AE52+AF52+AG52</f>
        <v>200</v>
      </c>
      <c r="AD52" s="16">
        <v>100</v>
      </c>
      <c r="AE52" s="16">
        <v>20</v>
      </c>
      <c r="AF52" s="16">
        <v>40</v>
      </c>
      <c r="AG52" s="16">
        <v>40</v>
      </c>
      <c r="AH52" s="118">
        <f>AI52+AK52+AL52+AM52+AN52</f>
        <v>140</v>
      </c>
      <c r="AI52" s="16">
        <v>60</v>
      </c>
      <c r="AJ52" s="16"/>
      <c r="AK52" s="16">
        <v>20</v>
      </c>
      <c r="AL52" s="16">
        <v>20</v>
      </c>
      <c r="AM52" s="16">
        <v>20</v>
      </c>
      <c r="AN52" s="16">
        <v>20</v>
      </c>
      <c r="AO52" s="118">
        <f>AP52+AQ52+AR52+AS52+AT52</f>
        <v>200</v>
      </c>
      <c r="AP52" s="16">
        <v>100</v>
      </c>
      <c r="AQ52" s="16">
        <v>20</v>
      </c>
      <c r="AR52" s="16">
        <v>20</v>
      </c>
      <c r="AS52" s="16">
        <v>40</v>
      </c>
      <c r="AT52" s="16">
        <v>20</v>
      </c>
      <c r="AU52" s="118">
        <f>AV52+AW52+AX52+AY52</f>
        <v>180</v>
      </c>
      <c r="AV52" s="16">
        <v>80</v>
      </c>
      <c r="AW52" s="16">
        <v>20</v>
      </c>
      <c r="AX52" s="16">
        <v>40</v>
      </c>
      <c r="AY52" s="16">
        <v>40</v>
      </c>
      <c r="AZ52" s="118">
        <f>BA52+BB52+BC52+BD52+BE52</f>
        <v>180</v>
      </c>
      <c r="BA52" s="16">
        <v>60</v>
      </c>
      <c r="BB52" s="16">
        <v>20</v>
      </c>
      <c r="BC52" s="16">
        <v>20</v>
      </c>
      <c r="BD52" s="16">
        <v>20</v>
      </c>
      <c r="BE52" s="16">
        <v>60</v>
      </c>
      <c r="BF52" s="118">
        <f>BG52+BH52+BI52</f>
        <v>160</v>
      </c>
      <c r="BG52" s="16">
        <v>80</v>
      </c>
      <c r="BH52" s="16">
        <v>40</v>
      </c>
      <c r="BI52" s="16">
        <v>40</v>
      </c>
      <c r="BJ52" s="34">
        <f>BK52+BL52+BM52</f>
        <v>100</v>
      </c>
      <c r="BK52" s="16">
        <v>40</v>
      </c>
      <c r="BL52" s="16">
        <v>40</v>
      </c>
      <c r="BM52" s="16">
        <v>20</v>
      </c>
      <c r="BN52" s="34">
        <f>BO52+BP52</f>
        <v>80</v>
      </c>
      <c r="BO52" s="16">
        <v>60</v>
      </c>
      <c r="BP52" s="16">
        <v>20</v>
      </c>
      <c r="BQ52" s="34">
        <v>100</v>
      </c>
      <c r="BR52" s="34">
        <f>BS52+BT52+BU52</f>
        <v>140</v>
      </c>
      <c r="BS52" s="16">
        <v>60</v>
      </c>
      <c r="BT52" s="16">
        <v>40</v>
      </c>
      <c r="BU52" s="16">
        <v>40</v>
      </c>
      <c r="BV52" s="118">
        <f>BW52+BX52+BY52+BZ52</f>
        <v>200</v>
      </c>
      <c r="BW52" s="16">
        <v>100</v>
      </c>
      <c r="BX52" s="16">
        <v>20</v>
      </c>
      <c r="BY52" s="16">
        <v>40</v>
      </c>
      <c r="BZ52" s="16">
        <v>40</v>
      </c>
      <c r="CA52" s="34">
        <f>CB52+CC52+CD52</f>
        <v>140</v>
      </c>
      <c r="CB52" s="16">
        <v>60</v>
      </c>
      <c r="CC52" s="16">
        <v>40</v>
      </c>
      <c r="CD52" s="16">
        <v>40</v>
      </c>
      <c r="CE52" s="118">
        <f>CF52+CG52+CH52</f>
        <v>80</v>
      </c>
      <c r="CF52" s="16">
        <v>40</v>
      </c>
      <c r="CG52" s="16">
        <v>20</v>
      </c>
      <c r="CH52" s="16">
        <v>20</v>
      </c>
      <c r="CI52" s="118">
        <f>CJ52+CK52+CL52+CM52+CN52</f>
        <v>140</v>
      </c>
      <c r="CJ52" s="16">
        <v>40</v>
      </c>
      <c r="CK52" s="16">
        <v>20</v>
      </c>
      <c r="CL52" s="16">
        <v>20</v>
      </c>
      <c r="CM52" s="16">
        <v>40</v>
      </c>
      <c r="CN52" s="16">
        <v>20</v>
      </c>
      <c r="CO52" s="34">
        <f>CP52+CQ52</f>
        <v>50</v>
      </c>
      <c r="CP52" s="16">
        <v>30</v>
      </c>
      <c r="CQ52" s="16">
        <v>20</v>
      </c>
      <c r="CR52" s="118">
        <f>CS52+CT52+CU52</f>
        <v>80</v>
      </c>
      <c r="CS52" s="16">
        <v>40</v>
      </c>
      <c r="CT52" s="16">
        <v>20</v>
      </c>
      <c r="CU52" s="16">
        <v>20</v>
      </c>
      <c r="CV52" s="118">
        <f>CW52+CX52+CY52</f>
        <v>260</v>
      </c>
      <c r="CW52" s="16">
        <v>200</v>
      </c>
      <c r="CX52" s="16">
        <v>40</v>
      </c>
      <c r="CY52" s="16">
        <v>20</v>
      </c>
      <c r="CZ52" s="118">
        <f>DA52+DB52+DC52</f>
        <v>100</v>
      </c>
      <c r="DA52" s="16">
        <v>60</v>
      </c>
      <c r="DB52" s="16">
        <v>20</v>
      </c>
      <c r="DC52" s="16">
        <v>20</v>
      </c>
      <c r="DD52" s="34">
        <v>40</v>
      </c>
      <c r="DE52" s="34">
        <v>20</v>
      </c>
      <c r="DF52" s="34">
        <v>20</v>
      </c>
      <c r="DG52" s="183">
        <f t="shared" si="4"/>
        <v>3250</v>
      </c>
    </row>
    <row r="53" spans="1:111" s="89" customFormat="1" ht="29.25" customHeight="1" x14ac:dyDescent="0.35">
      <c r="A53" s="25" t="s">
        <v>167</v>
      </c>
      <c r="B53" s="17" t="s">
        <v>1</v>
      </c>
      <c r="C53" s="11">
        <f>SUM(E53+K53+N53+S53+X53+AC53+AH53+AO53+AU53+AZ53+BF53+BJ53+BN53+BQ53+BR53+BV53+CA53+CE53+CI53+CO53+CR53+CV53+CZ53+DD53+DE53+DF53)</f>
        <v>23000</v>
      </c>
      <c r="D53" s="16"/>
      <c r="E53" s="16">
        <v>140</v>
      </c>
      <c r="F53" s="16"/>
      <c r="G53" s="16"/>
      <c r="H53" s="16"/>
      <c r="I53" s="16"/>
      <c r="J53" s="16"/>
      <c r="K53" s="34">
        <f>L53+M53</f>
        <v>680</v>
      </c>
      <c r="L53" s="16">
        <v>500</v>
      </c>
      <c r="M53" s="16">
        <v>180</v>
      </c>
      <c r="N53" s="34">
        <f>O53+P53+Q53+R53</f>
        <v>920</v>
      </c>
      <c r="O53" s="16">
        <v>500</v>
      </c>
      <c r="P53" s="16">
        <v>100</v>
      </c>
      <c r="Q53" s="16">
        <v>160</v>
      </c>
      <c r="R53" s="16">
        <v>160</v>
      </c>
      <c r="S53" s="118">
        <f>T53+U53+V53+W53</f>
        <v>960</v>
      </c>
      <c r="T53" s="16">
        <v>500</v>
      </c>
      <c r="U53" s="16">
        <v>140</v>
      </c>
      <c r="V53" s="16">
        <v>160</v>
      </c>
      <c r="W53" s="16">
        <v>160</v>
      </c>
      <c r="X53" s="34">
        <f>Y53+Z53+AA53+AB53</f>
        <v>1000</v>
      </c>
      <c r="Y53" s="16">
        <v>440</v>
      </c>
      <c r="Z53" s="16">
        <v>240</v>
      </c>
      <c r="AA53" s="16">
        <v>160</v>
      </c>
      <c r="AB53" s="16">
        <v>160</v>
      </c>
      <c r="AC53" s="34">
        <f>AD53+AE53+AF53+AG53</f>
        <v>1400</v>
      </c>
      <c r="AD53" s="16">
        <v>500</v>
      </c>
      <c r="AE53" s="16">
        <v>300</v>
      </c>
      <c r="AF53" s="16">
        <v>300</v>
      </c>
      <c r="AG53" s="16">
        <v>300</v>
      </c>
      <c r="AH53" s="118">
        <f>AI53+AK53+AL53+AM53+AN53</f>
        <v>1640</v>
      </c>
      <c r="AI53" s="16">
        <v>500</v>
      </c>
      <c r="AJ53" s="16"/>
      <c r="AK53" s="16">
        <v>300</v>
      </c>
      <c r="AL53" s="16">
        <v>300</v>
      </c>
      <c r="AM53" s="16">
        <v>240</v>
      </c>
      <c r="AN53" s="16">
        <v>300</v>
      </c>
      <c r="AO53" s="118">
        <f>AP53+AQ53+AR53+AS53+AT53</f>
        <v>1480</v>
      </c>
      <c r="AP53" s="16">
        <v>500</v>
      </c>
      <c r="AQ53" s="16">
        <v>200</v>
      </c>
      <c r="AR53" s="16">
        <v>200</v>
      </c>
      <c r="AS53" s="16">
        <v>240</v>
      </c>
      <c r="AT53" s="16">
        <v>340</v>
      </c>
      <c r="AU53" s="118">
        <f>AV53+AW53+AX53+AY53</f>
        <v>1220</v>
      </c>
      <c r="AV53" s="16">
        <v>480</v>
      </c>
      <c r="AW53" s="16">
        <v>220</v>
      </c>
      <c r="AX53" s="16">
        <v>220</v>
      </c>
      <c r="AY53" s="16">
        <v>300</v>
      </c>
      <c r="AZ53" s="118">
        <f>BA53+BB53+BC53+BD53+BE53</f>
        <v>1760</v>
      </c>
      <c r="BA53" s="16">
        <v>480</v>
      </c>
      <c r="BB53" s="16">
        <v>340</v>
      </c>
      <c r="BC53" s="16">
        <v>340</v>
      </c>
      <c r="BD53" s="16">
        <v>340</v>
      </c>
      <c r="BE53" s="16">
        <v>260</v>
      </c>
      <c r="BF53" s="118">
        <f>BG53+BH53+BI53</f>
        <v>1020</v>
      </c>
      <c r="BG53" s="16">
        <v>420</v>
      </c>
      <c r="BH53" s="16">
        <v>400</v>
      </c>
      <c r="BI53" s="16">
        <v>200</v>
      </c>
      <c r="BJ53" s="34">
        <f>BK53+BL53+BM53</f>
        <v>820</v>
      </c>
      <c r="BK53" s="16">
        <v>500</v>
      </c>
      <c r="BL53" s="16">
        <v>160</v>
      </c>
      <c r="BM53" s="16">
        <v>160</v>
      </c>
      <c r="BN53" s="34">
        <f>BO53+BP53</f>
        <v>580</v>
      </c>
      <c r="BO53" s="16">
        <v>500</v>
      </c>
      <c r="BP53" s="16">
        <v>80</v>
      </c>
      <c r="BQ53" s="34">
        <v>240</v>
      </c>
      <c r="BR53" s="34">
        <f>BS53+BT53+BU53</f>
        <v>1000</v>
      </c>
      <c r="BS53" s="16">
        <v>480</v>
      </c>
      <c r="BT53" s="16">
        <v>280</v>
      </c>
      <c r="BU53" s="16">
        <v>240</v>
      </c>
      <c r="BV53" s="118">
        <f>BW53+BX53+BY53+BZ53</f>
        <v>1040</v>
      </c>
      <c r="BW53" s="16">
        <v>400</v>
      </c>
      <c r="BX53" s="16">
        <v>160</v>
      </c>
      <c r="BY53" s="16">
        <v>280</v>
      </c>
      <c r="BZ53" s="16">
        <v>200</v>
      </c>
      <c r="CA53" s="34">
        <f>CB53+CC53+CD53</f>
        <v>880</v>
      </c>
      <c r="CB53" s="16">
        <v>400</v>
      </c>
      <c r="CC53" s="16">
        <v>240</v>
      </c>
      <c r="CD53" s="16">
        <v>240</v>
      </c>
      <c r="CE53" s="118">
        <f>CF53+CG53+CH53</f>
        <v>940</v>
      </c>
      <c r="CF53" s="16">
        <v>480</v>
      </c>
      <c r="CG53" s="16">
        <v>300</v>
      </c>
      <c r="CH53" s="16">
        <v>160</v>
      </c>
      <c r="CI53" s="118">
        <f>CJ53+CK53+CL53+CM53+CN53</f>
        <v>1280</v>
      </c>
      <c r="CJ53" s="16">
        <v>400</v>
      </c>
      <c r="CK53" s="16">
        <v>280</v>
      </c>
      <c r="CL53" s="16">
        <v>240</v>
      </c>
      <c r="CM53" s="16">
        <v>200</v>
      </c>
      <c r="CN53" s="16">
        <v>160</v>
      </c>
      <c r="CO53" s="34">
        <f>SUM(CP53:CQ53)</f>
        <v>460</v>
      </c>
      <c r="CP53" s="16">
        <v>400</v>
      </c>
      <c r="CQ53" s="16">
        <v>60</v>
      </c>
      <c r="CR53" s="118">
        <f>CS53+CT53+CU53</f>
        <v>860</v>
      </c>
      <c r="CS53" s="16">
        <v>400</v>
      </c>
      <c r="CT53" s="16">
        <v>240</v>
      </c>
      <c r="CU53" s="16">
        <v>220</v>
      </c>
      <c r="CV53" s="118">
        <f>CW53+CX53+CY53</f>
        <v>820</v>
      </c>
      <c r="CW53" s="16">
        <v>500</v>
      </c>
      <c r="CX53" s="16">
        <v>140</v>
      </c>
      <c r="CY53" s="16">
        <v>180</v>
      </c>
      <c r="CZ53" s="118">
        <f>DA53+DB53+DC53</f>
        <v>940</v>
      </c>
      <c r="DA53" s="16">
        <v>440</v>
      </c>
      <c r="DB53" s="16">
        <v>300</v>
      </c>
      <c r="DC53" s="16">
        <v>200</v>
      </c>
      <c r="DD53" s="34">
        <v>300</v>
      </c>
      <c r="DE53" s="34">
        <v>320</v>
      </c>
      <c r="DF53" s="34">
        <v>300</v>
      </c>
      <c r="DG53" s="183">
        <f t="shared" si="4"/>
        <v>23000</v>
      </c>
    </row>
    <row r="54" spans="1:111" s="89" customFormat="1" ht="42" x14ac:dyDescent="0.25">
      <c r="A54" s="35" t="s">
        <v>168</v>
      </c>
      <c r="B54" s="145" t="s">
        <v>2</v>
      </c>
      <c r="C54" s="46">
        <v>77</v>
      </c>
      <c r="D54" s="16"/>
      <c r="E54" s="16"/>
      <c r="F54" s="16"/>
      <c r="G54" s="16"/>
      <c r="H54" s="16"/>
      <c r="I54" s="16"/>
      <c r="J54" s="16"/>
      <c r="K54" s="34">
        <f>L54+M54</f>
        <v>0</v>
      </c>
      <c r="L54" s="16"/>
      <c r="M54" s="16"/>
      <c r="N54" s="34">
        <f>O54+P54+Q54+R54</f>
        <v>0</v>
      </c>
      <c r="O54" s="16"/>
      <c r="P54" s="16"/>
      <c r="Q54" s="16"/>
      <c r="R54" s="16"/>
      <c r="S54" s="118">
        <f>T54+U54+V54+W54</f>
        <v>0</v>
      </c>
      <c r="T54" s="16"/>
      <c r="U54" s="16"/>
      <c r="V54" s="16"/>
      <c r="W54" s="16"/>
      <c r="X54" s="34">
        <f>Y54+Z54+AA54+AB54</f>
        <v>0</v>
      </c>
      <c r="Y54" s="16">
        <v>0</v>
      </c>
      <c r="Z54" s="16"/>
      <c r="AA54" s="16"/>
      <c r="AB54" s="16"/>
      <c r="AC54" s="34">
        <f>AD54+AE54+AF54+AG54</f>
        <v>0</v>
      </c>
      <c r="AD54" s="16"/>
      <c r="AE54" s="16"/>
      <c r="AF54" s="16"/>
      <c r="AG54" s="16"/>
      <c r="AH54" s="118">
        <f>AI54+AK54+AL54+AM54+AN54</f>
        <v>0</v>
      </c>
      <c r="AI54" s="16"/>
      <c r="AJ54" s="16"/>
      <c r="AK54" s="16"/>
      <c r="AL54" s="16"/>
      <c r="AM54" s="16"/>
      <c r="AN54" s="16"/>
      <c r="AO54" s="118">
        <f>AP54+AQ54+AR54+AS54+AT54</f>
        <v>0</v>
      </c>
      <c r="AP54" s="16"/>
      <c r="AQ54" s="16"/>
      <c r="AR54" s="16"/>
      <c r="AS54" s="16"/>
      <c r="AT54" s="16"/>
      <c r="AU54" s="118">
        <f>AV54+AW54+AX54+AY54</f>
        <v>0</v>
      </c>
      <c r="AV54" s="16"/>
      <c r="AW54" s="16"/>
      <c r="AX54" s="16"/>
      <c r="AY54" s="16"/>
      <c r="AZ54" s="118">
        <f>BA54+BB54+BC54+BD54+BE54</f>
        <v>0</v>
      </c>
      <c r="BA54" s="16"/>
      <c r="BB54" s="16"/>
      <c r="BC54" s="16"/>
      <c r="BD54" s="16"/>
      <c r="BE54" s="16"/>
      <c r="BF54" s="118">
        <f>BG54+BH54+BI54</f>
        <v>0</v>
      </c>
      <c r="BG54" s="16"/>
      <c r="BH54" s="16"/>
      <c r="BI54" s="16"/>
      <c r="BJ54" s="34"/>
      <c r="BK54" s="16"/>
      <c r="BL54" s="16"/>
      <c r="BM54" s="16"/>
      <c r="BN54" s="34">
        <f>BO54+BP54</f>
        <v>0</v>
      </c>
      <c r="BO54" s="16"/>
      <c r="BP54" s="16"/>
      <c r="BQ54" s="34"/>
      <c r="BR54" s="34">
        <f>BS54+BT54+BU54</f>
        <v>0</v>
      </c>
      <c r="BS54" s="16"/>
      <c r="BT54" s="16"/>
      <c r="BU54" s="16"/>
      <c r="BV54" s="118">
        <f>BW54+BX54+BY54+BZ54</f>
        <v>0</v>
      </c>
      <c r="BW54" s="16"/>
      <c r="BX54" s="16"/>
      <c r="BY54" s="16"/>
      <c r="BZ54" s="16"/>
      <c r="CA54" s="34">
        <f>CB54+CC54+CD54</f>
        <v>0</v>
      </c>
      <c r="CB54" s="16"/>
      <c r="CC54" s="16"/>
      <c r="CD54" s="16"/>
      <c r="CE54" s="118">
        <f>CF54+CG54+CH54</f>
        <v>0</v>
      </c>
      <c r="CF54" s="16"/>
      <c r="CG54" s="16">
        <v>0</v>
      </c>
      <c r="CH54" s="16"/>
      <c r="CI54" s="118">
        <f>CJ54+CK54+CL54+CM54+CN54</f>
        <v>0</v>
      </c>
      <c r="CJ54" s="16"/>
      <c r="CK54" s="16"/>
      <c r="CL54" s="16"/>
      <c r="CM54" s="16"/>
      <c r="CN54" s="16"/>
      <c r="CO54" s="34"/>
      <c r="CP54" s="16"/>
      <c r="CQ54" s="16"/>
      <c r="CR54" s="118"/>
      <c r="CS54" s="16"/>
      <c r="CT54" s="16"/>
      <c r="CU54" s="16"/>
      <c r="CV54" s="118"/>
      <c r="CW54" s="16"/>
      <c r="CX54" s="16"/>
      <c r="CY54" s="16"/>
      <c r="CZ54" s="118"/>
      <c r="DA54" s="16"/>
      <c r="DB54" s="16"/>
      <c r="DC54" s="16"/>
      <c r="DD54" s="34"/>
      <c r="DE54" s="34"/>
      <c r="DF54" s="34"/>
      <c r="DG54" s="183">
        <f t="shared" si="4"/>
        <v>0</v>
      </c>
    </row>
    <row r="55" spans="1:111" s="89" customFormat="1" ht="42" x14ac:dyDescent="0.25">
      <c r="A55" s="29" t="s">
        <v>126</v>
      </c>
      <c r="B55" s="9" t="s">
        <v>1</v>
      </c>
      <c r="C55" s="36">
        <f>E55+F55+K55+N55+S55+X55+AC55+AH55+AO55+AU55+AZ55+BF55+BJ55+BN55+BQ55+BR55+BV55+CA55+CE55+CI55+CO55+CR55+CV55+CZ55+DD55+DE55+DF55</f>
        <v>10620</v>
      </c>
      <c r="D55" s="10"/>
      <c r="E55" s="10">
        <f t="shared" ref="E55:AI55" si="74">SUM(E56:E58)</f>
        <v>100</v>
      </c>
      <c r="F55" s="10">
        <f t="shared" si="74"/>
        <v>0</v>
      </c>
      <c r="G55" s="10">
        <f t="shared" si="74"/>
        <v>0</v>
      </c>
      <c r="H55" s="10">
        <f t="shared" si="74"/>
        <v>0</v>
      </c>
      <c r="I55" s="10">
        <f t="shared" si="74"/>
        <v>0</v>
      </c>
      <c r="J55" s="10">
        <f t="shared" si="74"/>
        <v>0</v>
      </c>
      <c r="K55" s="36">
        <f t="shared" si="74"/>
        <v>320</v>
      </c>
      <c r="L55" s="10">
        <f t="shared" si="74"/>
        <v>200</v>
      </c>
      <c r="M55" s="10">
        <f t="shared" si="74"/>
        <v>120</v>
      </c>
      <c r="N55" s="36">
        <f t="shared" si="74"/>
        <v>540</v>
      </c>
      <c r="O55" s="10">
        <f t="shared" si="74"/>
        <v>200</v>
      </c>
      <c r="P55" s="10">
        <f t="shared" si="74"/>
        <v>120</v>
      </c>
      <c r="Q55" s="10">
        <f t="shared" si="74"/>
        <v>100</v>
      </c>
      <c r="R55" s="10">
        <f t="shared" si="74"/>
        <v>120</v>
      </c>
      <c r="S55" s="36">
        <f t="shared" si="74"/>
        <v>440</v>
      </c>
      <c r="T55" s="10">
        <f t="shared" si="74"/>
        <v>200</v>
      </c>
      <c r="U55" s="10">
        <f t="shared" si="74"/>
        <v>0</v>
      </c>
      <c r="V55" s="10">
        <f t="shared" si="74"/>
        <v>120</v>
      </c>
      <c r="W55" s="10">
        <f t="shared" si="74"/>
        <v>120</v>
      </c>
      <c r="X55" s="36">
        <f t="shared" si="74"/>
        <v>560</v>
      </c>
      <c r="Y55" s="10">
        <f t="shared" si="74"/>
        <v>200</v>
      </c>
      <c r="Z55" s="10">
        <f t="shared" si="74"/>
        <v>120</v>
      </c>
      <c r="AA55" s="10">
        <f t="shared" si="74"/>
        <v>120</v>
      </c>
      <c r="AB55" s="10">
        <f t="shared" si="74"/>
        <v>120</v>
      </c>
      <c r="AC55" s="36">
        <f t="shared" si="74"/>
        <v>520</v>
      </c>
      <c r="AD55" s="10">
        <f t="shared" si="74"/>
        <v>220</v>
      </c>
      <c r="AE55" s="10">
        <f t="shared" si="74"/>
        <v>100</v>
      </c>
      <c r="AF55" s="10">
        <f t="shared" si="74"/>
        <v>100</v>
      </c>
      <c r="AG55" s="10">
        <f t="shared" si="74"/>
        <v>100</v>
      </c>
      <c r="AH55" s="36">
        <f t="shared" si="74"/>
        <v>660</v>
      </c>
      <c r="AI55" s="10">
        <f t="shared" si="74"/>
        <v>220</v>
      </c>
      <c r="AJ55" s="111"/>
      <c r="AK55" s="10">
        <f t="shared" ref="AK55:BP55" si="75">SUM(AK56:AK58)</f>
        <v>100</v>
      </c>
      <c r="AL55" s="10">
        <f t="shared" si="75"/>
        <v>120</v>
      </c>
      <c r="AM55" s="10">
        <f t="shared" si="75"/>
        <v>100</v>
      </c>
      <c r="AN55" s="10">
        <f t="shared" si="75"/>
        <v>120</v>
      </c>
      <c r="AO55" s="36">
        <f t="shared" si="75"/>
        <v>640</v>
      </c>
      <c r="AP55" s="10">
        <f t="shared" si="75"/>
        <v>220</v>
      </c>
      <c r="AQ55" s="10">
        <f t="shared" si="75"/>
        <v>100</v>
      </c>
      <c r="AR55" s="10">
        <f t="shared" si="75"/>
        <v>100</v>
      </c>
      <c r="AS55" s="10">
        <f t="shared" si="75"/>
        <v>100</v>
      </c>
      <c r="AT55" s="10">
        <f t="shared" si="75"/>
        <v>120</v>
      </c>
      <c r="AU55" s="36">
        <f t="shared" si="75"/>
        <v>520</v>
      </c>
      <c r="AV55" s="10">
        <f t="shared" si="75"/>
        <v>200</v>
      </c>
      <c r="AW55" s="10">
        <f t="shared" si="75"/>
        <v>100</v>
      </c>
      <c r="AX55" s="10">
        <f t="shared" si="75"/>
        <v>100</v>
      </c>
      <c r="AY55" s="10">
        <f t="shared" si="75"/>
        <v>120</v>
      </c>
      <c r="AZ55" s="36">
        <f t="shared" si="75"/>
        <v>640</v>
      </c>
      <c r="BA55" s="10">
        <f t="shared" si="75"/>
        <v>200</v>
      </c>
      <c r="BB55" s="10">
        <f t="shared" si="75"/>
        <v>100</v>
      </c>
      <c r="BC55" s="10">
        <f t="shared" si="75"/>
        <v>120</v>
      </c>
      <c r="BD55" s="10">
        <f t="shared" si="75"/>
        <v>100</v>
      </c>
      <c r="BE55" s="10">
        <f t="shared" si="75"/>
        <v>120</v>
      </c>
      <c r="BF55" s="36">
        <f t="shared" si="75"/>
        <v>420</v>
      </c>
      <c r="BG55" s="10">
        <f t="shared" si="75"/>
        <v>200</v>
      </c>
      <c r="BH55" s="10">
        <f t="shared" si="75"/>
        <v>100</v>
      </c>
      <c r="BI55" s="10">
        <f t="shared" si="75"/>
        <v>120</v>
      </c>
      <c r="BJ55" s="36">
        <f t="shared" si="75"/>
        <v>420</v>
      </c>
      <c r="BK55" s="10">
        <f t="shared" si="75"/>
        <v>200</v>
      </c>
      <c r="BL55" s="10">
        <f t="shared" si="75"/>
        <v>100</v>
      </c>
      <c r="BM55" s="10">
        <f t="shared" si="75"/>
        <v>120</v>
      </c>
      <c r="BN55" s="36">
        <f t="shared" si="75"/>
        <v>320</v>
      </c>
      <c r="BO55" s="10">
        <f t="shared" si="75"/>
        <v>200</v>
      </c>
      <c r="BP55" s="10">
        <f t="shared" si="75"/>
        <v>120</v>
      </c>
      <c r="BQ55" s="36">
        <f t="shared" ref="BQ55:CV55" si="76">SUM(BQ56:BQ58)</f>
        <v>160</v>
      </c>
      <c r="BR55" s="36">
        <f t="shared" si="76"/>
        <v>400</v>
      </c>
      <c r="BS55" s="10">
        <f t="shared" si="76"/>
        <v>180</v>
      </c>
      <c r="BT55" s="10">
        <f t="shared" si="76"/>
        <v>100</v>
      </c>
      <c r="BU55" s="10">
        <f t="shared" si="76"/>
        <v>120</v>
      </c>
      <c r="BV55" s="36">
        <f t="shared" si="76"/>
        <v>540</v>
      </c>
      <c r="BW55" s="10">
        <f t="shared" si="76"/>
        <v>180</v>
      </c>
      <c r="BX55" s="10">
        <f t="shared" si="76"/>
        <v>120</v>
      </c>
      <c r="BY55" s="10">
        <f t="shared" si="76"/>
        <v>120</v>
      </c>
      <c r="BZ55" s="10">
        <f t="shared" si="76"/>
        <v>120</v>
      </c>
      <c r="CA55" s="36">
        <f t="shared" si="76"/>
        <v>420</v>
      </c>
      <c r="CB55" s="10">
        <f t="shared" si="76"/>
        <v>180</v>
      </c>
      <c r="CC55" s="10">
        <f t="shared" si="76"/>
        <v>120</v>
      </c>
      <c r="CD55" s="10">
        <f t="shared" si="76"/>
        <v>120</v>
      </c>
      <c r="CE55" s="36">
        <f t="shared" si="76"/>
        <v>420</v>
      </c>
      <c r="CF55" s="10">
        <f t="shared" si="76"/>
        <v>180</v>
      </c>
      <c r="CG55" s="10">
        <f t="shared" si="76"/>
        <v>120</v>
      </c>
      <c r="CH55" s="10">
        <f t="shared" si="76"/>
        <v>120</v>
      </c>
      <c r="CI55" s="36">
        <f t="shared" si="76"/>
        <v>620</v>
      </c>
      <c r="CJ55" s="10">
        <f t="shared" si="76"/>
        <v>200</v>
      </c>
      <c r="CK55" s="10">
        <f t="shared" si="76"/>
        <v>100</v>
      </c>
      <c r="CL55" s="10">
        <f t="shared" si="76"/>
        <v>100</v>
      </c>
      <c r="CM55" s="10">
        <f t="shared" si="76"/>
        <v>100</v>
      </c>
      <c r="CN55" s="10">
        <f t="shared" si="76"/>
        <v>120</v>
      </c>
      <c r="CO55" s="36">
        <f t="shared" si="76"/>
        <v>300</v>
      </c>
      <c r="CP55" s="10">
        <f t="shared" si="76"/>
        <v>180</v>
      </c>
      <c r="CQ55" s="10">
        <f t="shared" si="76"/>
        <v>120</v>
      </c>
      <c r="CR55" s="36">
        <f t="shared" si="76"/>
        <v>400</v>
      </c>
      <c r="CS55" s="10">
        <f t="shared" si="76"/>
        <v>180</v>
      </c>
      <c r="CT55" s="10">
        <f t="shared" si="76"/>
        <v>120</v>
      </c>
      <c r="CU55" s="10">
        <f t="shared" si="76"/>
        <v>100</v>
      </c>
      <c r="CV55" s="36">
        <f t="shared" si="76"/>
        <v>380</v>
      </c>
      <c r="CW55" s="10">
        <f t="shared" ref="CW55:DF55" si="77">SUM(CW56:CW58)</f>
        <v>180</v>
      </c>
      <c r="CX55" s="10">
        <f t="shared" si="77"/>
        <v>100</v>
      </c>
      <c r="CY55" s="10">
        <f t="shared" si="77"/>
        <v>100</v>
      </c>
      <c r="CZ55" s="36">
        <f t="shared" si="77"/>
        <v>400</v>
      </c>
      <c r="DA55" s="10">
        <f t="shared" si="77"/>
        <v>180</v>
      </c>
      <c r="DB55" s="10">
        <f t="shared" si="77"/>
        <v>120</v>
      </c>
      <c r="DC55" s="10">
        <f t="shared" si="77"/>
        <v>100</v>
      </c>
      <c r="DD55" s="36">
        <f t="shared" si="77"/>
        <v>160</v>
      </c>
      <c r="DE55" s="36">
        <f t="shared" si="77"/>
        <v>160</v>
      </c>
      <c r="DF55" s="36">
        <f t="shared" si="77"/>
        <v>160</v>
      </c>
      <c r="DG55" s="183">
        <f t="shared" si="4"/>
        <v>10620</v>
      </c>
    </row>
    <row r="56" spans="1:111" s="89" customFormat="1" x14ac:dyDescent="0.35">
      <c r="A56" s="35" t="s">
        <v>169</v>
      </c>
      <c r="B56" s="145" t="s">
        <v>1</v>
      </c>
      <c r="C56" s="11">
        <f>E56+F56+K56+N56+S56+X56+AC56+AH56+AO56+AU56+AZ56+BF56+BJ56+BN56+BQ56+BR56+BV56+CA56+CE56+CI56+CO56+CR56+CV56+CZ56+DD56+DE56+DF56</f>
        <v>7000</v>
      </c>
      <c r="D56" s="16"/>
      <c r="E56" s="16">
        <v>60</v>
      </c>
      <c r="F56" s="16"/>
      <c r="G56" s="16"/>
      <c r="H56" s="16"/>
      <c r="I56" s="16"/>
      <c r="J56" s="16"/>
      <c r="K56" s="34">
        <f>L56+M56</f>
        <v>220</v>
      </c>
      <c r="L56" s="16">
        <v>140</v>
      </c>
      <c r="M56" s="16">
        <v>80</v>
      </c>
      <c r="N56" s="34">
        <f>O56+P56+Q56+R56</f>
        <v>360</v>
      </c>
      <c r="O56" s="16">
        <v>140</v>
      </c>
      <c r="P56" s="16">
        <v>80</v>
      </c>
      <c r="Q56" s="16">
        <v>60</v>
      </c>
      <c r="R56" s="16">
        <v>80</v>
      </c>
      <c r="S56" s="118">
        <f>T56+U56+V56+W56</f>
        <v>300</v>
      </c>
      <c r="T56" s="16">
        <v>140</v>
      </c>
      <c r="U56" s="16"/>
      <c r="V56" s="16">
        <v>80</v>
      </c>
      <c r="W56" s="16">
        <v>80</v>
      </c>
      <c r="X56" s="34">
        <f>Y56+Z56+AA56+AB56</f>
        <v>380</v>
      </c>
      <c r="Y56" s="16">
        <v>140</v>
      </c>
      <c r="Z56" s="16">
        <v>80</v>
      </c>
      <c r="AA56" s="16">
        <v>80</v>
      </c>
      <c r="AB56" s="16">
        <v>80</v>
      </c>
      <c r="AC56" s="34">
        <f>AD56+AE56+AF56+AG56</f>
        <v>320</v>
      </c>
      <c r="AD56" s="16">
        <v>140</v>
      </c>
      <c r="AE56" s="16">
        <v>60</v>
      </c>
      <c r="AF56" s="16">
        <v>60</v>
      </c>
      <c r="AG56" s="16">
        <v>60</v>
      </c>
      <c r="AH56" s="118">
        <f>AI56+AK56+AL56+AM56+AN56</f>
        <v>420</v>
      </c>
      <c r="AI56" s="16">
        <v>140</v>
      </c>
      <c r="AJ56" s="112"/>
      <c r="AK56" s="16">
        <v>60</v>
      </c>
      <c r="AL56" s="16">
        <v>80</v>
      </c>
      <c r="AM56" s="16">
        <v>60</v>
      </c>
      <c r="AN56" s="16">
        <v>80</v>
      </c>
      <c r="AO56" s="118">
        <f>AP56+AQ56+AR56+AS56+AT56</f>
        <v>400</v>
      </c>
      <c r="AP56" s="16">
        <v>140</v>
      </c>
      <c r="AQ56" s="16">
        <v>60</v>
      </c>
      <c r="AR56" s="16">
        <v>60</v>
      </c>
      <c r="AS56" s="16">
        <v>60</v>
      </c>
      <c r="AT56" s="16">
        <v>80</v>
      </c>
      <c r="AU56" s="118">
        <f>AV56+AW56+AX56+AY56</f>
        <v>340</v>
      </c>
      <c r="AV56" s="16">
        <v>140</v>
      </c>
      <c r="AW56" s="16">
        <v>60</v>
      </c>
      <c r="AX56" s="16">
        <v>60</v>
      </c>
      <c r="AY56" s="16">
        <v>80</v>
      </c>
      <c r="AZ56" s="118">
        <f>BA56+BB56+BC56+BD56+BE56</f>
        <v>420</v>
      </c>
      <c r="BA56" s="16">
        <v>140</v>
      </c>
      <c r="BB56" s="16">
        <v>60</v>
      </c>
      <c r="BC56" s="16">
        <v>80</v>
      </c>
      <c r="BD56" s="16">
        <v>60</v>
      </c>
      <c r="BE56" s="16">
        <v>80</v>
      </c>
      <c r="BF56" s="118">
        <f>BG56+BH56+BI56</f>
        <v>280</v>
      </c>
      <c r="BG56" s="16">
        <v>140</v>
      </c>
      <c r="BH56" s="16">
        <v>60</v>
      </c>
      <c r="BI56" s="16">
        <v>80</v>
      </c>
      <c r="BJ56" s="34">
        <f>BK56+BL56+BM56</f>
        <v>280</v>
      </c>
      <c r="BK56" s="16">
        <v>140</v>
      </c>
      <c r="BL56" s="16">
        <v>60</v>
      </c>
      <c r="BM56" s="16">
        <v>80</v>
      </c>
      <c r="BN56" s="34">
        <f>BO56+BP56</f>
        <v>220</v>
      </c>
      <c r="BO56" s="16">
        <v>140</v>
      </c>
      <c r="BP56" s="16">
        <v>80</v>
      </c>
      <c r="BQ56" s="34">
        <v>120</v>
      </c>
      <c r="BR56" s="34">
        <f>BS56+BT56+BU56</f>
        <v>260</v>
      </c>
      <c r="BS56" s="16">
        <v>120</v>
      </c>
      <c r="BT56" s="16">
        <v>60</v>
      </c>
      <c r="BU56" s="16">
        <v>80</v>
      </c>
      <c r="BV56" s="118">
        <f>BW56+BX56+BY56+BZ56</f>
        <v>360</v>
      </c>
      <c r="BW56" s="16">
        <v>120</v>
      </c>
      <c r="BX56" s="16">
        <v>80</v>
      </c>
      <c r="BY56" s="16">
        <v>80</v>
      </c>
      <c r="BZ56" s="16">
        <v>80</v>
      </c>
      <c r="CA56" s="34">
        <f>CB56+CC56+CD56</f>
        <v>280</v>
      </c>
      <c r="CB56" s="16">
        <v>120</v>
      </c>
      <c r="CC56" s="16">
        <v>80</v>
      </c>
      <c r="CD56" s="16">
        <v>80</v>
      </c>
      <c r="CE56" s="118">
        <f>CF56+CG56+CH56</f>
        <v>280</v>
      </c>
      <c r="CF56" s="16">
        <v>120</v>
      </c>
      <c r="CG56" s="16">
        <v>80</v>
      </c>
      <c r="CH56" s="16">
        <v>80</v>
      </c>
      <c r="CI56" s="118">
        <f>CJ56+CK56+CL56+CM56+CN56</f>
        <v>380</v>
      </c>
      <c r="CJ56" s="16">
        <v>120</v>
      </c>
      <c r="CK56" s="16">
        <v>60</v>
      </c>
      <c r="CL56" s="16">
        <v>60</v>
      </c>
      <c r="CM56" s="16">
        <v>60</v>
      </c>
      <c r="CN56" s="16">
        <v>80</v>
      </c>
      <c r="CO56" s="34">
        <f>CP56+CQ56</f>
        <v>200</v>
      </c>
      <c r="CP56" s="16">
        <v>120</v>
      </c>
      <c r="CQ56" s="16">
        <v>80</v>
      </c>
      <c r="CR56" s="118">
        <f>CS56+CT56+CU56</f>
        <v>260</v>
      </c>
      <c r="CS56" s="16">
        <v>120</v>
      </c>
      <c r="CT56" s="16">
        <v>80</v>
      </c>
      <c r="CU56" s="16">
        <v>60</v>
      </c>
      <c r="CV56" s="118">
        <f>CW56+CX56+CY56</f>
        <v>240</v>
      </c>
      <c r="CW56" s="16">
        <v>120</v>
      </c>
      <c r="CX56" s="16">
        <v>60</v>
      </c>
      <c r="CY56" s="16">
        <v>60</v>
      </c>
      <c r="CZ56" s="118">
        <f>DA56+DB56+DC56</f>
        <v>260</v>
      </c>
      <c r="DA56" s="16">
        <v>120</v>
      </c>
      <c r="DB56" s="16">
        <v>80</v>
      </c>
      <c r="DC56" s="16">
        <v>60</v>
      </c>
      <c r="DD56" s="34">
        <v>120</v>
      </c>
      <c r="DE56" s="34">
        <v>120</v>
      </c>
      <c r="DF56" s="34">
        <v>120</v>
      </c>
      <c r="DG56" s="183">
        <f t="shared" si="4"/>
        <v>7000</v>
      </c>
    </row>
    <row r="57" spans="1:111" s="89" customFormat="1" ht="42" x14ac:dyDescent="0.25">
      <c r="A57" s="109" t="s">
        <v>170</v>
      </c>
      <c r="B57" s="17" t="s">
        <v>1</v>
      </c>
      <c r="C57" s="36">
        <f>E57+F57+K57+N57+S57+X57+AC57+AH57+AO57+AU57+AZ57+BF57+BJ57+BN57+BQ57+BR57+BV57+CA57+CE57+CI57+CO57+CR57+CV57+CZ57+DD57+DE57+DF57</f>
        <v>1520</v>
      </c>
      <c r="D57" s="16"/>
      <c r="E57" s="16"/>
      <c r="F57" s="16"/>
      <c r="G57" s="16"/>
      <c r="H57" s="16"/>
      <c r="I57" s="16"/>
      <c r="J57" s="16"/>
      <c r="K57" s="34">
        <f>L57+M57</f>
        <v>40</v>
      </c>
      <c r="L57" s="16">
        <v>20</v>
      </c>
      <c r="M57" s="16">
        <v>20</v>
      </c>
      <c r="N57" s="34">
        <f>O57+P57+Q57+R57</f>
        <v>80</v>
      </c>
      <c r="O57" s="16">
        <v>20</v>
      </c>
      <c r="P57" s="16">
        <v>20</v>
      </c>
      <c r="Q57" s="16">
        <v>20</v>
      </c>
      <c r="R57" s="16">
        <v>20</v>
      </c>
      <c r="S57" s="118">
        <f>T57+U57+V57+W57</f>
        <v>60</v>
      </c>
      <c r="T57" s="16">
        <v>20</v>
      </c>
      <c r="U57" s="16"/>
      <c r="V57" s="16">
        <v>20</v>
      </c>
      <c r="W57" s="16">
        <v>20</v>
      </c>
      <c r="X57" s="34">
        <f>Y57+Z57+AA57+AB57</f>
        <v>80</v>
      </c>
      <c r="Y57" s="16">
        <v>20</v>
      </c>
      <c r="Z57" s="16">
        <v>20</v>
      </c>
      <c r="AA57" s="16">
        <v>20</v>
      </c>
      <c r="AB57" s="16">
        <v>20</v>
      </c>
      <c r="AC57" s="34">
        <f>AD57+AE57+AF57+AG57</f>
        <v>80</v>
      </c>
      <c r="AD57" s="16">
        <v>20</v>
      </c>
      <c r="AE57" s="16">
        <v>20</v>
      </c>
      <c r="AF57" s="16">
        <v>20</v>
      </c>
      <c r="AG57" s="16">
        <v>20</v>
      </c>
      <c r="AH57" s="118">
        <f>AI57+AK57+AL57+AM57+AN57</f>
        <v>100</v>
      </c>
      <c r="AI57" s="16">
        <v>20</v>
      </c>
      <c r="AJ57" s="112"/>
      <c r="AK57" s="16">
        <v>20</v>
      </c>
      <c r="AL57" s="16">
        <v>20</v>
      </c>
      <c r="AM57" s="16">
        <v>20</v>
      </c>
      <c r="AN57" s="16">
        <v>20</v>
      </c>
      <c r="AO57" s="118">
        <f>AP57+AQ57+AR57+AS57+AT57</f>
        <v>100</v>
      </c>
      <c r="AP57" s="16">
        <v>20</v>
      </c>
      <c r="AQ57" s="16">
        <v>20</v>
      </c>
      <c r="AR57" s="16">
        <v>20</v>
      </c>
      <c r="AS57" s="16">
        <v>20</v>
      </c>
      <c r="AT57" s="16">
        <v>20</v>
      </c>
      <c r="AU57" s="118">
        <f>AV57+AW57+AX57+AY57</f>
        <v>80</v>
      </c>
      <c r="AV57" s="16">
        <v>20</v>
      </c>
      <c r="AW57" s="16">
        <v>20</v>
      </c>
      <c r="AX57" s="16">
        <v>20</v>
      </c>
      <c r="AY57" s="16">
        <v>20</v>
      </c>
      <c r="AZ57" s="118">
        <f>BA57+BB57+BC57+BD57+BE57</f>
        <v>100</v>
      </c>
      <c r="BA57" s="16">
        <v>20</v>
      </c>
      <c r="BB57" s="16">
        <v>20</v>
      </c>
      <c r="BC57" s="16">
        <v>20</v>
      </c>
      <c r="BD57" s="16">
        <v>20</v>
      </c>
      <c r="BE57" s="16">
        <v>20</v>
      </c>
      <c r="BF57" s="118">
        <f>BG57+BH57+BI57</f>
        <v>60</v>
      </c>
      <c r="BG57" s="16">
        <v>20</v>
      </c>
      <c r="BH57" s="16">
        <v>20</v>
      </c>
      <c r="BI57" s="16">
        <v>20</v>
      </c>
      <c r="BJ57" s="34">
        <f>BK57+BL57+BM57</f>
        <v>60</v>
      </c>
      <c r="BK57" s="16">
        <v>20</v>
      </c>
      <c r="BL57" s="16">
        <v>20</v>
      </c>
      <c r="BM57" s="16">
        <v>20</v>
      </c>
      <c r="BN57" s="34">
        <f>BO57+BP57</f>
        <v>40</v>
      </c>
      <c r="BO57" s="16">
        <v>20</v>
      </c>
      <c r="BP57" s="16">
        <v>20</v>
      </c>
      <c r="BQ57" s="34"/>
      <c r="BR57" s="34">
        <f>BS57+BT57+BU57</f>
        <v>60</v>
      </c>
      <c r="BS57" s="16">
        <v>20</v>
      </c>
      <c r="BT57" s="16">
        <v>20</v>
      </c>
      <c r="BU57" s="16">
        <v>20</v>
      </c>
      <c r="BV57" s="118">
        <f>BW57+BX57+BY57+BZ57</f>
        <v>80</v>
      </c>
      <c r="BW57" s="16">
        <v>20</v>
      </c>
      <c r="BX57" s="16">
        <v>20</v>
      </c>
      <c r="BY57" s="16">
        <v>20</v>
      </c>
      <c r="BZ57" s="16">
        <v>20</v>
      </c>
      <c r="CA57" s="34">
        <f>CB57+CC57+CD57</f>
        <v>60</v>
      </c>
      <c r="CB57" s="16">
        <v>20</v>
      </c>
      <c r="CC57" s="16">
        <v>20</v>
      </c>
      <c r="CD57" s="16">
        <v>20</v>
      </c>
      <c r="CE57" s="118">
        <f>CF57+CG57+CH57</f>
        <v>60</v>
      </c>
      <c r="CF57" s="16">
        <v>20</v>
      </c>
      <c r="CG57" s="16">
        <v>20</v>
      </c>
      <c r="CH57" s="16">
        <v>20</v>
      </c>
      <c r="CI57" s="118">
        <f>CJ57+CK57+CL57+CM57+CN57</f>
        <v>100</v>
      </c>
      <c r="CJ57" s="16">
        <v>20</v>
      </c>
      <c r="CK57" s="16">
        <v>20</v>
      </c>
      <c r="CL57" s="16">
        <v>20</v>
      </c>
      <c r="CM57" s="16">
        <v>20</v>
      </c>
      <c r="CN57" s="16">
        <v>20</v>
      </c>
      <c r="CO57" s="34">
        <f>CP57+CQ57</f>
        <v>40</v>
      </c>
      <c r="CP57" s="16">
        <v>20</v>
      </c>
      <c r="CQ57" s="16">
        <v>20</v>
      </c>
      <c r="CR57" s="118">
        <f>CS57+CT57+CU57</f>
        <v>60</v>
      </c>
      <c r="CS57" s="16">
        <v>20</v>
      </c>
      <c r="CT57" s="16">
        <v>20</v>
      </c>
      <c r="CU57" s="16">
        <v>20</v>
      </c>
      <c r="CV57" s="118">
        <f>CW57+CX57+CY57</f>
        <v>60</v>
      </c>
      <c r="CW57" s="16">
        <v>20</v>
      </c>
      <c r="CX57" s="16">
        <v>20</v>
      </c>
      <c r="CY57" s="16">
        <v>20</v>
      </c>
      <c r="CZ57" s="118">
        <f>DA57+DB57+DC57</f>
        <v>60</v>
      </c>
      <c r="DA57" s="16">
        <v>20</v>
      </c>
      <c r="DB57" s="16">
        <v>20</v>
      </c>
      <c r="DC57" s="16">
        <v>20</v>
      </c>
      <c r="DD57" s="34">
        <v>20</v>
      </c>
      <c r="DE57" s="34">
        <v>20</v>
      </c>
      <c r="DF57" s="34">
        <v>20</v>
      </c>
      <c r="DG57" s="183">
        <f t="shared" si="4"/>
        <v>1520</v>
      </c>
    </row>
    <row r="58" spans="1:111" s="89" customFormat="1" x14ac:dyDescent="0.25">
      <c r="A58" s="109" t="s">
        <v>171</v>
      </c>
      <c r="B58" s="17" t="s">
        <v>1</v>
      </c>
      <c r="C58" s="36">
        <f>E58+F58+K58+N58+S58+X58+AC58+AH58+AO58+AU58+AZ58+BF58+BJ58+BN58+BQ58+BR58+BV58+CA58+CE58+CI58+CO58+CR58+CV58+CZ58+DD58+DE58+DF58</f>
        <v>2100</v>
      </c>
      <c r="D58" s="70"/>
      <c r="E58" s="70">
        <v>40</v>
      </c>
      <c r="F58" s="70"/>
      <c r="G58" s="70"/>
      <c r="H58" s="70"/>
      <c r="I58" s="70"/>
      <c r="J58" s="40"/>
      <c r="K58" s="34">
        <f>L58+M58</f>
        <v>60</v>
      </c>
      <c r="L58" s="70">
        <v>40</v>
      </c>
      <c r="M58" s="70">
        <v>20</v>
      </c>
      <c r="N58" s="34">
        <f>O58+P58+Q58+R58</f>
        <v>100</v>
      </c>
      <c r="O58" s="70">
        <v>40</v>
      </c>
      <c r="P58" s="70">
        <v>20</v>
      </c>
      <c r="Q58" s="70">
        <v>20</v>
      </c>
      <c r="R58" s="70">
        <v>20</v>
      </c>
      <c r="S58" s="118">
        <f>T58+U58+V58+W58</f>
        <v>80</v>
      </c>
      <c r="T58" s="70">
        <v>40</v>
      </c>
      <c r="U58" s="70"/>
      <c r="V58" s="70">
        <v>20</v>
      </c>
      <c r="W58" s="70">
        <v>20</v>
      </c>
      <c r="X58" s="34">
        <f>Y58+Z58+AA58+AB58</f>
        <v>100</v>
      </c>
      <c r="Y58" s="70">
        <v>40</v>
      </c>
      <c r="Z58" s="70">
        <v>20</v>
      </c>
      <c r="AA58" s="70">
        <v>20</v>
      </c>
      <c r="AB58" s="70">
        <v>20</v>
      </c>
      <c r="AC58" s="34">
        <f>AD58+AE58+AF58+AG58</f>
        <v>120</v>
      </c>
      <c r="AD58" s="70">
        <v>60</v>
      </c>
      <c r="AE58" s="70">
        <v>20</v>
      </c>
      <c r="AF58" s="70">
        <v>20</v>
      </c>
      <c r="AG58" s="70">
        <v>20</v>
      </c>
      <c r="AH58" s="118">
        <f>AI58+AK58+AL58+AM58+AN58</f>
        <v>140</v>
      </c>
      <c r="AI58" s="70">
        <v>60</v>
      </c>
      <c r="AJ58" s="112"/>
      <c r="AK58" s="70">
        <v>20</v>
      </c>
      <c r="AL58" s="70">
        <v>20</v>
      </c>
      <c r="AM58" s="70">
        <v>20</v>
      </c>
      <c r="AN58" s="70">
        <v>20</v>
      </c>
      <c r="AO58" s="118">
        <v>140</v>
      </c>
      <c r="AP58" s="70">
        <v>60</v>
      </c>
      <c r="AQ58" s="70">
        <v>20</v>
      </c>
      <c r="AR58" s="70">
        <v>20</v>
      </c>
      <c r="AS58" s="70">
        <v>20</v>
      </c>
      <c r="AT58" s="70">
        <v>20</v>
      </c>
      <c r="AU58" s="118">
        <v>100</v>
      </c>
      <c r="AV58" s="70">
        <v>40</v>
      </c>
      <c r="AW58" s="70">
        <v>20</v>
      </c>
      <c r="AX58" s="70">
        <v>20</v>
      </c>
      <c r="AY58" s="70">
        <v>20</v>
      </c>
      <c r="AZ58" s="118">
        <v>120</v>
      </c>
      <c r="BA58" s="70">
        <v>40</v>
      </c>
      <c r="BB58" s="70">
        <v>20</v>
      </c>
      <c r="BC58" s="70">
        <v>20</v>
      </c>
      <c r="BD58" s="70">
        <v>20</v>
      </c>
      <c r="BE58" s="70">
        <v>20</v>
      </c>
      <c r="BF58" s="118">
        <v>80</v>
      </c>
      <c r="BG58" s="70">
        <v>40</v>
      </c>
      <c r="BH58" s="70">
        <v>20</v>
      </c>
      <c r="BI58" s="70">
        <v>20</v>
      </c>
      <c r="BJ58" s="34">
        <v>80</v>
      </c>
      <c r="BK58" s="70">
        <v>40</v>
      </c>
      <c r="BL58" s="70">
        <v>20</v>
      </c>
      <c r="BM58" s="70">
        <v>20</v>
      </c>
      <c r="BN58" s="34">
        <v>60</v>
      </c>
      <c r="BO58" s="70">
        <v>40</v>
      </c>
      <c r="BP58" s="70">
        <v>20</v>
      </c>
      <c r="BQ58" s="146">
        <v>40</v>
      </c>
      <c r="BR58" s="34">
        <v>80</v>
      </c>
      <c r="BS58" s="70">
        <v>40</v>
      </c>
      <c r="BT58" s="70">
        <v>20</v>
      </c>
      <c r="BU58" s="70">
        <v>20</v>
      </c>
      <c r="BV58" s="118">
        <v>100</v>
      </c>
      <c r="BW58" s="70">
        <v>40</v>
      </c>
      <c r="BX58" s="70">
        <v>20</v>
      </c>
      <c r="BY58" s="70">
        <v>20</v>
      </c>
      <c r="BZ58" s="70">
        <v>20</v>
      </c>
      <c r="CA58" s="34">
        <v>80</v>
      </c>
      <c r="CB58" s="70">
        <v>40</v>
      </c>
      <c r="CC58" s="70">
        <v>20</v>
      </c>
      <c r="CD58" s="70">
        <v>20</v>
      </c>
      <c r="CE58" s="118">
        <v>80</v>
      </c>
      <c r="CF58" s="70">
        <v>40</v>
      </c>
      <c r="CG58" s="70">
        <v>20</v>
      </c>
      <c r="CH58" s="70">
        <v>20</v>
      </c>
      <c r="CI58" s="118">
        <v>140</v>
      </c>
      <c r="CJ58" s="70">
        <v>60</v>
      </c>
      <c r="CK58" s="70">
        <v>20</v>
      </c>
      <c r="CL58" s="70">
        <v>20</v>
      </c>
      <c r="CM58" s="70">
        <v>20</v>
      </c>
      <c r="CN58" s="70">
        <v>20</v>
      </c>
      <c r="CO58" s="34">
        <v>60</v>
      </c>
      <c r="CP58" s="70">
        <v>40</v>
      </c>
      <c r="CQ58" s="70">
        <v>20</v>
      </c>
      <c r="CR58" s="118">
        <v>80</v>
      </c>
      <c r="CS58" s="70">
        <v>40</v>
      </c>
      <c r="CT58" s="70">
        <v>20</v>
      </c>
      <c r="CU58" s="70">
        <v>20</v>
      </c>
      <c r="CV58" s="118">
        <v>80</v>
      </c>
      <c r="CW58" s="70">
        <v>40</v>
      </c>
      <c r="CX58" s="70">
        <v>20</v>
      </c>
      <c r="CY58" s="70">
        <v>20</v>
      </c>
      <c r="CZ58" s="118">
        <v>80</v>
      </c>
      <c r="DA58" s="70">
        <v>40</v>
      </c>
      <c r="DB58" s="70">
        <v>20</v>
      </c>
      <c r="DC58" s="70">
        <v>20</v>
      </c>
      <c r="DD58" s="146">
        <v>20</v>
      </c>
      <c r="DE58" s="146">
        <v>20</v>
      </c>
      <c r="DF58" s="34">
        <v>20</v>
      </c>
      <c r="DG58" s="183">
        <f t="shared" si="4"/>
        <v>2100</v>
      </c>
    </row>
    <row r="59" spans="1:111" s="81" customFormat="1" ht="42" x14ac:dyDescent="0.25">
      <c r="A59" s="72" t="s">
        <v>136</v>
      </c>
      <c r="B59" s="28" t="s">
        <v>1</v>
      </c>
      <c r="C59" s="36">
        <f>C60+C61+C62</f>
        <v>1140</v>
      </c>
      <c r="D59" s="10">
        <f t="shared" ref="D59:BO59" si="78">D60+D61+D62</f>
        <v>0</v>
      </c>
      <c r="E59" s="10">
        <f t="shared" si="78"/>
        <v>0</v>
      </c>
      <c r="F59" s="10">
        <f t="shared" si="78"/>
        <v>0</v>
      </c>
      <c r="G59" s="10">
        <f t="shared" si="78"/>
        <v>0</v>
      </c>
      <c r="H59" s="10">
        <f t="shared" si="78"/>
        <v>0</v>
      </c>
      <c r="I59" s="10">
        <f t="shared" si="78"/>
        <v>0</v>
      </c>
      <c r="J59" s="10">
        <f t="shared" si="78"/>
        <v>0</v>
      </c>
      <c r="K59" s="36">
        <f t="shared" si="78"/>
        <v>480</v>
      </c>
      <c r="L59" s="10">
        <f t="shared" si="78"/>
        <v>480</v>
      </c>
      <c r="M59" s="10">
        <f t="shared" si="78"/>
        <v>0</v>
      </c>
      <c r="N59" s="36">
        <f t="shared" si="78"/>
        <v>40</v>
      </c>
      <c r="O59" s="10">
        <f t="shared" si="78"/>
        <v>40</v>
      </c>
      <c r="P59" s="10">
        <f t="shared" si="78"/>
        <v>0</v>
      </c>
      <c r="Q59" s="10">
        <f t="shared" si="78"/>
        <v>0</v>
      </c>
      <c r="R59" s="10">
        <f t="shared" si="78"/>
        <v>0</v>
      </c>
      <c r="S59" s="36">
        <f t="shared" si="78"/>
        <v>0</v>
      </c>
      <c r="T59" s="10">
        <f t="shared" si="78"/>
        <v>0</v>
      </c>
      <c r="U59" s="10">
        <f t="shared" si="78"/>
        <v>0</v>
      </c>
      <c r="V59" s="10">
        <f t="shared" si="78"/>
        <v>0</v>
      </c>
      <c r="W59" s="10">
        <f t="shared" si="78"/>
        <v>0</v>
      </c>
      <c r="X59" s="36">
        <f t="shared" si="78"/>
        <v>70</v>
      </c>
      <c r="Y59" s="10">
        <f t="shared" si="78"/>
        <v>70</v>
      </c>
      <c r="Z59" s="10">
        <f t="shared" si="78"/>
        <v>0</v>
      </c>
      <c r="AA59" s="10">
        <f t="shared" si="78"/>
        <v>0</v>
      </c>
      <c r="AB59" s="10">
        <f t="shared" si="78"/>
        <v>0</v>
      </c>
      <c r="AC59" s="36">
        <f t="shared" si="78"/>
        <v>120</v>
      </c>
      <c r="AD59" s="10">
        <f t="shared" si="78"/>
        <v>120</v>
      </c>
      <c r="AE59" s="10">
        <f t="shared" si="78"/>
        <v>0</v>
      </c>
      <c r="AF59" s="10">
        <f t="shared" si="78"/>
        <v>0</v>
      </c>
      <c r="AG59" s="10">
        <f t="shared" si="78"/>
        <v>0</v>
      </c>
      <c r="AH59" s="36">
        <f t="shared" si="78"/>
        <v>120</v>
      </c>
      <c r="AI59" s="10">
        <f t="shared" si="78"/>
        <v>120</v>
      </c>
      <c r="AJ59" s="10">
        <f t="shared" si="78"/>
        <v>0</v>
      </c>
      <c r="AK59" s="10">
        <f t="shared" si="78"/>
        <v>0</v>
      </c>
      <c r="AL59" s="10">
        <f t="shared" si="78"/>
        <v>0</v>
      </c>
      <c r="AM59" s="10">
        <f t="shared" si="78"/>
        <v>0</v>
      </c>
      <c r="AN59" s="10">
        <f t="shared" si="78"/>
        <v>0</v>
      </c>
      <c r="AO59" s="36">
        <f t="shared" si="78"/>
        <v>80</v>
      </c>
      <c r="AP59" s="10">
        <f t="shared" si="78"/>
        <v>80</v>
      </c>
      <c r="AQ59" s="10">
        <f t="shared" si="78"/>
        <v>0</v>
      </c>
      <c r="AR59" s="10">
        <f t="shared" si="78"/>
        <v>0</v>
      </c>
      <c r="AS59" s="10">
        <f t="shared" si="78"/>
        <v>0</v>
      </c>
      <c r="AT59" s="10">
        <f t="shared" si="78"/>
        <v>0</v>
      </c>
      <c r="AU59" s="36">
        <f t="shared" si="78"/>
        <v>0</v>
      </c>
      <c r="AV59" s="10">
        <f t="shared" si="78"/>
        <v>0</v>
      </c>
      <c r="AW59" s="10">
        <f t="shared" si="78"/>
        <v>0</v>
      </c>
      <c r="AX59" s="10">
        <f t="shared" si="78"/>
        <v>0</v>
      </c>
      <c r="AY59" s="10">
        <f t="shared" si="78"/>
        <v>0</v>
      </c>
      <c r="AZ59" s="36">
        <f t="shared" si="78"/>
        <v>100</v>
      </c>
      <c r="BA59" s="10">
        <f t="shared" si="78"/>
        <v>100</v>
      </c>
      <c r="BB59" s="10">
        <f t="shared" si="78"/>
        <v>0</v>
      </c>
      <c r="BC59" s="10">
        <f t="shared" si="78"/>
        <v>0</v>
      </c>
      <c r="BD59" s="10">
        <f t="shared" si="78"/>
        <v>0</v>
      </c>
      <c r="BE59" s="10">
        <f t="shared" si="78"/>
        <v>0</v>
      </c>
      <c r="BF59" s="36">
        <f t="shared" si="78"/>
        <v>0</v>
      </c>
      <c r="BG59" s="10">
        <f t="shared" si="78"/>
        <v>0</v>
      </c>
      <c r="BH59" s="10">
        <f t="shared" si="78"/>
        <v>0</v>
      </c>
      <c r="BI59" s="10">
        <f t="shared" si="78"/>
        <v>0</v>
      </c>
      <c r="BJ59" s="36">
        <f t="shared" si="78"/>
        <v>0</v>
      </c>
      <c r="BK59" s="10">
        <f t="shared" si="78"/>
        <v>0</v>
      </c>
      <c r="BL59" s="10">
        <f t="shared" si="78"/>
        <v>0</v>
      </c>
      <c r="BM59" s="10">
        <f t="shared" si="78"/>
        <v>0</v>
      </c>
      <c r="BN59" s="36">
        <f t="shared" si="78"/>
        <v>130</v>
      </c>
      <c r="BO59" s="10">
        <f t="shared" si="78"/>
        <v>130</v>
      </c>
      <c r="BP59" s="10">
        <f t="shared" ref="BP59:DF59" si="79">BP60+BP61+BP62</f>
        <v>0</v>
      </c>
      <c r="BQ59" s="36">
        <f t="shared" si="79"/>
        <v>0</v>
      </c>
      <c r="BR59" s="36">
        <f t="shared" si="79"/>
        <v>0</v>
      </c>
      <c r="BS59" s="10">
        <f t="shared" si="79"/>
        <v>0</v>
      </c>
      <c r="BT59" s="10">
        <f t="shared" si="79"/>
        <v>0</v>
      </c>
      <c r="BU59" s="10">
        <f t="shared" si="79"/>
        <v>0</v>
      </c>
      <c r="BV59" s="36">
        <f t="shared" si="79"/>
        <v>0</v>
      </c>
      <c r="BW59" s="10">
        <f t="shared" si="79"/>
        <v>0</v>
      </c>
      <c r="BX59" s="10">
        <f t="shared" si="79"/>
        <v>0</v>
      </c>
      <c r="BY59" s="10">
        <f t="shared" si="79"/>
        <v>0</v>
      </c>
      <c r="BZ59" s="10">
        <f t="shared" si="79"/>
        <v>0</v>
      </c>
      <c r="CA59" s="36">
        <f t="shared" si="79"/>
        <v>0</v>
      </c>
      <c r="CB59" s="10">
        <f t="shared" si="79"/>
        <v>0</v>
      </c>
      <c r="CC59" s="10">
        <f t="shared" si="79"/>
        <v>0</v>
      </c>
      <c r="CD59" s="10">
        <f t="shared" si="79"/>
        <v>0</v>
      </c>
      <c r="CE59" s="36">
        <f t="shared" si="79"/>
        <v>0</v>
      </c>
      <c r="CF59" s="10">
        <f t="shared" si="79"/>
        <v>0</v>
      </c>
      <c r="CG59" s="10">
        <f t="shared" si="79"/>
        <v>0</v>
      </c>
      <c r="CH59" s="10">
        <f t="shared" si="79"/>
        <v>0</v>
      </c>
      <c r="CI59" s="36">
        <f t="shared" si="79"/>
        <v>0</v>
      </c>
      <c r="CJ59" s="10">
        <f t="shared" si="79"/>
        <v>0</v>
      </c>
      <c r="CK59" s="10">
        <f t="shared" si="79"/>
        <v>0</v>
      </c>
      <c r="CL59" s="10">
        <f t="shared" si="79"/>
        <v>0</v>
      </c>
      <c r="CM59" s="10">
        <f t="shared" si="79"/>
        <v>0</v>
      </c>
      <c r="CN59" s="10">
        <f t="shared" si="79"/>
        <v>0</v>
      </c>
      <c r="CO59" s="36">
        <f t="shared" si="79"/>
        <v>0</v>
      </c>
      <c r="CP59" s="10">
        <f t="shared" si="79"/>
        <v>0</v>
      </c>
      <c r="CQ59" s="10">
        <f t="shared" si="79"/>
        <v>0</v>
      </c>
      <c r="CR59" s="36">
        <f t="shared" si="79"/>
        <v>0</v>
      </c>
      <c r="CS59" s="10">
        <f t="shared" si="79"/>
        <v>0</v>
      </c>
      <c r="CT59" s="10">
        <f t="shared" si="79"/>
        <v>0</v>
      </c>
      <c r="CU59" s="10">
        <f t="shared" si="79"/>
        <v>0</v>
      </c>
      <c r="CV59" s="36">
        <f t="shared" si="79"/>
        <v>0</v>
      </c>
      <c r="CW59" s="10">
        <f t="shared" si="79"/>
        <v>0</v>
      </c>
      <c r="CX59" s="10">
        <f t="shared" si="79"/>
        <v>0</v>
      </c>
      <c r="CY59" s="10">
        <f t="shared" si="79"/>
        <v>0</v>
      </c>
      <c r="CZ59" s="36">
        <f t="shared" si="79"/>
        <v>0</v>
      </c>
      <c r="DA59" s="10">
        <f t="shared" si="79"/>
        <v>0</v>
      </c>
      <c r="DB59" s="10">
        <f t="shared" si="79"/>
        <v>0</v>
      </c>
      <c r="DC59" s="10">
        <f t="shared" si="79"/>
        <v>0</v>
      </c>
      <c r="DD59" s="36">
        <f t="shared" si="79"/>
        <v>0</v>
      </c>
      <c r="DE59" s="36">
        <f t="shared" si="79"/>
        <v>0</v>
      </c>
      <c r="DF59" s="36">
        <f t="shared" si="79"/>
        <v>0</v>
      </c>
      <c r="DG59" s="183">
        <f t="shared" si="4"/>
        <v>1140</v>
      </c>
    </row>
    <row r="60" spans="1:111" s="81" customFormat="1" x14ac:dyDescent="0.35">
      <c r="A60" s="141" t="s">
        <v>127</v>
      </c>
      <c r="B60" s="114" t="s">
        <v>1</v>
      </c>
      <c r="C60" s="36">
        <f>K60+N60+S60+X60+AC60+AH60+AO60+AU60+AZ60+BF60+BJ60+BN60+BR60+BV60+CA60+CE60+CI60+CO60+CR60+CV60+CZ60+DD60+DE60+DF60</f>
        <v>500</v>
      </c>
      <c r="D60" s="70"/>
      <c r="E60" s="70"/>
      <c r="F60" s="70"/>
      <c r="G60" s="70"/>
      <c r="H60" s="70"/>
      <c r="I60" s="70"/>
      <c r="J60" s="40"/>
      <c r="K60" s="34">
        <f t="shared" si="8"/>
        <v>120</v>
      </c>
      <c r="L60" s="70">
        <v>120</v>
      </c>
      <c r="M60" s="70"/>
      <c r="N60" s="34">
        <f t="shared" si="9"/>
        <v>20</v>
      </c>
      <c r="O60" s="70">
        <v>20</v>
      </c>
      <c r="P60" s="70"/>
      <c r="Q60" s="70"/>
      <c r="R60" s="70"/>
      <c r="S60" s="118">
        <f t="shared" ref="S60:S63" si="80">T60+U60+V60+W60</f>
        <v>0</v>
      </c>
      <c r="T60" s="70"/>
      <c r="U60" s="70"/>
      <c r="V60" s="70"/>
      <c r="W60" s="70"/>
      <c r="X60" s="34">
        <f t="shared" ref="X60:X63" si="81">Y60+Z60+AA60+AB60</f>
        <v>70</v>
      </c>
      <c r="Y60" s="70">
        <v>70</v>
      </c>
      <c r="Z60" s="70"/>
      <c r="AA60" s="70"/>
      <c r="AB60" s="70"/>
      <c r="AC60" s="34">
        <f t="shared" ref="AC60:AC63" si="82">AD60+AE60+AF60+AG60</f>
        <v>60</v>
      </c>
      <c r="AD60" s="70">
        <v>60</v>
      </c>
      <c r="AE60" s="70"/>
      <c r="AF60" s="70"/>
      <c r="AG60" s="70"/>
      <c r="AH60" s="116">
        <f t="shared" ref="AH60:AH63" si="83">AI60+AK60+AL60+AM60+AN60</f>
        <v>60</v>
      </c>
      <c r="AI60" s="71">
        <v>60</v>
      </c>
      <c r="AJ60" s="71"/>
      <c r="AK60" s="71"/>
      <c r="AL60" s="71"/>
      <c r="AM60" s="71"/>
      <c r="AN60" s="71"/>
      <c r="AO60" s="116">
        <f t="shared" ref="AO60:AO63" si="84">AP60+AQ60+AR60+AS60+AT60</f>
        <v>40</v>
      </c>
      <c r="AP60" s="71">
        <v>40</v>
      </c>
      <c r="AQ60" s="71"/>
      <c r="AR60" s="71"/>
      <c r="AS60" s="71"/>
      <c r="AT60" s="71"/>
      <c r="AU60" s="116">
        <f t="shared" ref="AU60:AU63" si="85">AV60+AW60+AX60+AY60</f>
        <v>0</v>
      </c>
      <c r="AV60" s="71"/>
      <c r="AW60" s="71"/>
      <c r="AX60" s="71"/>
      <c r="AY60" s="71"/>
      <c r="AZ60" s="116">
        <f t="shared" ref="AZ60:AZ63" si="86">BA60+BB60+BC60+BD60+BE60</f>
        <v>60</v>
      </c>
      <c r="BA60" s="71">
        <v>60</v>
      </c>
      <c r="BB60" s="71"/>
      <c r="BC60" s="71"/>
      <c r="BD60" s="71"/>
      <c r="BE60" s="71"/>
      <c r="BF60" s="116">
        <f t="shared" ref="BF60:BF63" si="87">BG60+BH60+BI60</f>
        <v>0</v>
      </c>
      <c r="BG60" s="71"/>
      <c r="BH60" s="71"/>
      <c r="BI60" s="71"/>
      <c r="BJ60" s="131">
        <f>BK60+BL60+BM60</f>
        <v>0</v>
      </c>
      <c r="BK60" s="71"/>
      <c r="BL60" s="71"/>
      <c r="BM60" s="71"/>
      <c r="BN60" s="34">
        <f t="shared" si="58"/>
        <v>70</v>
      </c>
      <c r="BO60" s="71">
        <v>70</v>
      </c>
      <c r="BP60" s="71"/>
      <c r="BQ60" s="115"/>
      <c r="BR60" s="115">
        <f>BS60+BT60+BU60</f>
        <v>0</v>
      </c>
      <c r="BS60" s="71"/>
      <c r="BT60" s="71"/>
      <c r="BU60" s="71"/>
      <c r="BV60" s="116">
        <f t="shared" ref="BV60:BV63" si="88">BW60+BX60+BY60+BZ60</f>
        <v>0</v>
      </c>
      <c r="BW60" s="71"/>
      <c r="BX60" s="71"/>
      <c r="BY60" s="71"/>
      <c r="BZ60" s="71"/>
      <c r="CA60" s="34">
        <f t="shared" si="60"/>
        <v>0</v>
      </c>
      <c r="CB60" s="71"/>
      <c r="CC60" s="71"/>
      <c r="CD60" s="71"/>
      <c r="CE60" s="116">
        <f t="shared" ref="CE60:CE63" si="89">CF60+CG60+CH60</f>
        <v>0</v>
      </c>
      <c r="CF60" s="71"/>
      <c r="CG60" s="71"/>
      <c r="CH60" s="71"/>
      <c r="CI60" s="116">
        <f t="shared" ref="CI60:CI63" si="90">CJ60+CK60+CL60+CM60+CN60</f>
        <v>0</v>
      </c>
      <c r="CJ60" s="71"/>
      <c r="CK60" s="71"/>
      <c r="CL60" s="71"/>
      <c r="CM60" s="71"/>
      <c r="CN60" s="71"/>
      <c r="CO60" s="117">
        <f t="shared" ref="CO60:CO63" si="91">CP60+CQ60</f>
        <v>0</v>
      </c>
      <c r="CP60" s="71"/>
      <c r="CQ60" s="71"/>
      <c r="CR60" s="116">
        <f t="shared" ref="CR60:CR63" si="92">CS60+CT60+CU60</f>
        <v>0</v>
      </c>
      <c r="CS60" s="71"/>
      <c r="CT60" s="71"/>
      <c r="CU60" s="71"/>
      <c r="CV60" s="116">
        <f t="shared" ref="CV60:CV63" si="93">CW60+CX60+CY60</f>
        <v>0</v>
      </c>
      <c r="CW60" s="71"/>
      <c r="CX60" s="71"/>
      <c r="CY60" s="71"/>
      <c r="CZ60" s="116">
        <f t="shared" ref="CZ60:CZ63" si="94">DA60+DB60+DC60</f>
        <v>0</v>
      </c>
      <c r="DA60" s="71"/>
      <c r="DB60" s="71"/>
      <c r="DC60" s="71"/>
      <c r="DD60" s="115"/>
      <c r="DE60" s="115"/>
      <c r="DF60" s="103"/>
      <c r="DG60" s="183">
        <f t="shared" si="4"/>
        <v>500</v>
      </c>
    </row>
    <row r="61" spans="1:111" x14ac:dyDescent="0.35">
      <c r="A61" s="141" t="s">
        <v>128</v>
      </c>
      <c r="B61" s="114" t="s">
        <v>1</v>
      </c>
      <c r="C61" s="36">
        <f t="shared" ref="C61:C62" si="95">K61+N61+S61+X61+AC61+AH61+AO61+AU61+AZ61+BF61+BJ61+BN61+BR61+BV61+CA61+CE61+CI61+CO61+CR61+CV61+CZ61+DD61+DE61+DF61</f>
        <v>600</v>
      </c>
      <c r="D61" s="70"/>
      <c r="E61" s="70"/>
      <c r="F61" s="70"/>
      <c r="G61" s="70"/>
      <c r="H61" s="70"/>
      <c r="I61" s="70"/>
      <c r="J61" s="40"/>
      <c r="K61" s="34">
        <f t="shared" si="8"/>
        <v>320</v>
      </c>
      <c r="L61" s="177">
        <v>320</v>
      </c>
      <c r="M61" s="70"/>
      <c r="N61" s="34">
        <f t="shared" si="9"/>
        <v>20</v>
      </c>
      <c r="O61" s="70">
        <v>20</v>
      </c>
      <c r="P61" s="70"/>
      <c r="Q61" s="70"/>
      <c r="R61" s="70"/>
      <c r="S61" s="118">
        <f t="shared" si="80"/>
        <v>0</v>
      </c>
      <c r="T61" s="70"/>
      <c r="U61" s="70"/>
      <c r="V61" s="70"/>
      <c r="W61" s="70"/>
      <c r="X61" s="34">
        <f t="shared" si="81"/>
        <v>0</v>
      </c>
      <c r="Y61" s="70"/>
      <c r="Z61" s="70"/>
      <c r="AA61" s="70"/>
      <c r="AB61" s="70"/>
      <c r="AC61" s="34">
        <f t="shared" si="82"/>
        <v>60</v>
      </c>
      <c r="AD61" s="70">
        <v>60</v>
      </c>
      <c r="AE61" s="70"/>
      <c r="AF61" s="70"/>
      <c r="AG61" s="70"/>
      <c r="AH61" s="118">
        <f t="shared" si="83"/>
        <v>60</v>
      </c>
      <c r="AI61" s="68">
        <v>60</v>
      </c>
      <c r="AJ61" s="68"/>
      <c r="AK61" s="68"/>
      <c r="AL61" s="68"/>
      <c r="AM61" s="68"/>
      <c r="AN61" s="68"/>
      <c r="AO61" s="118">
        <f t="shared" si="84"/>
        <v>40</v>
      </c>
      <c r="AP61" s="68">
        <v>40</v>
      </c>
      <c r="AQ61" s="68"/>
      <c r="AR61" s="68"/>
      <c r="AS61" s="68"/>
      <c r="AT61" s="68"/>
      <c r="AU61" s="118"/>
      <c r="AV61" s="68"/>
      <c r="AW61" s="68"/>
      <c r="AX61" s="68"/>
      <c r="AY61" s="68"/>
      <c r="AZ61" s="118">
        <f t="shared" si="86"/>
        <v>40</v>
      </c>
      <c r="BA61" s="178">
        <v>40</v>
      </c>
      <c r="BB61" s="68"/>
      <c r="BC61" s="68"/>
      <c r="BD61" s="68"/>
      <c r="BE61" s="68"/>
      <c r="BF61" s="118"/>
      <c r="BG61" s="68"/>
      <c r="BH61" s="68"/>
      <c r="BI61" s="68"/>
      <c r="BJ61" s="77"/>
      <c r="BK61" s="68"/>
      <c r="BL61" s="68"/>
      <c r="BM61" s="68"/>
      <c r="BN61" s="34">
        <f t="shared" si="58"/>
        <v>60</v>
      </c>
      <c r="BO61" s="68">
        <v>60</v>
      </c>
      <c r="BP61" s="68"/>
      <c r="BQ61" s="77"/>
      <c r="BR61" s="77"/>
      <c r="BS61" s="68"/>
      <c r="BT61" s="68"/>
      <c r="BU61" s="68"/>
      <c r="BV61" s="118"/>
      <c r="BW61" s="68"/>
      <c r="BX61" s="68"/>
      <c r="BY61" s="68"/>
      <c r="BZ61" s="68"/>
      <c r="CA61" s="34"/>
      <c r="CB61" s="68"/>
      <c r="CC61" s="68"/>
      <c r="CD61" s="68"/>
      <c r="CE61" s="118"/>
      <c r="CF61" s="68"/>
      <c r="CG61" s="68"/>
      <c r="CH61" s="68"/>
      <c r="CI61" s="118"/>
      <c r="CJ61" s="68"/>
      <c r="CK61" s="68"/>
      <c r="CL61" s="68"/>
      <c r="CM61" s="68"/>
      <c r="CN61" s="68"/>
      <c r="CO61" s="34"/>
      <c r="CP61" s="68"/>
      <c r="CQ61" s="68"/>
      <c r="CR61" s="118"/>
      <c r="CS61" s="68"/>
      <c r="CT61" s="68"/>
      <c r="CU61" s="68"/>
      <c r="CV61" s="118"/>
      <c r="CW61" s="68"/>
      <c r="CX61" s="68"/>
      <c r="CY61" s="68"/>
      <c r="CZ61" s="118"/>
      <c r="DA61" s="68"/>
      <c r="DB61" s="68"/>
      <c r="DC61" s="68"/>
      <c r="DD61" s="77"/>
      <c r="DE61" s="77"/>
      <c r="DF61" s="103"/>
      <c r="DG61" s="183">
        <f t="shared" si="4"/>
        <v>600</v>
      </c>
    </row>
    <row r="62" spans="1:111" x14ac:dyDescent="0.35">
      <c r="A62" s="142" t="s">
        <v>129</v>
      </c>
      <c r="B62" s="114" t="s">
        <v>1</v>
      </c>
      <c r="C62" s="36">
        <f t="shared" si="95"/>
        <v>40</v>
      </c>
      <c r="D62" s="16"/>
      <c r="E62" s="16"/>
      <c r="F62" s="16"/>
      <c r="G62" s="16"/>
      <c r="H62" s="16"/>
      <c r="I62" s="16"/>
      <c r="J62" s="16"/>
      <c r="K62" s="34">
        <f t="shared" ref="K62:K63" si="96">L62+M62</f>
        <v>40</v>
      </c>
      <c r="L62" s="16">
        <v>40</v>
      </c>
      <c r="M62" s="16"/>
      <c r="N62" s="34">
        <f t="shared" ref="N62:N63" si="97">O62+P62+Q62+R62</f>
        <v>0</v>
      </c>
      <c r="O62" s="16"/>
      <c r="P62" s="16"/>
      <c r="Q62" s="16"/>
      <c r="R62" s="16"/>
      <c r="S62" s="118">
        <f t="shared" si="80"/>
        <v>0</v>
      </c>
      <c r="T62" s="16"/>
      <c r="U62" s="16"/>
      <c r="V62" s="16"/>
      <c r="W62" s="16"/>
      <c r="X62" s="34">
        <f t="shared" si="81"/>
        <v>0</v>
      </c>
      <c r="Y62" s="16"/>
      <c r="Z62" s="16"/>
      <c r="AA62" s="16"/>
      <c r="AB62" s="16"/>
      <c r="AC62" s="34">
        <f t="shared" si="82"/>
        <v>0</v>
      </c>
      <c r="AD62" s="16"/>
      <c r="AE62" s="16"/>
      <c r="AF62" s="16"/>
      <c r="AG62" s="16"/>
      <c r="AH62" s="34">
        <f t="shared" si="83"/>
        <v>0</v>
      </c>
      <c r="AI62" s="16"/>
      <c r="AJ62" s="16"/>
      <c r="AK62" s="16"/>
      <c r="AL62" s="16"/>
      <c r="AM62" s="16"/>
      <c r="AN62" s="16"/>
      <c r="AO62" s="34">
        <f t="shared" si="84"/>
        <v>0</v>
      </c>
      <c r="AP62" s="16"/>
      <c r="AQ62" s="16"/>
      <c r="AR62" s="16"/>
      <c r="AS62" s="16"/>
      <c r="AT62" s="16"/>
      <c r="AU62" s="34">
        <f t="shared" ref="AU62:CZ62" si="98">AU63</f>
        <v>0</v>
      </c>
      <c r="AV62" s="16"/>
      <c r="AW62" s="16"/>
      <c r="AX62" s="16"/>
      <c r="AY62" s="16"/>
      <c r="AZ62" s="34">
        <f t="shared" si="98"/>
        <v>0</v>
      </c>
      <c r="BA62" s="16"/>
      <c r="BB62" s="16"/>
      <c r="BC62" s="16"/>
      <c r="BD62" s="16"/>
      <c r="BE62" s="16"/>
      <c r="BF62" s="34">
        <f t="shared" si="98"/>
        <v>0</v>
      </c>
      <c r="BG62" s="16"/>
      <c r="BH62" s="16"/>
      <c r="BI62" s="16"/>
      <c r="BJ62" s="34">
        <f>BK62+BL62+BM62</f>
        <v>0</v>
      </c>
      <c r="BK62" s="16"/>
      <c r="BL62" s="16"/>
      <c r="BM62" s="16"/>
      <c r="BN62" s="34">
        <f t="shared" si="58"/>
        <v>0</v>
      </c>
      <c r="BO62" s="16"/>
      <c r="BP62" s="16"/>
      <c r="BQ62" s="34"/>
      <c r="BR62" s="34">
        <f t="shared" si="98"/>
        <v>0</v>
      </c>
      <c r="BS62" s="16"/>
      <c r="BT62" s="16"/>
      <c r="BU62" s="16"/>
      <c r="BV62" s="34">
        <f t="shared" si="98"/>
        <v>0</v>
      </c>
      <c r="BW62" s="16"/>
      <c r="BX62" s="16"/>
      <c r="BY62" s="16"/>
      <c r="BZ62" s="16"/>
      <c r="CA62" s="34">
        <f t="shared" si="60"/>
        <v>0</v>
      </c>
      <c r="CB62" s="16"/>
      <c r="CC62" s="16"/>
      <c r="CD62" s="16"/>
      <c r="CE62" s="34">
        <f t="shared" si="98"/>
        <v>0</v>
      </c>
      <c r="CF62" s="16"/>
      <c r="CG62" s="16"/>
      <c r="CH62" s="16"/>
      <c r="CI62" s="34">
        <f t="shared" si="98"/>
        <v>0</v>
      </c>
      <c r="CJ62" s="16"/>
      <c r="CK62" s="16"/>
      <c r="CL62" s="16"/>
      <c r="CM62" s="16"/>
      <c r="CN62" s="16"/>
      <c r="CO62" s="34">
        <f t="shared" si="91"/>
        <v>0</v>
      </c>
      <c r="CP62" s="16"/>
      <c r="CQ62" s="16"/>
      <c r="CR62" s="34">
        <f t="shared" si="98"/>
        <v>0</v>
      </c>
      <c r="CS62" s="16"/>
      <c r="CT62" s="16"/>
      <c r="CU62" s="16"/>
      <c r="CV62" s="34">
        <f t="shared" si="98"/>
        <v>0</v>
      </c>
      <c r="CW62" s="16"/>
      <c r="CX62" s="16"/>
      <c r="CY62" s="16"/>
      <c r="CZ62" s="34">
        <f t="shared" si="98"/>
        <v>0</v>
      </c>
      <c r="DA62" s="16"/>
      <c r="DB62" s="16"/>
      <c r="DC62" s="16"/>
      <c r="DD62" s="34"/>
      <c r="DE62" s="34"/>
      <c r="DF62" s="103"/>
      <c r="DG62" s="183">
        <f t="shared" si="4"/>
        <v>40</v>
      </c>
    </row>
    <row r="63" spans="1:111" ht="42" x14ac:dyDescent="0.35">
      <c r="A63" s="142" t="s">
        <v>130</v>
      </c>
      <c r="B63" s="114" t="s">
        <v>4</v>
      </c>
      <c r="C63" s="36">
        <f t="shared" ref="C63" si="99">K63</f>
        <v>12</v>
      </c>
      <c r="D63" s="16"/>
      <c r="E63" s="16"/>
      <c r="F63" s="16"/>
      <c r="G63" s="16"/>
      <c r="H63" s="16"/>
      <c r="I63" s="16"/>
      <c r="J63" s="16"/>
      <c r="K63" s="34">
        <f t="shared" si="96"/>
        <v>12</v>
      </c>
      <c r="L63" s="16">
        <v>12</v>
      </c>
      <c r="M63" s="16"/>
      <c r="N63" s="34">
        <f t="shared" si="97"/>
        <v>0</v>
      </c>
      <c r="O63" s="16"/>
      <c r="P63" s="16"/>
      <c r="Q63" s="16"/>
      <c r="R63" s="16"/>
      <c r="S63" s="118">
        <f t="shared" si="80"/>
        <v>0</v>
      </c>
      <c r="T63" s="16"/>
      <c r="U63" s="16"/>
      <c r="V63" s="16"/>
      <c r="W63" s="16"/>
      <c r="X63" s="34">
        <f t="shared" si="81"/>
        <v>0</v>
      </c>
      <c r="Y63" s="16"/>
      <c r="Z63" s="16"/>
      <c r="AA63" s="16"/>
      <c r="AB63" s="16"/>
      <c r="AC63" s="34">
        <f t="shared" si="82"/>
        <v>0</v>
      </c>
      <c r="AD63" s="16"/>
      <c r="AE63" s="16"/>
      <c r="AF63" s="16"/>
      <c r="AG63" s="16"/>
      <c r="AH63" s="118">
        <f t="shared" si="83"/>
        <v>0</v>
      </c>
      <c r="AI63" s="40"/>
      <c r="AJ63" s="40"/>
      <c r="AK63" s="40"/>
      <c r="AL63" s="40"/>
      <c r="AM63" s="40"/>
      <c r="AN63" s="40"/>
      <c r="AO63" s="118">
        <f t="shared" si="84"/>
        <v>0</v>
      </c>
      <c r="AP63" s="40"/>
      <c r="AQ63" s="40"/>
      <c r="AR63" s="40"/>
      <c r="AS63" s="40"/>
      <c r="AT63" s="40"/>
      <c r="AU63" s="118">
        <f t="shared" si="85"/>
        <v>0</v>
      </c>
      <c r="AV63" s="40"/>
      <c r="AW63" s="40"/>
      <c r="AX63" s="40"/>
      <c r="AY63" s="40"/>
      <c r="AZ63" s="118">
        <f t="shared" si="86"/>
        <v>0</v>
      </c>
      <c r="BA63" s="40"/>
      <c r="BB63" s="40"/>
      <c r="BC63" s="40"/>
      <c r="BD63" s="40"/>
      <c r="BE63" s="40"/>
      <c r="BF63" s="118">
        <f t="shared" si="87"/>
        <v>0</v>
      </c>
      <c r="BG63" s="40"/>
      <c r="BH63" s="40"/>
      <c r="BI63" s="40"/>
      <c r="BJ63" s="118">
        <f>BK63+BL63+BM63</f>
        <v>0</v>
      </c>
      <c r="BK63" s="40"/>
      <c r="BL63" s="40"/>
      <c r="BM63" s="40"/>
      <c r="BN63" s="118">
        <f t="shared" si="58"/>
        <v>0</v>
      </c>
      <c r="BO63" s="40"/>
      <c r="BP63" s="40"/>
      <c r="BQ63" s="118"/>
      <c r="BR63" s="118">
        <f>BS63+BT63+BU63</f>
        <v>0</v>
      </c>
      <c r="BS63" s="40"/>
      <c r="BT63" s="40"/>
      <c r="BU63" s="40"/>
      <c r="BV63" s="118">
        <f t="shared" si="88"/>
        <v>0</v>
      </c>
      <c r="BW63" s="40"/>
      <c r="BX63" s="40"/>
      <c r="BY63" s="40"/>
      <c r="BZ63" s="40"/>
      <c r="CA63" s="118">
        <f t="shared" si="60"/>
        <v>0</v>
      </c>
      <c r="CB63" s="40"/>
      <c r="CC63" s="40"/>
      <c r="CD63" s="40"/>
      <c r="CE63" s="118">
        <f t="shared" si="89"/>
        <v>0</v>
      </c>
      <c r="CF63" s="40"/>
      <c r="CG63" s="40"/>
      <c r="CH63" s="40"/>
      <c r="CI63" s="118">
        <f t="shared" si="90"/>
        <v>0</v>
      </c>
      <c r="CJ63" s="40"/>
      <c r="CK63" s="40"/>
      <c r="CL63" s="40"/>
      <c r="CM63" s="40"/>
      <c r="CN63" s="40"/>
      <c r="CO63" s="118">
        <f t="shared" si="91"/>
        <v>0</v>
      </c>
      <c r="CP63" s="40"/>
      <c r="CQ63" s="40"/>
      <c r="CR63" s="118">
        <f t="shared" si="92"/>
        <v>0</v>
      </c>
      <c r="CS63" s="40"/>
      <c r="CT63" s="40"/>
      <c r="CU63" s="40"/>
      <c r="CV63" s="118">
        <f t="shared" si="93"/>
        <v>0</v>
      </c>
      <c r="CW63" s="40"/>
      <c r="CX63" s="40"/>
      <c r="CY63" s="40"/>
      <c r="CZ63" s="118">
        <f t="shared" si="94"/>
        <v>0</v>
      </c>
      <c r="DA63" s="40"/>
      <c r="DB63" s="40"/>
      <c r="DC63" s="40"/>
      <c r="DD63" s="118"/>
      <c r="DE63" s="118"/>
      <c r="DF63" s="103"/>
      <c r="DG63" s="183">
        <f t="shared" si="4"/>
        <v>12</v>
      </c>
    </row>
    <row r="64" spans="1:111" s="81" customFormat="1" ht="42" x14ac:dyDescent="0.25">
      <c r="A64" s="41" t="s">
        <v>131</v>
      </c>
      <c r="B64" s="42" t="s">
        <v>1</v>
      </c>
      <c r="C64" s="36">
        <f t="shared" ref="C64:AI64" si="100">C65</f>
        <v>6360</v>
      </c>
      <c r="D64" s="10">
        <f t="shared" si="100"/>
        <v>0</v>
      </c>
      <c r="E64" s="10">
        <f t="shared" si="100"/>
        <v>60</v>
      </c>
      <c r="F64" s="10">
        <f t="shared" si="100"/>
        <v>0</v>
      </c>
      <c r="G64" s="10">
        <f t="shared" si="100"/>
        <v>0</v>
      </c>
      <c r="H64" s="10">
        <f t="shared" si="100"/>
        <v>0</v>
      </c>
      <c r="I64" s="10">
        <f t="shared" si="100"/>
        <v>0</v>
      </c>
      <c r="J64" s="10">
        <f t="shared" si="100"/>
        <v>0</v>
      </c>
      <c r="K64" s="36">
        <f t="shared" si="100"/>
        <v>180</v>
      </c>
      <c r="L64" s="10">
        <f t="shared" si="100"/>
        <v>120</v>
      </c>
      <c r="M64" s="10">
        <f t="shared" si="100"/>
        <v>60</v>
      </c>
      <c r="N64" s="36">
        <f t="shared" si="100"/>
        <v>300</v>
      </c>
      <c r="O64" s="10">
        <f t="shared" si="100"/>
        <v>120</v>
      </c>
      <c r="P64" s="10">
        <f t="shared" si="100"/>
        <v>60</v>
      </c>
      <c r="Q64" s="10">
        <f t="shared" si="100"/>
        <v>60</v>
      </c>
      <c r="R64" s="10">
        <f t="shared" si="100"/>
        <v>60</v>
      </c>
      <c r="S64" s="36">
        <f t="shared" si="100"/>
        <v>240</v>
      </c>
      <c r="T64" s="10">
        <f t="shared" si="100"/>
        <v>120</v>
      </c>
      <c r="U64" s="10">
        <f t="shared" si="100"/>
        <v>0</v>
      </c>
      <c r="V64" s="10">
        <f t="shared" si="100"/>
        <v>60</v>
      </c>
      <c r="W64" s="10">
        <f t="shared" si="100"/>
        <v>60</v>
      </c>
      <c r="X64" s="36">
        <f t="shared" si="100"/>
        <v>300</v>
      </c>
      <c r="Y64" s="10">
        <f t="shared" si="100"/>
        <v>100</v>
      </c>
      <c r="Z64" s="10">
        <f t="shared" si="100"/>
        <v>60</v>
      </c>
      <c r="AA64" s="10">
        <f t="shared" si="100"/>
        <v>60</v>
      </c>
      <c r="AB64" s="10">
        <f t="shared" si="100"/>
        <v>80</v>
      </c>
      <c r="AC64" s="36">
        <f t="shared" si="100"/>
        <v>340</v>
      </c>
      <c r="AD64" s="10">
        <f t="shared" si="100"/>
        <v>140</v>
      </c>
      <c r="AE64" s="10">
        <f t="shared" si="100"/>
        <v>60</v>
      </c>
      <c r="AF64" s="10">
        <f t="shared" si="100"/>
        <v>80</v>
      </c>
      <c r="AG64" s="10">
        <f t="shared" si="100"/>
        <v>60</v>
      </c>
      <c r="AH64" s="36">
        <f t="shared" si="100"/>
        <v>420</v>
      </c>
      <c r="AI64" s="10">
        <f t="shared" si="100"/>
        <v>140</v>
      </c>
      <c r="AJ64" s="10"/>
      <c r="AK64" s="10">
        <f t="shared" ref="AK64:BP64" si="101">AK65</f>
        <v>80</v>
      </c>
      <c r="AL64" s="10">
        <f t="shared" si="101"/>
        <v>60</v>
      </c>
      <c r="AM64" s="10">
        <f t="shared" si="101"/>
        <v>60</v>
      </c>
      <c r="AN64" s="10">
        <f t="shared" si="101"/>
        <v>80</v>
      </c>
      <c r="AO64" s="36">
        <f t="shared" si="101"/>
        <v>360</v>
      </c>
      <c r="AP64" s="10">
        <f t="shared" si="101"/>
        <v>120</v>
      </c>
      <c r="AQ64" s="10">
        <f t="shared" si="101"/>
        <v>60</v>
      </c>
      <c r="AR64" s="10">
        <f t="shared" si="101"/>
        <v>60</v>
      </c>
      <c r="AS64" s="10">
        <f t="shared" si="101"/>
        <v>60</v>
      </c>
      <c r="AT64" s="10">
        <f t="shared" si="101"/>
        <v>60</v>
      </c>
      <c r="AU64" s="36">
        <f t="shared" si="101"/>
        <v>340</v>
      </c>
      <c r="AV64" s="10">
        <f t="shared" si="101"/>
        <v>140</v>
      </c>
      <c r="AW64" s="10">
        <f t="shared" si="101"/>
        <v>60</v>
      </c>
      <c r="AX64" s="10">
        <f t="shared" si="101"/>
        <v>80</v>
      </c>
      <c r="AY64" s="10">
        <f t="shared" si="101"/>
        <v>60</v>
      </c>
      <c r="AZ64" s="36">
        <f t="shared" si="101"/>
        <v>400</v>
      </c>
      <c r="BA64" s="10">
        <f t="shared" si="101"/>
        <v>140</v>
      </c>
      <c r="BB64" s="10">
        <f t="shared" si="101"/>
        <v>60</v>
      </c>
      <c r="BC64" s="10">
        <f t="shared" si="101"/>
        <v>60</v>
      </c>
      <c r="BD64" s="10">
        <f t="shared" si="101"/>
        <v>80</v>
      </c>
      <c r="BE64" s="10">
        <f t="shared" si="101"/>
        <v>60</v>
      </c>
      <c r="BF64" s="36">
        <f t="shared" si="101"/>
        <v>240</v>
      </c>
      <c r="BG64" s="10">
        <f t="shared" si="101"/>
        <v>120</v>
      </c>
      <c r="BH64" s="10">
        <f t="shared" si="101"/>
        <v>60</v>
      </c>
      <c r="BI64" s="10">
        <f t="shared" si="101"/>
        <v>60</v>
      </c>
      <c r="BJ64" s="36">
        <f t="shared" si="101"/>
        <v>260</v>
      </c>
      <c r="BK64" s="10">
        <f t="shared" si="101"/>
        <v>120</v>
      </c>
      <c r="BL64" s="10">
        <f t="shared" si="101"/>
        <v>80</v>
      </c>
      <c r="BM64" s="10">
        <f t="shared" si="101"/>
        <v>60</v>
      </c>
      <c r="BN64" s="36">
        <f t="shared" si="101"/>
        <v>160</v>
      </c>
      <c r="BO64" s="10">
        <f t="shared" si="101"/>
        <v>100</v>
      </c>
      <c r="BP64" s="10">
        <f t="shared" si="101"/>
        <v>60</v>
      </c>
      <c r="BQ64" s="36">
        <f t="shared" ref="BQ64:CV64" si="102">BQ65</f>
        <v>120</v>
      </c>
      <c r="BR64" s="36">
        <f t="shared" si="102"/>
        <v>280</v>
      </c>
      <c r="BS64" s="10">
        <f t="shared" si="102"/>
        <v>140</v>
      </c>
      <c r="BT64" s="10">
        <f t="shared" si="102"/>
        <v>80</v>
      </c>
      <c r="BU64" s="10">
        <f t="shared" si="102"/>
        <v>60</v>
      </c>
      <c r="BV64" s="36">
        <f t="shared" si="102"/>
        <v>340</v>
      </c>
      <c r="BW64" s="10">
        <f t="shared" si="102"/>
        <v>140</v>
      </c>
      <c r="BX64" s="10">
        <f t="shared" si="102"/>
        <v>60</v>
      </c>
      <c r="BY64" s="10">
        <f t="shared" si="102"/>
        <v>60</v>
      </c>
      <c r="BZ64" s="10">
        <f t="shared" si="102"/>
        <v>80</v>
      </c>
      <c r="CA64" s="36">
        <f t="shared" si="102"/>
        <v>260</v>
      </c>
      <c r="CB64" s="10">
        <f t="shared" si="102"/>
        <v>140</v>
      </c>
      <c r="CC64" s="10">
        <f t="shared" si="102"/>
        <v>60</v>
      </c>
      <c r="CD64" s="10">
        <f t="shared" si="102"/>
        <v>60</v>
      </c>
      <c r="CE64" s="36">
        <f t="shared" si="102"/>
        <v>200</v>
      </c>
      <c r="CF64" s="10">
        <f t="shared" si="102"/>
        <v>80</v>
      </c>
      <c r="CG64" s="10">
        <f t="shared" si="102"/>
        <v>60</v>
      </c>
      <c r="CH64" s="10">
        <f t="shared" si="102"/>
        <v>60</v>
      </c>
      <c r="CI64" s="36">
        <f t="shared" si="102"/>
        <v>360</v>
      </c>
      <c r="CJ64" s="10">
        <f t="shared" si="102"/>
        <v>120</v>
      </c>
      <c r="CK64" s="10">
        <f t="shared" si="102"/>
        <v>60</v>
      </c>
      <c r="CL64" s="10">
        <f t="shared" si="102"/>
        <v>60</v>
      </c>
      <c r="CM64" s="10">
        <f t="shared" si="102"/>
        <v>60</v>
      </c>
      <c r="CN64" s="10">
        <f t="shared" si="102"/>
        <v>60</v>
      </c>
      <c r="CO64" s="36">
        <f t="shared" si="102"/>
        <v>200</v>
      </c>
      <c r="CP64" s="10">
        <f t="shared" si="102"/>
        <v>120</v>
      </c>
      <c r="CQ64" s="10">
        <f t="shared" si="102"/>
        <v>80</v>
      </c>
      <c r="CR64" s="36">
        <f t="shared" si="102"/>
        <v>240</v>
      </c>
      <c r="CS64" s="10">
        <f t="shared" si="102"/>
        <v>120</v>
      </c>
      <c r="CT64" s="10">
        <f t="shared" si="102"/>
        <v>60</v>
      </c>
      <c r="CU64" s="10">
        <f t="shared" si="102"/>
        <v>60</v>
      </c>
      <c r="CV64" s="36">
        <f t="shared" si="102"/>
        <v>260</v>
      </c>
      <c r="CW64" s="10">
        <f t="shared" ref="CW64:DF64" si="103">CW65</f>
        <v>140</v>
      </c>
      <c r="CX64" s="10">
        <f t="shared" si="103"/>
        <v>60</v>
      </c>
      <c r="CY64" s="10">
        <f t="shared" si="103"/>
        <v>60</v>
      </c>
      <c r="CZ64" s="36">
        <f t="shared" si="103"/>
        <v>260</v>
      </c>
      <c r="DA64" s="10">
        <f t="shared" si="103"/>
        <v>120</v>
      </c>
      <c r="DB64" s="10">
        <f t="shared" si="103"/>
        <v>60</v>
      </c>
      <c r="DC64" s="10">
        <f t="shared" si="103"/>
        <v>80</v>
      </c>
      <c r="DD64" s="36">
        <f t="shared" si="103"/>
        <v>80</v>
      </c>
      <c r="DE64" s="36">
        <f t="shared" si="103"/>
        <v>100</v>
      </c>
      <c r="DF64" s="36">
        <f t="shared" si="103"/>
        <v>60</v>
      </c>
      <c r="DG64" s="183">
        <f t="shared" si="4"/>
        <v>6360</v>
      </c>
    </row>
    <row r="65" spans="1:111" s="58" customFormat="1" x14ac:dyDescent="0.25">
      <c r="A65" s="122" t="s">
        <v>121</v>
      </c>
      <c r="B65" s="123" t="s">
        <v>1</v>
      </c>
      <c r="C65" s="36">
        <f>E65+F65+K65+N65+S65+X65+AC65+AH65+AO65+AU65+AZ65+BF65+BJ65+BN65+BQ65+BR65+BV65+CA65+CE65+CI65+CO65+CR65+CV65+CZ65+DD65+DE65+DF65</f>
        <v>6360</v>
      </c>
      <c r="D65" s="68"/>
      <c r="E65" s="68">
        <v>60</v>
      </c>
      <c r="F65" s="71"/>
      <c r="G65" s="71"/>
      <c r="H65" s="71"/>
      <c r="I65" s="71"/>
      <c r="J65" s="48"/>
      <c r="K65" s="117">
        <f>L65+M65</f>
        <v>180</v>
      </c>
      <c r="L65" s="71">
        <v>120</v>
      </c>
      <c r="M65" s="71">
        <v>60</v>
      </c>
      <c r="N65" s="117">
        <f>O65+P65+Q65+R65</f>
        <v>300</v>
      </c>
      <c r="O65" s="71">
        <v>120</v>
      </c>
      <c r="P65" s="71">
        <v>60</v>
      </c>
      <c r="Q65" s="71">
        <v>60</v>
      </c>
      <c r="R65" s="71">
        <v>60</v>
      </c>
      <c r="S65" s="116">
        <f>T65+U65+V65+W65</f>
        <v>240</v>
      </c>
      <c r="T65" s="71">
        <v>120</v>
      </c>
      <c r="U65" s="71"/>
      <c r="V65" s="71">
        <v>60</v>
      </c>
      <c r="W65" s="71">
        <v>60</v>
      </c>
      <c r="X65" s="117">
        <f>Y65+Z65+AA65+AB65</f>
        <v>300</v>
      </c>
      <c r="Y65" s="71">
        <v>100</v>
      </c>
      <c r="Z65" s="71">
        <v>60</v>
      </c>
      <c r="AA65" s="71">
        <v>60</v>
      </c>
      <c r="AB65" s="71">
        <v>80</v>
      </c>
      <c r="AC65" s="117">
        <f>AD65+AE65+AF65+AG65</f>
        <v>340</v>
      </c>
      <c r="AD65" s="71">
        <v>140</v>
      </c>
      <c r="AE65" s="71">
        <v>60</v>
      </c>
      <c r="AF65" s="71">
        <v>80</v>
      </c>
      <c r="AG65" s="71">
        <v>60</v>
      </c>
      <c r="AH65" s="116">
        <f>AI65+AK65+AL65+AM65+AN65</f>
        <v>420</v>
      </c>
      <c r="AI65" s="71">
        <v>140</v>
      </c>
      <c r="AJ65" s="71"/>
      <c r="AK65" s="71">
        <v>80</v>
      </c>
      <c r="AL65" s="71">
        <v>60</v>
      </c>
      <c r="AM65" s="71">
        <v>60</v>
      </c>
      <c r="AN65" s="71">
        <v>80</v>
      </c>
      <c r="AO65" s="116">
        <f>AP65+AQ65+AR65+AS65+AT65</f>
        <v>360</v>
      </c>
      <c r="AP65" s="71">
        <v>120</v>
      </c>
      <c r="AQ65" s="71">
        <v>60</v>
      </c>
      <c r="AR65" s="71">
        <v>60</v>
      </c>
      <c r="AS65" s="71">
        <v>60</v>
      </c>
      <c r="AT65" s="71">
        <v>60</v>
      </c>
      <c r="AU65" s="116">
        <f>AV65+AW65+AX65+AY65</f>
        <v>340</v>
      </c>
      <c r="AV65" s="71">
        <v>140</v>
      </c>
      <c r="AW65" s="71">
        <v>60</v>
      </c>
      <c r="AX65" s="71">
        <v>80</v>
      </c>
      <c r="AY65" s="71">
        <v>60</v>
      </c>
      <c r="AZ65" s="116">
        <f>BA65+BB65+BC65+BD65+BE65</f>
        <v>400</v>
      </c>
      <c r="BA65" s="71">
        <v>140</v>
      </c>
      <c r="BB65" s="71">
        <v>60</v>
      </c>
      <c r="BC65" s="71">
        <v>60</v>
      </c>
      <c r="BD65" s="71">
        <v>80</v>
      </c>
      <c r="BE65" s="71">
        <v>60</v>
      </c>
      <c r="BF65" s="116">
        <f>BG65+BH65+BI65</f>
        <v>240</v>
      </c>
      <c r="BG65" s="71">
        <v>120</v>
      </c>
      <c r="BH65" s="71">
        <v>60</v>
      </c>
      <c r="BI65" s="71">
        <v>60</v>
      </c>
      <c r="BJ65" s="131">
        <f>BK65+BL65+BM65</f>
        <v>260</v>
      </c>
      <c r="BK65" s="71">
        <v>120</v>
      </c>
      <c r="BL65" s="71">
        <v>80</v>
      </c>
      <c r="BM65" s="71">
        <v>60</v>
      </c>
      <c r="BN65" s="34">
        <f>BO65+BP65</f>
        <v>160</v>
      </c>
      <c r="BO65" s="71">
        <v>100</v>
      </c>
      <c r="BP65" s="71">
        <v>60</v>
      </c>
      <c r="BQ65" s="115">
        <v>120</v>
      </c>
      <c r="BR65" s="115">
        <f>BS65+BT65+BU65</f>
        <v>280</v>
      </c>
      <c r="BS65" s="71">
        <v>140</v>
      </c>
      <c r="BT65" s="71">
        <v>80</v>
      </c>
      <c r="BU65" s="71">
        <v>60</v>
      </c>
      <c r="BV65" s="116">
        <f>BW65+BX65+BY65+BZ65</f>
        <v>340</v>
      </c>
      <c r="BW65" s="71">
        <v>140</v>
      </c>
      <c r="BX65" s="71">
        <v>60</v>
      </c>
      <c r="BY65" s="71">
        <v>60</v>
      </c>
      <c r="BZ65" s="71">
        <v>80</v>
      </c>
      <c r="CA65" s="34">
        <f>CB65+CC65+CD65</f>
        <v>260</v>
      </c>
      <c r="CB65" s="71">
        <v>140</v>
      </c>
      <c r="CC65" s="71">
        <v>60</v>
      </c>
      <c r="CD65" s="71">
        <v>60</v>
      </c>
      <c r="CE65" s="116">
        <f>CF65+CG65+CH65</f>
        <v>200</v>
      </c>
      <c r="CF65" s="71">
        <v>80</v>
      </c>
      <c r="CG65" s="71">
        <v>60</v>
      </c>
      <c r="CH65" s="71">
        <v>60</v>
      </c>
      <c r="CI65" s="116">
        <f>CJ65+CK65+CL65+CM65+CN65</f>
        <v>360</v>
      </c>
      <c r="CJ65" s="71">
        <v>120</v>
      </c>
      <c r="CK65" s="71">
        <v>60</v>
      </c>
      <c r="CL65" s="71">
        <v>60</v>
      </c>
      <c r="CM65" s="71">
        <v>60</v>
      </c>
      <c r="CN65" s="71">
        <v>60</v>
      </c>
      <c r="CO65" s="117">
        <f>CP65+CQ65</f>
        <v>200</v>
      </c>
      <c r="CP65" s="71">
        <v>120</v>
      </c>
      <c r="CQ65" s="71">
        <v>80</v>
      </c>
      <c r="CR65" s="116">
        <f>CS65+CT65+CU65</f>
        <v>240</v>
      </c>
      <c r="CS65" s="71">
        <v>120</v>
      </c>
      <c r="CT65" s="71">
        <v>60</v>
      </c>
      <c r="CU65" s="71">
        <v>60</v>
      </c>
      <c r="CV65" s="116">
        <f>CW65+CX65+CY65</f>
        <v>260</v>
      </c>
      <c r="CW65" s="71">
        <v>140</v>
      </c>
      <c r="CX65" s="71">
        <v>60</v>
      </c>
      <c r="CY65" s="71">
        <v>60</v>
      </c>
      <c r="CZ65" s="116">
        <f>DA65+DB65+DC65</f>
        <v>260</v>
      </c>
      <c r="DA65" s="71">
        <v>120</v>
      </c>
      <c r="DB65" s="71">
        <v>60</v>
      </c>
      <c r="DC65" s="71">
        <v>80</v>
      </c>
      <c r="DD65" s="115">
        <v>80</v>
      </c>
      <c r="DE65" s="115">
        <v>100</v>
      </c>
      <c r="DF65" s="117">
        <v>60</v>
      </c>
      <c r="DG65" s="183">
        <f t="shared" si="4"/>
        <v>6360</v>
      </c>
    </row>
    <row r="66" spans="1:111" x14ac:dyDescent="0.35">
      <c r="A66" s="20" t="s">
        <v>155</v>
      </c>
      <c r="B66" s="21"/>
      <c r="C66" s="11"/>
      <c r="D66" s="67"/>
      <c r="E66" s="68"/>
      <c r="F66" s="68"/>
      <c r="G66" s="68"/>
      <c r="H66" s="68"/>
      <c r="I66" s="68"/>
      <c r="J66" s="16"/>
      <c r="K66" s="36"/>
      <c r="L66" s="68"/>
      <c r="M66" s="68"/>
      <c r="N66" s="36"/>
      <c r="O66" s="68"/>
      <c r="P66" s="68"/>
      <c r="Q66" s="68"/>
      <c r="R66" s="68"/>
      <c r="S66" s="39"/>
      <c r="T66" s="68"/>
      <c r="U66" s="68"/>
      <c r="V66" s="68"/>
      <c r="W66" s="68"/>
      <c r="X66" s="36"/>
      <c r="Y66" s="68"/>
      <c r="Z66" s="68"/>
      <c r="AA66" s="68"/>
      <c r="AB66" s="68"/>
      <c r="AC66" s="36"/>
      <c r="AD66" s="68"/>
      <c r="AE66" s="67"/>
      <c r="AF66" s="68"/>
      <c r="AG66" s="68"/>
      <c r="AH66" s="103"/>
      <c r="AI66" s="99"/>
      <c r="AJ66" s="98"/>
      <c r="AK66" s="99"/>
      <c r="AL66" s="99"/>
      <c r="AM66" s="99"/>
      <c r="AN66" s="99"/>
      <c r="AO66" s="103"/>
      <c r="AP66" s="99"/>
      <c r="AQ66" s="99"/>
      <c r="AR66" s="99"/>
      <c r="AS66" s="99"/>
      <c r="AT66" s="99"/>
      <c r="AU66" s="103"/>
      <c r="AV66" s="99"/>
      <c r="AW66" s="98"/>
      <c r="AX66" s="99"/>
      <c r="AY66" s="99"/>
      <c r="AZ66" s="103"/>
      <c r="BA66" s="99"/>
      <c r="BB66" s="99"/>
      <c r="BC66" s="99"/>
      <c r="BD66" s="99"/>
      <c r="BE66" s="99"/>
      <c r="BF66" s="103"/>
      <c r="BG66" s="99"/>
      <c r="BH66" s="99"/>
      <c r="BI66" s="99"/>
      <c r="BJ66" s="103"/>
      <c r="BK66" s="98"/>
      <c r="BL66" s="98"/>
      <c r="BM66" s="98"/>
      <c r="BN66" s="103"/>
      <c r="BO66" s="98"/>
      <c r="BP66" s="99"/>
      <c r="BQ66" s="103"/>
      <c r="BR66" s="103"/>
      <c r="BS66" s="99"/>
      <c r="BT66" s="99"/>
      <c r="BU66" s="99"/>
      <c r="BV66" s="103"/>
      <c r="BW66" s="99"/>
      <c r="BX66" s="99"/>
      <c r="BY66" s="99"/>
      <c r="BZ66" s="99"/>
      <c r="CA66" s="103"/>
      <c r="CB66" s="99"/>
      <c r="CC66" s="99"/>
      <c r="CD66" s="99"/>
      <c r="CE66" s="103"/>
      <c r="CF66" s="98"/>
      <c r="CG66" s="99"/>
      <c r="CH66" s="99"/>
      <c r="CI66" s="103"/>
      <c r="CJ66" s="98"/>
      <c r="CK66" s="99"/>
      <c r="CL66" s="99"/>
      <c r="CM66" s="99"/>
      <c r="CN66" s="99"/>
      <c r="CO66" s="103"/>
      <c r="CP66" s="99"/>
      <c r="CQ66" s="99"/>
      <c r="CR66" s="103"/>
      <c r="CS66" s="98"/>
      <c r="CT66" s="99"/>
      <c r="CU66" s="99"/>
      <c r="CV66" s="103"/>
      <c r="CW66" s="99"/>
      <c r="CX66" s="99"/>
      <c r="CY66" s="99"/>
      <c r="CZ66" s="103"/>
      <c r="DA66" s="98"/>
      <c r="DB66" s="99"/>
      <c r="DC66" s="99"/>
      <c r="DD66" s="103"/>
      <c r="DE66" s="103"/>
      <c r="DF66" s="103"/>
      <c r="DG66" s="183">
        <f t="shared" si="4"/>
        <v>0</v>
      </c>
    </row>
    <row r="67" spans="1:111" s="88" customFormat="1" ht="42" x14ac:dyDescent="0.25">
      <c r="A67" s="132" t="s">
        <v>172</v>
      </c>
      <c r="B67" s="9" t="s">
        <v>1</v>
      </c>
      <c r="C67" s="100">
        <f>E67+F67+K67+N67+S67+X67+AC67+AH67+AO67+AU67+AZ67+BF67+BJ67+BN67+BQ67+BR67+BV67+CA67+CE67+CI67+CO67+CR67+CV67+CZ67+DD67+DE67+DF67</f>
        <v>8200</v>
      </c>
      <c r="D67" s="97"/>
      <c r="E67" s="97">
        <v>80</v>
      </c>
      <c r="F67" s="97"/>
      <c r="G67" s="97"/>
      <c r="H67" s="97"/>
      <c r="I67" s="97"/>
      <c r="J67" s="97"/>
      <c r="K67" s="129">
        <f>L67+M67</f>
        <v>260</v>
      </c>
      <c r="L67" s="97">
        <v>160</v>
      </c>
      <c r="M67" s="97">
        <v>100</v>
      </c>
      <c r="N67" s="100">
        <f>O67+P67+Q67+R67</f>
        <v>400</v>
      </c>
      <c r="O67" s="97">
        <v>160</v>
      </c>
      <c r="P67" s="97">
        <v>80</v>
      </c>
      <c r="Q67" s="97">
        <v>80</v>
      </c>
      <c r="R67" s="97">
        <v>80</v>
      </c>
      <c r="S67" s="101">
        <f>T67+U67+V67+W67</f>
        <v>340</v>
      </c>
      <c r="T67" s="97">
        <v>160</v>
      </c>
      <c r="U67" s="97"/>
      <c r="V67" s="97">
        <v>100</v>
      </c>
      <c r="W67" s="97">
        <v>80</v>
      </c>
      <c r="X67" s="100">
        <f>Y67+Z67+AB67+AA67</f>
        <v>440</v>
      </c>
      <c r="Y67" s="97">
        <v>160</v>
      </c>
      <c r="Z67" s="97">
        <v>80</v>
      </c>
      <c r="AA67" s="97">
        <v>100</v>
      </c>
      <c r="AB67" s="97">
        <v>100</v>
      </c>
      <c r="AC67" s="100">
        <f>AD67+AE67+AF67+AG67</f>
        <v>420</v>
      </c>
      <c r="AD67" s="97">
        <v>160</v>
      </c>
      <c r="AE67" s="97">
        <v>100</v>
      </c>
      <c r="AF67" s="97">
        <v>80</v>
      </c>
      <c r="AG67" s="97">
        <v>80</v>
      </c>
      <c r="AH67" s="100">
        <f>AI67+AK67+AL67+AM67+AN67</f>
        <v>520</v>
      </c>
      <c r="AI67" s="97">
        <v>160</v>
      </c>
      <c r="AJ67" s="144"/>
      <c r="AK67" s="97">
        <v>100</v>
      </c>
      <c r="AL67" s="97">
        <v>80</v>
      </c>
      <c r="AM67" s="97">
        <v>80</v>
      </c>
      <c r="AN67" s="97">
        <v>100</v>
      </c>
      <c r="AO67" s="100">
        <f>AP67+AQ67+AR67+AS67+AT67</f>
        <v>520</v>
      </c>
      <c r="AP67" s="97">
        <v>160</v>
      </c>
      <c r="AQ67" s="97">
        <v>80</v>
      </c>
      <c r="AR67" s="97">
        <v>100</v>
      </c>
      <c r="AS67" s="97">
        <v>80</v>
      </c>
      <c r="AT67" s="97">
        <v>100</v>
      </c>
      <c r="AU67" s="100">
        <f>AV67+AW67+AX67+AY67</f>
        <v>440</v>
      </c>
      <c r="AV67" s="97">
        <v>160</v>
      </c>
      <c r="AW67" s="97">
        <v>100</v>
      </c>
      <c r="AX67" s="97">
        <v>80</v>
      </c>
      <c r="AY67" s="97">
        <v>100</v>
      </c>
      <c r="AZ67" s="100">
        <f>BA67+BB67+BC67+BD67+BE67</f>
        <v>500</v>
      </c>
      <c r="BA67" s="97">
        <v>160</v>
      </c>
      <c r="BB67" s="97">
        <v>80</v>
      </c>
      <c r="BC67" s="97">
        <v>100</v>
      </c>
      <c r="BD67" s="97">
        <v>80</v>
      </c>
      <c r="BE67" s="97">
        <v>80</v>
      </c>
      <c r="BF67" s="100">
        <v>320</v>
      </c>
      <c r="BG67" s="97">
        <v>160</v>
      </c>
      <c r="BH67" s="97">
        <v>80</v>
      </c>
      <c r="BI67" s="97">
        <v>80</v>
      </c>
      <c r="BJ67" s="100">
        <f>BK67+BL67+BM67</f>
        <v>340</v>
      </c>
      <c r="BK67" s="97">
        <v>160</v>
      </c>
      <c r="BL67" s="97">
        <v>80</v>
      </c>
      <c r="BM67" s="97">
        <v>100</v>
      </c>
      <c r="BN67" s="100">
        <f>BO67+BP67</f>
        <v>260</v>
      </c>
      <c r="BO67" s="97">
        <v>160</v>
      </c>
      <c r="BP67" s="97">
        <v>100</v>
      </c>
      <c r="BQ67" s="100">
        <v>120</v>
      </c>
      <c r="BR67" s="100">
        <f>BS67+BT67+BU67</f>
        <v>280</v>
      </c>
      <c r="BS67" s="97">
        <v>120</v>
      </c>
      <c r="BT67" s="97">
        <v>80</v>
      </c>
      <c r="BU67" s="97">
        <v>80</v>
      </c>
      <c r="BV67" s="100">
        <f>BW67+BX67+BY67+BZ67</f>
        <v>380</v>
      </c>
      <c r="BW67" s="97">
        <v>120</v>
      </c>
      <c r="BX67" s="97">
        <v>80</v>
      </c>
      <c r="BY67" s="97">
        <v>80</v>
      </c>
      <c r="BZ67" s="97">
        <v>100</v>
      </c>
      <c r="CA67" s="100">
        <f>CB67+CC67+CD67</f>
        <v>280</v>
      </c>
      <c r="CB67" s="97">
        <v>120</v>
      </c>
      <c r="CC67" s="97">
        <v>80</v>
      </c>
      <c r="CD67" s="97">
        <v>80</v>
      </c>
      <c r="CE67" s="100">
        <f>CF67+CG67+CH67</f>
        <v>320</v>
      </c>
      <c r="CF67" s="97">
        <v>120</v>
      </c>
      <c r="CG67" s="97">
        <v>100</v>
      </c>
      <c r="CH67" s="97">
        <v>100</v>
      </c>
      <c r="CI67" s="100">
        <f>CJ67+CK67+CL67+CM67+CN67</f>
        <v>500</v>
      </c>
      <c r="CJ67" s="97">
        <v>120</v>
      </c>
      <c r="CK67" s="97">
        <v>100</v>
      </c>
      <c r="CL67" s="97">
        <v>100</v>
      </c>
      <c r="CM67" s="97">
        <v>100</v>
      </c>
      <c r="CN67" s="97">
        <v>80</v>
      </c>
      <c r="CO67" s="100">
        <f>CP67+CQ67</f>
        <v>200</v>
      </c>
      <c r="CP67" s="97">
        <v>120</v>
      </c>
      <c r="CQ67" s="97">
        <v>80</v>
      </c>
      <c r="CR67" s="100">
        <f>CS67+CT67+CU67</f>
        <v>320</v>
      </c>
      <c r="CS67" s="97">
        <v>120</v>
      </c>
      <c r="CT67" s="97">
        <v>100</v>
      </c>
      <c r="CU67" s="97">
        <v>100</v>
      </c>
      <c r="CV67" s="100">
        <f>CW67+CX67+CY67</f>
        <v>300</v>
      </c>
      <c r="CW67" s="97">
        <v>120</v>
      </c>
      <c r="CX67" s="97">
        <v>100</v>
      </c>
      <c r="CY67" s="97">
        <v>80</v>
      </c>
      <c r="CZ67" s="100">
        <f>DA67+DB67+DC67</f>
        <v>300</v>
      </c>
      <c r="DA67" s="97">
        <v>120</v>
      </c>
      <c r="DB67" s="97">
        <v>80</v>
      </c>
      <c r="DC67" s="97">
        <v>100</v>
      </c>
      <c r="DD67" s="100">
        <v>120</v>
      </c>
      <c r="DE67" s="100">
        <v>120</v>
      </c>
      <c r="DF67" s="100">
        <v>120</v>
      </c>
      <c r="DG67" s="183">
        <f t="shared" si="4"/>
        <v>8200</v>
      </c>
    </row>
    <row r="68" spans="1:111" x14ac:dyDescent="0.35">
      <c r="A68" s="120" t="s">
        <v>122</v>
      </c>
      <c r="B68" s="121" t="s">
        <v>1</v>
      </c>
      <c r="C68" s="11">
        <f>C67</f>
        <v>8200</v>
      </c>
      <c r="D68" s="16"/>
      <c r="E68" s="16">
        <v>80</v>
      </c>
      <c r="F68" s="16"/>
      <c r="G68" s="16"/>
      <c r="H68" s="16"/>
      <c r="I68" s="16"/>
      <c r="J68" s="16"/>
      <c r="K68" s="34">
        <f>K67</f>
        <v>260</v>
      </c>
      <c r="L68" s="16">
        <f t="shared" ref="L68:BW68" si="104">L67</f>
        <v>160</v>
      </c>
      <c r="M68" s="16">
        <f t="shared" si="104"/>
        <v>100</v>
      </c>
      <c r="N68" s="34">
        <f t="shared" si="104"/>
        <v>400</v>
      </c>
      <c r="O68" s="16">
        <f t="shared" si="104"/>
        <v>160</v>
      </c>
      <c r="P68" s="16">
        <f t="shared" si="104"/>
        <v>80</v>
      </c>
      <c r="Q68" s="16">
        <f t="shared" si="104"/>
        <v>80</v>
      </c>
      <c r="R68" s="16">
        <f t="shared" si="104"/>
        <v>80</v>
      </c>
      <c r="S68" s="34">
        <f t="shared" si="104"/>
        <v>340</v>
      </c>
      <c r="T68" s="16">
        <f t="shared" si="104"/>
        <v>160</v>
      </c>
      <c r="U68" s="16">
        <f t="shared" si="104"/>
        <v>0</v>
      </c>
      <c r="V68" s="16">
        <f t="shared" si="104"/>
        <v>100</v>
      </c>
      <c r="W68" s="16">
        <f t="shared" si="104"/>
        <v>80</v>
      </c>
      <c r="X68" s="34">
        <f t="shared" si="104"/>
        <v>440</v>
      </c>
      <c r="Y68" s="16">
        <f t="shared" si="104"/>
        <v>160</v>
      </c>
      <c r="Z68" s="16">
        <f t="shared" si="104"/>
        <v>80</v>
      </c>
      <c r="AA68" s="16">
        <f t="shared" si="104"/>
        <v>100</v>
      </c>
      <c r="AB68" s="16">
        <f t="shared" si="104"/>
        <v>100</v>
      </c>
      <c r="AC68" s="34">
        <f t="shared" si="104"/>
        <v>420</v>
      </c>
      <c r="AD68" s="16">
        <f t="shared" si="104"/>
        <v>160</v>
      </c>
      <c r="AE68" s="16">
        <f t="shared" si="104"/>
        <v>100</v>
      </c>
      <c r="AF68" s="16">
        <f t="shared" si="104"/>
        <v>80</v>
      </c>
      <c r="AG68" s="16">
        <f t="shared" si="104"/>
        <v>80</v>
      </c>
      <c r="AH68" s="34">
        <f t="shared" si="104"/>
        <v>520</v>
      </c>
      <c r="AI68" s="16">
        <f t="shared" si="104"/>
        <v>160</v>
      </c>
      <c r="AJ68" s="16">
        <f t="shared" si="104"/>
        <v>0</v>
      </c>
      <c r="AK68" s="16">
        <f t="shared" si="104"/>
        <v>100</v>
      </c>
      <c r="AL68" s="16">
        <f t="shared" si="104"/>
        <v>80</v>
      </c>
      <c r="AM68" s="16">
        <f t="shared" si="104"/>
        <v>80</v>
      </c>
      <c r="AN68" s="16">
        <f t="shared" si="104"/>
        <v>100</v>
      </c>
      <c r="AO68" s="34">
        <f t="shared" si="104"/>
        <v>520</v>
      </c>
      <c r="AP68" s="16">
        <f t="shared" si="104"/>
        <v>160</v>
      </c>
      <c r="AQ68" s="16">
        <f t="shared" si="104"/>
        <v>80</v>
      </c>
      <c r="AR68" s="16">
        <f t="shared" si="104"/>
        <v>100</v>
      </c>
      <c r="AS68" s="16">
        <f t="shared" si="104"/>
        <v>80</v>
      </c>
      <c r="AT68" s="16">
        <f t="shared" si="104"/>
        <v>100</v>
      </c>
      <c r="AU68" s="34">
        <f t="shared" si="104"/>
        <v>440</v>
      </c>
      <c r="AV68" s="16">
        <f t="shared" si="104"/>
        <v>160</v>
      </c>
      <c r="AW68" s="16">
        <f t="shared" si="104"/>
        <v>100</v>
      </c>
      <c r="AX68" s="16">
        <f t="shared" si="104"/>
        <v>80</v>
      </c>
      <c r="AY68" s="16">
        <f t="shared" si="104"/>
        <v>100</v>
      </c>
      <c r="AZ68" s="34">
        <f t="shared" si="104"/>
        <v>500</v>
      </c>
      <c r="BA68" s="16">
        <f t="shared" si="104"/>
        <v>160</v>
      </c>
      <c r="BB68" s="16">
        <f t="shared" si="104"/>
        <v>80</v>
      </c>
      <c r="BC68" s="16">
        <f t="shared" si="104"/>
        <v>100</v>
      </c>
      <c r="BD68" s="16">
        <f t="shared" si="104"/>
        <v>80</v>
      </c>
      <c r="BE68" s="16">
        <f t="shared" si="104"/>
        <v>80</v>
      </c>
      <c r="BF68" s="34">
        <f t="shared" si="104"/>
        <v>320</v>
      </c>
      <c r="BG68" s="16">
        <f t="shared" si="104"/>
        <v>160</v>
      </c>
      <c r="BH68" s="16">
        <f t="shared" si="104"/>
        <v>80</v>
      </c>
      <c r="BI68" s="16">
        <f t="shared" si="104"/>
        <v>80</v>
      </c>
      <c r="BJ68" s="34">
        <f t="shared" si="104"/>
        <v>340</v>
      </c>
      <c r="BK68" s="16">
        <f t="shared" si="104"/>
        <v>160</v>
      </c>
      <c r="BL68" s="16">
        <f t="shared" si="104"/>
        <v>80</v>
      </c>
      <c r="BM68" s="16">
        <f t="shared" si="104"/>
        <v>100</v>
      </c>
      <c r="BN68" s="34">
        <f t="shared" si="104"/>
        <v>260</v>
      </c>
      <c r="BO68" s="16">
        <f t="shared" si="104"/>
        <v>160</v>
      </c>
      <c r="BP68" s="16">
        <f t="shared" si="104"/>
        <v>100</v>
      </c>
      <c r="BQ68" s="34">
        <f t="shared" si="104"/>
        <v>120</v>
      </c>
      <c r="BR68" s="34">
        <f t="shared" si="104"/>
        <v>280</v>
      </c>
      <c r="BS68" s="16">
        <f t="shared" si="104"/>
        <v>120</v>
      </c>
      <c r="BT68" s="16">
        <f t="shared" si="104"/>
        <v>80</v>
      </c>
      <c r="BU68" s="16">
        <f t="shared" si="104"/>
        <v>80</v>
      </c>
      <c r="BV68" s="34">
        <f t="shared" si="104"/>
        <v>380</v>
      </c>
      <c r="BW68" s="16">
        <f t="shared" si="104"/>
        <v>120</v>
      </c>
      <c r="BX68" s="16">
        <f t="shared" ref="BX68:DF68" si="105">BX67</f>
        <v>80</v>
      </c>
      <c r="BY68" s="16">
        <f t="shared" si="105"/>
        <v>80</v>
      </c>
      <c r="BZ68" s="16">
        <f t="shared" si="105"/>
        <v>100</v>
      </c>
      <c r="CA68" s="34">
        <f t="shared" si="105"/>
        <v>280</v>
      </c>
      <c r="CB68" s="16">
        <f t="shared" si="105"/>
        <v>120</v>
      </c>
      <c r="CC68" s="16">
        <f t="shared" si="105"/>
        <v>80</v>
      </c>
      <c r="CD68" s="16">
        <f t="shared" si="105"/>
        <v>80</v>
      </c>
      <c r="CE68" s="34">
        <f t="shared" si="105"/>
        <v>320</v>
      </c>
      <c r="CF68" s="16">
        <f t="shared" si="105"/>
        <v>120</v>
      </c>
      <c r="CG68" s="16">
        <f t="shared" si="105"/>
        <v>100</v>
      </c>
      <c r="CH68" s="16">
        <f t="shared" si="105"/>
        <v>100</v>
      </c>
      <c r="CI68" s="34">
        <f t="shared" si="105"/>
        <v>500</v>
      </c>
      <c r="CJ68" s="16">
        <f t="shared" si="105"/>
        <v>120</v>
      </c>
      <c r="CK68" s="16">
        <f t="shared" si="105"/>
        <v>100</v>
      </c>
      <c r="CL68" s="16">
        <f t="shared" si="105"/>
        <v>100</v>
      </c>
      <c r="CM68" s="16">
        <f t="shared" si="105"/>
        <v>100</v>
      </c>
      <c r="CN68" s="16">
        <f t="shared" si="105"/>
        <v>80</v>
      </c>
      <c r="CO68" s="34">
        <f t="shared" si="105"/>
        <v>200</v>
      </c>
      <c r="CP68" s="16">
        <f t="shared" si="105"/>
        <v>120</v>
      </c>
      <c r="CQ68" s="16">
        <f t="shared" si="105"/>
        <v>80</v>
      </c>
      <c r="CR68" s="34">
        <f t="shared" si="105"/>
        <v>320</v>
      </c>
      <c r="CS68" s="16">
        <f t="shared" si="105"/>
        <v>120</v>
      </c>
      <c r="CT68" s="16">
        <f t="shared" si="105"/>
        <v>100</v>
      </c>
      <c r="CU68" s="16">
        <f t="shared" si="105"/>
        <v>100</v>
      </c>
      <c r="CV68" s="34">
        <f t="shared" si="105"/>
        <v>300</v>
      </c>
      <c r="CW68" s="16">
        <f t="shared" si="105"/>
        <v>120</v>
      </c>
      <c r="CX68" s="16">
        <f t="shared" si="105"/>
        <v>100</v>
      </c>
      <c r="CY68" s="16">
        <f t="shared" si="105"/>
        <v>80</v>
      </c>
      <c r="CZ68" s="34">
        <f t="shared" si="105"/>
        <v>300</v>
      </c>
      <c r="DA68" s="16">
        <f t="shared" si="105"/>
        <v>120</v>
      </c>
      <c r="DB68" s="16">
        <f t="shared" si="105"/>
        <v>80</v>
      </c>
      <c r="DC68" s="16">
        <f t="shared" si="105"/>
        <v>100</v>
      </c>
      <c r="DD68" s="34">
        <f t="shared" si="105"/>
        <v>120</v>
      </c>
      <c r="DE68" s="34">
        <f t="shared" si="105"/>
        <v>120</v>
      </c>
      <c r="DF68" s="34">
        <f t="shared" si="105"/>
        <v>120</v>
      </c>
      <c r="DG68" s="183">
        <f t="shared" si="4"/>
        <v>8200</v>
      </c>
    </row>
  </sheetData>
  <mergeCells count="1">
    <mergeCell ref="A39:A40"/>
  </mergeCells>
  <pageMargins left="0.27559055118110237" right="0.31496062992125984" top="0.15748031496062992" bottom="7.874015748031496E-2" header="0.31496062992125984" footer="0.15748031496062992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ปรับเป้าหมายตามวงเงิน</vt:lpstr>
      <vt:lpstr>Sheet1</vt:lpstr>
      <vt:lpstr>ปรับเป้าหมายตามวงเงิน!Print_Titles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</dc:creator>
  <cp:lastModifiedBy>Win7x32Bit</cp:lastModifiedBy>
  <cp:revision/>
  <cp:lastPrinted>2021-09-21T15:28:33Z</cp:lastPrinted>
  <dcterms:created xsi:type="dcterms:W3CDTF">2016-05-24T15:29:56Z</dcterms:created>
  <dcterms:modified xsi:type="dcterms:W3CDTF">2021-09-28T00:00:31Z</dcterms:modified>
</cp:coreProperties>
</file>