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5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2" i="2" l="1"/>
  <c r="L101" i="2"/>
  <c r="L100" i="2"/>
  <c r="L99" i="2"/>
  <c r="L98" i="2"/>
  <c r="L97" i="2"/>
  <c r="L96" i="2"/>
  <c r="L95" i="2"/>
  <c r="L94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3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24" i="2"/>
  <c r="K102" i="2"/>
  <c r="K101" i="2"/>
  <c r="K100" i="2"/>
  <c r="K99" i="2"/>
  <c r="K98" i="2"/>
  <c r="K97" i="2"/>
  <c r="K96" i="2"/>
  <c r="K95" i="2"/>
  <c r="K94" i="2"/>
  <c r="K93" i="2"/>
  <c r="K92" i="2"/>
  <c r="K91" i="2"/>
  <c r="K90" i="2"/>
  <c r="K89" i="2"/>
  <c r="K88" i="2"/>
  <c r="K87" i="2"/>
  <c r="K86" i="2"/>
  <c r="K85" i="2"/>
  <c r="K84" i="2"/>
  <c r="K83" i="2"/>
  <c r="K82" i="2"/>
  <c r="K81" i="2"/>
  <c r="K80" i="2"/>
  <c r="K79" i="2"/>
  <c r="K78" i="2"/>
  <c r="K77" i="2"/>
  <c r="K76" i="2"/>
  <c r="K75" i="2"/>
  <c r="K74" i="2"/>
  <c r="K73" i="2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7" i="2"/>
  <c r="K56" i="2"/>
  <c r="K55" i="2"/>
  <c r="K54" i="2"/>
  <c r="K53" i="2"/>
  <c r="K52" i="2"/>
  <c r="K51" i="2"/>
  <c r="K50" i="2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L22" i="2" s="1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2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U3" i="2" l="1"/>
  <c r="U2" i="2"/>
  <c r="L113" i="2" l="1"/>
  <c r="L112" i="2"/>
  <c r="L111" i="2"/>
  <c r="L110" i="2"/>
  <c r="L109" i="2"/>
  <c r="L108" i="2"/>
  <c r="L105" i="2"/>
  <c r="L104" i="2"/>
  <c r="G113" i="2"/>
  <c r="G112" i="2"/>
  <c r="G111" i="2"/>
  <c r="G110" i="2"/>
  <c r="G108" i="2"/>
  <c r="G105" i="2"/>
  <c r="G104" i="2"/>
  <c r="G109" i="2"/>
  <c r="CD86" i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L114" i="2" l="1"/>
  <c r="L106" i="2" s="1"/>
  <c r="G114" i="2"/>
  <c r="G106" i="2" s="1"/>
  <c r="CL5" i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<sst xmlns="http://schemas.openxmlformats.org/spreadsheetml/2006/main" count="491" uniqueCount="425">
  <si>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</si>
  <si>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</si>
  <si>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</si>
  <si>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</si>
  <si>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</si>
  <si>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</si>
  <si>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</si>
  <si>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</si>
  <si>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</si>
  <si>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</si>
  <si>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</si>
  <si>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</si>
  <si>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</si>
  <si>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</si>
  <si>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</si>
  <si>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</si>
  <si>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</si>
  <si>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</si>
  <si>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</si>
  <si>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</si>
  <si>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</si>
  <si>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</si>
  <si>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</si>
  <si>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</si>
  <si>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</si>
  <si>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</si>
  <si>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</si>
  <si>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</si>
  <si>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</si>
  <si>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</si>
  <si>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</si>
  <si>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</si>
  <si>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</si>
  <si>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</si>
  <si>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</si>
  <si>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</si>
  <si>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</si>
  <si>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</si>
  <si>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</si>
  <si>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</si>
  <si>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</si>
  <si>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</si>
  <si>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</si>
  <si>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</si>
  <si>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</si>
  <si>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</si>
  <si>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</si>
  <si>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</si>
  <si>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</si>
  <si>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</si>
  <si>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</si>
  <si>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</si>
  <si>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</si>
  <si>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</si>
  <si>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</si>
  <si>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</si>
  <si>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</si>
  <si>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</si>
  <si>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</si>
  <si>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</si>
  <si>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</si>
  <si>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</si>
  <si>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</si>
  <si>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</si>
  <si>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</si>
  <si>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</si>
  <si>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</si>
  <si>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</si>
  <si>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</si>
  <si>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</si>
  <si>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</si>
  <si>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</si>
  <si>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</si>
  <si>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</si>
  <si>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</si>
  <si>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</si>
  <si>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</si>
  <si>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</si>
  <si>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</si>
  <si>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</si>
  <si>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</si>
  <si>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</si>
  <si>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</si>
  <si>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</si>
  <si>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</si>
  <si>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</si>
  <si>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</si>
  <si>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</si>
  <si>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</si>
  <si>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</si>
  <si>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</si>
  <si>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</si>
  <si>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</si>
  <si>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</si>
  <si>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</si>
  <si>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</si>
  <si>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</si>
  <si>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</si>
  <si>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</si>
  <si>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</si>
  <si>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</si>
  <si>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</si>
  <si>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</si>
  <si>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</si>
  <si>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</si>
  <si>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</si>
  <si>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</si>
  <si>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</si>
  <si>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</si>
  <si>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</si>
  <si>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</si>
  <si>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</si>
  <si>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</si>
  <si>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</si>
  <si>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</si>
  <si>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</si>
  <si>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</si>
  <si>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</si>
  <si>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</si>
  <si>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</si>
  <si>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</si>
  <si>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</si>
  <si>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</si>
  <si>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</si>
  <si>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</si>
  <si>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</si>
  <si>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</si>
  <si>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</si>
  <si>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</si>
  <si>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</si>
  <si>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</si>
  <si>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</si>
  <si>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</si>
  <si>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</si>
  <si>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</si>
  <si>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</si>
  <si>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</si>
  <si>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</si>
  <si>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</si>
  <si>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</si>
  <si>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</si>
  <si>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</si>
  <si>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</si>
  <si>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</si>
  <si>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</si>
  <si>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</si>
  <si>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</si>
  <si>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</si>
  <si>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</si>
  <si>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</si>
  <si>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</si>
  <si>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</si>
  <si>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</si>
  <si>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</si>
  <si>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</si>
  <si>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</si>
  <si>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</si>
  <si>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</si>
  <si>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</si>
  <si>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</si>
  <si>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</si>
  <si>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</si>
  <si>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</si>
  <si>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</si>
  <si>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</si>
  <si>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</si>
  <si>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</si>
  <si>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</si>
  <si>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</si>
  <si>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</si>
  <si>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</si>
  <si>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</si>
  <si>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</si>
  <si>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</si>
  <si>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</si>
  <si>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</si>
  <si>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</si>
  <si>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</si>
  <si>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</si>
  <si>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</si>
  <si>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</si>
  <si>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</si>
  <si>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</si>
  <si>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</si>
  <si>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</si>
  <si>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</si>
  <si>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</si>
  <si>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</si>
  <si>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</si>
  <si>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</si>
  <si>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</si>
  <si>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</si>
  <si>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</si>
  <si>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</si>
  <si>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</si>
  <si>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</si>
  <si>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</si>
  <si>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</si>
  <si>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</si>
  <si>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</si>
  <si>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</si>
  <si>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</si>
  <si>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</si>
  <si>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</si>
  <si>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</si>
  <si>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</si>
  <si>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</si>
  <si>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</si>
  <si>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</si>
  <si>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</si>
  <si>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</si>
  <si>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</si>
  <si>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</si>
  <si>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</si>
  <si>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</si>
  <si>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</si>
  <si>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</si>
  <si>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</si>
  <si>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</si>
  <si>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</si>
  <si>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</si>
  <si>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</si>
  <si>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</si>
  <si>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</si>
  <si>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</si>
  <si>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</si>
  <si>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</si>
  <si>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</si>
  <si>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</si>
  <si>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</si>
  <si>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</si>
  <si>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</si>
  <si>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</si>
  <si>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</si>
  <si>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</si>
  <si>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</si>
  <si>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</si>
  <si>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</si>
  <si>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</si>
  <si>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</si>
  <si>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</si>
  <si>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</si>
  <si>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</si>
  <si>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</si>
  <si>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</si>
  <si>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</si>
  <si>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</si>
  <si>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</si>
  <si>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</si>
  <si>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</si>
  <si>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</si>
  <si>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</si>
  <si>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</si>
  <si>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</si>
  <si>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</si>
  <si>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</si>
  <si>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 xml:space="preserve">ตัวชี้วัดที่  5.1  การเบิกจ่ายเงินงบประมาณรายจ่ายลงทุน  </t>
  </si>
  <si>
    <t>ตัวชี้วัดที่  5.2  การเบิกจ่ายเงินงบประมาณรายจ่ายภาพรวม</t>
  </si>
  <si>
    <t>น้ำหนัก</t>
  </si>
  <si>
    <t>งบประมาณ</t>
  </si>
  <si>
    <t>เบิกจ่าย</t>
  </si>
  <si>
    <t>ร้อยละ</t>
  </si>
  <si>
    <t>ค่าคะแนน</t>
  </si>
  <si>
    <t>E-mail :</t>
  </si>
  <si>
    <t>marisa262513@gmail.com</t>
  </si>
  <si>
    <t xml:space="preserve">ผู้รายงาน  </t>
  </si>
  <si>
    <t>มาริสา  มิทิน</t>
  </si>
  <si>
    <t>0 22451828</t>
  </si>
  <si>
    <t>โทร.</t>
  </si>
  <si>
    <t>ตัวชี้วัดที่</t>
  </si>
  <si>
    <t>5 การเบิกจ่ายงบประมาณ</t>
  </si>
  <si>
    <t>ตัวคูณ</t>
  </si>
  <si>
    <t>5.1</t>
  </si>
  <si>
    <t>5.2</t>
  </si>
  <si>
    <t>คะแนน</t>
  </si>
  <si>
    <t>00-01</t>
  </si>
  <si>
    <t>00-02</t>
  </si>
  <si>
    <t>00-03</t>
  </si>
  <si>
    <t>00-04</t>
  </si>
  <si>
    <t>00-05</t>
  </si>
  <si>
    <t>00-06</t>
  </si>
  <si>
    <t>00-07</t>
  </si>
  <si>
    <t>00-08</t>
  </si>
  <si>
    <t>00-09</t>
  </si>
  <si>
    <t>00-10</t>
  </si>
  <si>
    <t>00-11</t>
  </si>
  <si>
    <t>00-12</t>
  </si>
  <si>
    <t>00-13</t>
  </si>
  <si>
    <t>00-14</t>
  </si>
  <si>
    <t>00-15</t>
  </si>
  <si>
    <t>00-16</t>
  </si>
  <si>
    <t>สำนักพัฒนามาตรฐานฯ</t>
  </si>
  <si>
    <t>ศูนย์ข้อมูลเทคโนโลยีสารสนเทศฯ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</si>
  <si>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</si>
  <si>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</si>
  <si>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</si>
  <si>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</si>
  <si>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</si>
  <si>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</si>
  <si>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</si>
  <si>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</si>
  <si>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</si>
  <si>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</si>
  <si>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</si>
  <si>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</si>
  <si>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</si>
  <si>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</si>
  <si>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</si>
  <si>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</si>
  <si>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</si>
  <si>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</si>
  <si>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</si>
  <si>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</si>
  <si>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</si>
  <si>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</si>
  <si>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</si>
  <si>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</si>
  <si>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</si>
  <si>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</si>
  <si>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</si>
  <si>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</si>
  <si>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</si>
  <si>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</si>
  <si>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</si>
  <si>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</si>
  <si>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</si>
  <si>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</si>
  <si>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</si>
  <si>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</si>
  <si>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</si>
  <si>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</si>
  <si>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</si>
  <si>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</si>
  <si>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</si>
  <si>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</si>
  <si>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</si>
  <si>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</si>
  <si>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</si>
  <si>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</si>
  <si>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</si>
  <si>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</si>
  <si>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</si>
  <si>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</si>
  <si>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</si>
  <si>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</si>
  <si>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</si>
  <si>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</si>
  <si>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</si>
  <si>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</si>
  <si>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</si>
  <si>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</si>
  <si>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</si>
  <si>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</si>
  <si>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</si>
  <si>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</si>
  <si>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</si>
  <si>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</si>
  <si>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</si>
  <si>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</si>
  <si>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</si>
  <si>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</si>
  <si>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</si>
  <si>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</si>
  <si>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</si>
  <si>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</si>
  <si>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</si>
  <si>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</si>
  <si>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</si>
  <si>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</si>
  <si>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</si>
  <si>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</si>
  <si>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</si>
  <si>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</si>
  <si>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</si>
  <si>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</si>
  <si>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</si>
  <si>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</si>
  <si>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</si>
  <si>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</si>
  <si>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</si>
  <si>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</si>
  <si>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</si>
  <si>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</si>
  <si>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</si>
  <si>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</si>
  <si>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</si>
  <si>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</si>
  <si>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</si>
  <si>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</si>
  <si>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</si>
  <si>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</si>
  <si>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</si>
  <si>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</si>
  <si>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</si>
  <si>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</si>
  <si>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</si>
  <si>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</si>
  <si>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</si>
  <si>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</si>
  <si>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</si>
  <si>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</si>
  <si>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</si>
  <si>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</si>
  <si>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</si>
  <si>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</si>
  <si>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</si>
  <si>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</si>
  <si>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</si>
  <si>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</si>
  <si>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</si>
  <si>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</si>
  <si>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 xml:space="preserve">สำนักงานเลขานุการกรม </t>
  </si>
  <si>
    <t xml:space="preserve">กองบริหารการคลัง </t>
  </si>
  <si>
    <t xml:space="preserve">กองบริหารทรัพยากรบุคคล </t>
  </si>
  <si>
    <t xml:space="preserve">กองแผนงานและสารสนเทศ </t>
  </si>
  <si>
    <t>กองพัฒนาศักยภาพแรงงานฯ</t>
  </si>
  <si>
    <t xml:space="preserve">กองส่งเสริมการพัฒนาฝีมือแรงงาน </t>
  </si>
  <si>
    <t>สำนักพัฒนาผู้ฝึกฯ</t>
  </si>
  <si>
    <t xml:space="preserve">กลุ่มกฎหมาย </t>
  </si>
  <si>
    <t xml:space="preserve">กลุ่มตรวจสอบภายใน </t>
  </si>
  <si>
    <t xml:space="preserve">กลุ่มพัฒนาระบบบริหาร </t>
  </si>
  <si>
    <t>กองยุทธศาสตร์ฯ</t>
  </si>
  <si>
    <t xml:space="preserve">กองวิเทศสัมพันธ์ </t>
  </si>
  <si>
    <t>สำนักงานรับรองฯ</t>
  </si>
  <si>
    <t xml:space="preserve">กองประชาสัมพันธ์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</si>
</sst>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000_);_(* \(#,##0.0000\);_(* &quot;-&quot;??_);_(@_)"/>
  </numFmts>
  <fonts count="14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6"/>
      <color theme="10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/>
  </cellStyleXfs>
  <cellXfs count="180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3" fillId="0" borderId="0" xfId="0" applyFont="1"/>
    <xf numFmtId="0" fontId="6" fillId="0" borderId="0" xfId="0" applyFont="1" applyBorder="1" applyAlignment="1">
      <alignment horizontal="left" vertical="center"/>
    </xf>
    <xf numFmtId="0" fontId="9" fillId="0" borderId="0" xfId="2" applyFont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43" fontId="5" fillId="3" borderId="1" xfId="0" applyNumberFormat="1" applyFont="1" applyFill="1" applyBorder="1" applyAlignment="1">
      <alignment horizontal="center" vertical="center"/>
    </xf>
    <xf numFmtId="43" fontId="6" fillId="3" borderId="1" xfId="0" applyNumberFormat="1" applyFont="1" applyFill="1" applyBorder="1" applyAlignment="1">
      <alignment horizontal="center" vertical="center"/>
    </xf>
    <xf numFmtId="43" fontId="6" fillId="3" borderId="1" xfId="0" applyNumberFormat="1" applyFont="1" applyFill="1" applyBorder="1" applyAlignment="1">
      <alignment horizontal="right"/>
    </xf>
    <xf numFmtId="43" fontId="5" fillId="3" borderId="1" xfId="0" applyNumberFormat="1" applyFont="1" applyFill="1" applyBorder="1" applyAlignment="1">
      <alignment horizontal="right"/>
    </xf>
    <xf numFmtId="0" fontId="6" fillId="3" borderId="1" xfId="0" applyFont="1" applyFill="1" applyBorder="1"/>
    <xf numFmtId="0" fontId="6" fillId="0" borderId="0" xfId="0" applyFont="1" applyBorder="1" applyAlignment="1">
      <alignment horizontal="center" vertical="center"/>
    </xf>
    <xf numFmtId="43" fontId="6" fillId="0" borderId="0" xfId="1" applyFont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43" fontId="6" fillId="2" borderId="23" xfId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left" vertical="center"/>
    </xf>
    <xf numFmtId="0" fontId="4" fillId="0" borderId="26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/>
    </xf>
    <xf numFmtId="43" fontId="3" fillId="6" borderId="1" xfId="0" applyNumberFormat="1" applyFont="1" applyFill="1" applyBorder="1" applyAlignment="1">
      <alignment horizontal="center" vertical="center"/>
    </xf>
    <xf numFmtId="43" fontId="3" fillId="6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 vertical="top"/>
    </xf>
    <xf numFmtId="0" fontId="11" fillId="0" borderId="32" xfId="0" applyFont="1" applyFill="1" applyBorder="1"/>
    <xf numFmtId="0" fontId="11" fillId="0" borderId="34" xfId="0" applyFont="1" applyFill="1" applyBorder="1"/>
    <xf numFmtId="0" fontId="11" fillId="0" borderId="33" xfId="0" applyFont="1" applyFill="1" applyBorder="1"/>
    <xf numFmtId="0" fontId="11" fillId="0" borderId="35" xfId="0" applyFont="1" applyFill="1" applyBorder="1"/>
    <xf numFmtId="164" fontId="11" fillId="0" borderId="39" xfId="0" applyNumberFormat="1" applyFont="1" applyFill="1" applyBorder="1" applyAlignment="1">
      <alignment horizontal="center"/>
    </xf>
    <xf numFmtId="164" fontId="11" fillId="0" borderId="38" xfId="0" applyNumberFormat="1" applyFont="1" applyFill="1" applyBorder="1" applyAlignment="1">
      <alignment horizontal="center"/>
    </xf>
    <xf numFmtId="0" fontId="11" fillId="7" borderId="34" xfId="0" applyFont="1" applyFill="1" applyBorder="1"/>
    <xf numFmtId="0" fontId="11" fillId="7" borderId="35" xfId="0" applyFont="1" applyFill="1" applyBorder="1"/>
    <xf numFmtId="0" fontId="12" fillId="9" borderId="36" xfId="0" applyFont="1" applyFill="1" applyBorder="1"/>
    <xf numFmtId="0" fontId="12" fillId="9" borderId="37" xfId="0" applyFont="1" applyFill="1" applyBorder="1"/>
    <xf numFmtId="0" fontId="11" fillId="8" borderId="34" xfId="0" applyFont="1" applyFill="1" applyBorder="1"/>
    <xf numFmtId="0" fontId="11" fillId="8" borderId="35" xfId="0" applyFont="1" applyFill="1" applyBorder="1"/>
    <xf numFmtId="164" fontId="11" fillId="8" borderId="39" xfId="0" applyNumberFormat="1" applyFont="1" applyFill="1" applyBorder="1" applyAlignment="1">
      <alignment horizontal="center"/>
    </xf>
    <xf numFmtId="164" fontId="11" fillId="7" borderId="39" xfId="0" applyNumberFormat="1" applyFont="1" applyFill="1" applyBorder="1" applyAlignment="1">
      <alignment horizontal="center"/>
    </xf>
    <xf numFmtId="164" fontId="12" fillId="9" borderId="40" xfId="0" applyNumberFormat="1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 vertical="center"/>
    </xf>
    <xf numFmtId="0" fontId="4" fillId="9" borderId="29" xfId="0" applyFont="1" applyFill="1" applyBorder="1" applyAlignment="1">
      <alignment horizontal="left" vertical="center"/>
    </xf>
    <xf numFmtId="49" fontId="4" fillId="0" borderId="22" xfId="0" applyNumberFormat="1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center" vertical="center"/>
    </xf>
    <xf numFmtId="43" fontId="4" fillId="0" borderId="9" xfId="0" applyNumberFormat="1" applyFont="1" applyFill="1" applyBorder="1" applyAlignment="1">
      <alignment horizontal="center" vertical="top"/>
    </xf>
    <xf numFmtId="43" fontId="4" fillId="0" borderId="1" xfId="0" applyNumberFormat="1" applyFont="1" applyFill="1" applyBorder="1" applyAlignment="1">
      <alignment horizontal="left" vertical="center"/>
    </xf>
    <xf numFmtId="43" fontId="4" fillId="0" borderId="1" xfId="1" applyNumberFormat="1" applyFont="1" applyFill="1" applyBorder="1" applyAlignment="1">
      <alignment horizontal="left"/>
    </xf>
    <xf numFmtId="164" fontId="4" fillId="0" borderId="10" xfId="1" applyNumberFormat="1" applyFont="1" applyFill="1" applyBorder="1" applyAlignment="1">
      <alignment horizontal="left" vertical="center"/>
    </xf>
    <xf numFmtId="43" fontId="4" fillId="0" borderId="9" xfId="0" applyNumberFormat="1" applyFont="1" applyFill="1" applyBorder="1" applyAlignment="1">
      <alignment horizontal="center" vertical="center"/>
    </xf>
    <xf numFmtId="164" fontId="4" fillId="0" borderId="10" xfId="1" applyNumberFormat="1" applyFont="1" applyFill="1" applyBorder="1" applyAlignment="1">
      <alignment vertical="center"/>
    </xf>
    <xf numFmtId="43" fontId="4" fillId="0" borderId="1" xfId="1" applyNumberFormat="1" applyFont="1" applyFill="1" applyBorder="1" applyAlignment="1">
      <alignment vertical="center"/>
    </xf>
    <xf numFmtId="43" fontId="4" fillId="0" borderId="1" xfId="1" applyNumberFormat="1" applyFont="1" applyFill="1" applyBorder="1" applyAlignment="1">
      <alignment horizontal="left" vertical="center"/>
    </xf>
    <xf numFmtId="43" fontId="4" fillId="0" borderId="13" xfId="0" applyNumberFormat="1" applyFont="1" applyFill="1" applyBorder="1" applyAlignment="1">
      <alignment horizontal="center" vertical="center"/>
    </xf>
    <xf numFmtId="43" fontId="4" fillId="0" borderId="18" xfId="0" applyNumberFormat="1" applyFont="1" applyFill="1" applyBorder="1" applyAlignment="1">
      <alignment horizontal="left" vertical="center"/>
    </xf>
    <xf numFmtId="43" fontId="4" fillId="0" borderId="18" xfId="1" applyNumberFormat="1" applyFont="1" applyFill="1" applyBorder="1" applyAlignment="1">
      <alignment horizontal="left"/>
    </xf>
    <xf numFmtId="164" fontId="4" fillId="0" borderId="14" xfId="1" applyNumberFormat="1" applyFont="1" applyFill="1" applyBorder="1" applyAlignment="1">
      <alignment horizontal="left" vertical="center"/>
    </xf>
    <xf numFmtId="43" fontId="4" fillId="0" borderId="13" xfId="0" applyNumberFormat="1" applyFont="1" applyFill="1" applyBorder="1" applyAlignment="1">
      <alignment horizontal="center" vertical="top"/>
    </xf>
    <xf numFmtId="43" fontId="4" fillId="0" borderId="18" xfId="1" applyNumberFormat="1" applyFont="1" applyFill="1" applyBorder="1" applyAlignment="1">
      <alignment vertical="center"/>
    </xf>
    <xf numFmtId="164" fontId="4" fillId="0" borderId="14" xfId="1" applyNumberFormat="1" applyFont="1" applyFill="1" applyBorder="1" applyAlignment="1">
      <alignment vertical="center"/>
    </xf>
    <xf numFmtId="43" fontId="2" fillId="0" borderId="15" xfId="0" applyNumberFormat="1" applyFont="1" applyFill="1" applyBorder="1" applyAlignment="1">
      <alignment horizontal="center" vertical="center"/>
    </xf>
    <xf numFmtId="43" fontId="2" fillId="0" borderId="16" xfId="1" applyNumberFormat="1" applyFont="1" applyFill="1" applyBorder="1" applyAlignment="1">
      <alignment horizontal="center" vertical="center"/>
    </xf>
    <xf numFmtId="164" fontId="2" fillId="0" borderId="17" xfId="0" applyNumberFormat="1" applyFont="1" applyFill="1" applyBorder="1" applyAlignment="1">
      <alignment horizontal="center" vertical="center"/>
    </xf>
    <xf numFmtId="43" fontId="2" fillId="0" borderId="9" xfId="0" applyNumberFormat="1" applyFont="1" applyFill="1" applyBorder="1" applyAlignment="1">
      <alignment horizontal="center" vertical="center"/>
    </xf>
    <xf numFmtId="43" fontId="2" fillId="0" borderId="1" xfId="1" applyNumberFormat="1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/>
    <xf numFmtId="164" fontId="12" fillId="0" borderId="0" xfId="0" applyNumberFormat="1" applyFont="1" applyFill="1" applyBorder="1" applyAlignment="1">
      <alignment horizontal="center"/>
    </xf>
    <xf numFmtId="0" fontId="13" fillId="0" borderId="41" xfId="0" applyFont="1" applyFill="1" applyBorder="1"/>
    <xf numFmtId="0" fontId="13" fillId="0" borderId="42" xfId="0" applyFont="1" applyFill="1" applyBorder="1"/>
    <xf numFmtId="0" fontId="13" fillId="0" borderId="43" xfId="0" applyFont="1" applyFill="1" applyBorder="1"/>
    <xf numFmtId="0" fontId="13" fillId="9" borderId="31" xfId="0" applyFont="1" applyFill="1" applyBorder="1"/>
    <xf numFmtId="0" fontId="13" fillId="0" borderId="44" xfId="0" applyFont="1" applyFill="1" applyBorder="1"/>
    <xf numFmtId="0" fontId="2" fillId="9" borderId="31" xfId="0" applyFont="1" applyFill="1" applyBorder="1"/>
    <xf numFmtId="0" fontId="2" fillId="0" borderId="41" xfId="0" applyFont="1" applyFill="1" applyBorder="1"/>
    <xf numFmtId="0" fontId="2" fillId="0" borderId="42" xfId="0" applyFont="1" applyFill="1" applyBorder="1"/>
    <xf numFmtId="0" fontId="2" fillId="0" borderId="43" xfId="0" applyFont="1" applyFill="1" applyBorder="1"/>
    <xf numFmtId="0" fontId="2" fillId="0" borderId="41" xfId="0" applyFont="1" applyFill="1" applyBorder="1" applyAlignment="1">
      <alignment vertical="top" wrapText="1"/>
    </xf>
    <xf numFmtId="0" fontId="2" fillId="0" borderId="44" xfId="0" applyFont="1" applyFill="1" applyBorder="1"/>
    <xf numFmtId="0" fontId="2" fillId="0" borderId="45" xfId="0" applyFont="1" applyFill="1" applyBorder="1"/>
    <xf numFmtId="43" fontId="2" fillId="0" borderId="25" xfId="0" applyNumberFormat="1" applyFont="1" applyFill="1" applyBorder="1" applyAlignment="1">
      <alignment horizontal="center" vertical="center"/>
    </xf>
    <xf numFmtId="43" fontId="2" fillId="0" borderId="4" xfId="0" applyNumberFormat="1" applyFont="1" applyFill="1" applyBorder="1" applyAlignment="1">
      <alignment horizontal="center" vertical="center"/>
    </xf>
    <xf numFmtId="43" fontId="4" fillId="0" borderId="4" xfId="0" applyNumberFormat="1" applyFont="1" applyFill="1" applyBorder="1" applyAlignment="1">
      <alignment horizontal="center" wrapText="1"/>
    </xf>
    <xf numFmtId="43" fontId="4" fillId="0" borderId="20" xfId="0" applyNumberFormat="1" applyFont="1" applyFill="1" applyBorder="1" applyAlignment="1">
      <alignment horizontal="center" wrapText="1"/>
    </xf>
    <xf numFmtId="43" fontId="4" fillId="0" borderId="1" xfId="0" applyNumberFormat="1" applyFont="1" applyFill="1" applyBorder="1" applyAlignment="1">
      <alignment horizontal="left" wrapText="1"/>
    </xf>
    <xf numFmtId="43" fontId="4" fillId="0" borderId="18" xfId="1" applyNumberFormat="1" applyFont="1" applyFill="1" applyBorder="1" applyAlignment="1">
      <alignment horizontal="left" vertical="center"/>
    </xf>
    <xf numFmtId="43" fontId="2" fillId="0" borderId="19" xfId="0" applyNumberFormat="1" applyFont="1" applyFill="1" applyBorder="1" applyAlignment="1">
      <alignment horizontal="center" vertical="center"/>
    </xf>
    <xf numFmtId="43" fontId="2" fillId="0" borderId="2" xfId="1" applyNumberFormat="1" applyFont="1" applyFill="1" applyBorder="1" applyAlignment="1">
      <alignment horizontal="center" vertical="center"/>
    </xf>
    <xf numFmtId="164" fontId="2" fillId="0" borderId="46" xfId="0" applyNumberFormat="1" applyFont="1" applyFill="1" applyBorder="1" applyAlignment="1">
      <alignment horizontal="center" vertical="center"/>
    </xf>
    <xf numFmtId="43" fontId="2" fillId="0" borderId="47" xfId="0" applyNumberFormat="1" applyFont="1" applyFill="1" applyBorder="1" applyAlignment="1">
      <alignment horizontal="center" vertical="center"/>
    </xf>
    <xf numFmtId="43" fontId="4" fillId="0" borderId="19" xfId="0" applyNumberFormat="1" applyFont="1" applyFill="1" applyBorder="1" applyAlignment="1">
      <alignment horizontal="center" vertical="top"/>
    </xf>
    <xf numFmtId="43" fontId="4" fillId="0" borderId="2" xfId="0" applyNumberFormat="1" applyFont="1" applyFill="1" applyBorder="1" applyAlignment="1">
      <alignment horizontal="left" vertical="center"/>
    </xf>
    <xf numFmtId="43" fontId="4" fillId="0" borderId="2" xfId="1" applyNumberFormat="1" applyFont="1" applyFill="1" applyBorder="1" applyAlignment="1">
      <alignment horizontal="left"/>
    </xf>
    <xf numFmtId="43" fontId="4" fillId="0" borderId="2" xfId="1" applyNumberFormat="1" applyFont="1" applyFill="1" applyBorder="1" applyAlignment="1">
      <alignment horizontal="left" vertical="center"/>
    </xf>
    <xf numFmtId="164" fontId="4" fillId="0" borderId="46" xfId="1" applyNumberFormat="1" applyFont="1" applyFill="1" applyBorder="1" applyAlignment="1">
      <alignment horizontal="left" vertical="center"/>
    </xf>
    <xf numFmtId="43" fontId="4" fillId="0" borderId="19" xfId="0" applyNumberFormat="1" applyFont="1" applyFill="1" applyBorder="1" applyAlignment="1">
      <alignment horizontal="center" vertical="center"/>
    </xf>
    <xf numFmtId="43" fontId="4" fillId="0" borderId="47" xfId="0" applyNumberFormat="1" applyFont="1" applyFill="1" applyBorder="1" applyAlignment="1">
      <alignment horizontal="center" wrapText="1"/>
    </xf>
    <xf numFmtId="164" fontId="4" fillId="0" borderId="46" xfId="1" applyNumberFormat="1" applyFont="1" applyFill="1" applyBorder="1" applyAlignment="1">
      <alignment vertical="center"/>
    </xf>
    <xf numFmtId="43" fontId="4" fillId="0" borderId="2" xfId="1" applyNumberFormat="1" applyFont="1" applyFill="1" applyBorder="1" applyAlignment="1">
      <alignment vertical="center"/>
    </xf>
    <xf numFmtId="43" fontId="4" fillId="0" borderId="2" xfId="0" applyNumberFormat="1" applyFont="1" applyFill="1" applyBorder="1" applyAlignment="1">
      <alignment horizontal="left" wrapText="1"/>
    </xf>
    <xf numFmtId="43" fontId="4" fillId="0" borderId="19" xfId="0" applyNumberFormat="1" applyFont="1" applyFill="1" applyBorder="1" applyAlignment="1">
      <alignment horizontal="center"/>
    </xf>
    <xf numFmtId="43" fontId="4" fillId="0" borderId="2" xfId="0" applyNumberFormat="1" applyFont="1" applyFill="1" applyBorder="1" applyAlignment="1">
      <alignment horizontal="left"/>
    </xf>
    <xf numFmtId="43" fontId="4" fillId="0" borderId="48" xfId="0" applyNumberFormat="1" applyFont="1" applyFill="1" applyBorder="1" applyAlignment="1">
      <alignment horizontal="center" vertical="top"/>
    </xf>
    <xf numFmtId="43" fontId="4" fillId="0" borderId="49" xfId="0" applyNumberFormat="1" applyFont="1" applyFill="1" applyBorder="1" applyAlignment="1">
      <alignment horizontal="left" vertical="center"/>
    </xf>
    <xf numFmtId="43" fontId="4" fillId="0" borderId="49" xfId="1" applyNumberFormat="1" applyFont="1" applyFill="1" applyBorder="1" applyAlignment="1">
      <alignment horizontal="left"/>
    </xf>
    <xf numFmtId="43" fontId="4" fillId="0" borderId="49" xfId="1" applyNumberFormat="1" applyFont="1" applyFill="1" applyBorder="1" applyAlignment="1">
      <alignment horizontal="left" vertical="center"/>
    </xf>
    <xf numFmtId="164" fontId="4" fillId="0" borderId="50" xfId="1" applyNumberFormat="1" applyFont="1" applyFill="1" applyBorder="1" applyAlignment="1">
      <alignment horizontal="left" vertical="center"/>
    </xf>
    <xf numFmtId="43" fontId="4" fillId="0" borderId="48" xfId="0" applyNumberFormat="1" applyFont="1" applyFill="1" applyBorder="1" applyAlignment="1">
      <alignment horizontal="center" vertical="center"/>
    </xf>
    <xf numFmtId="43" fontId="4" fillId="0" borderId="49" xfId="0" applyNumberFormat="1" applyFont="1" applyFill="1" applyBorder="1" applyAlignment="1">
      <alignment vertical="center"/>
    </xf>
    <xf numFmtId="43" fontId="4" fillId="0" borderId="49" xfId="1" applyNumberFormat="1" applyFont="1" applyFill="1" applyBorder="1" applyAlignment="1">
      <alignment vertical="center" wrapText="1"/>
    </xf>
    <xf numFmtId="43" fontId="4" fillId="0" borderId="51" xfId="0" applyNumberFormat="1" applyFont="1" applyFill="1" applyBorder="1" applyAlignment="1">
      <alignment horizontal="center" wrapText="1"/>
    </xf>
    <xf numFmtId="164" fontId="4" fillId="0" borderId="50" xfId="1" applyNumberFormat="1" applyFont="1" applyFill="1" applyBorder="1" applyAlignment="1">
      <alignment vertical="center"/>
    </xf>
    <xf numFmtId="43" fontId="4" fillId="0" borderId="11" xfId="0" applyNumberFormat="1" applyFont="1" applyFill="1" applyBorder="1" applyAlignment="1">
      <alignment horizontal="center" vertical="top"/>
    </xf>
    <xf numFmtId="43" fontId="4" fillId="0" borderId="5" xfId="0" applyNumberFormat="1" applyFont="1" applyFill="1" applyBorder="1" applyAlignment="1">
      <alignment horizontal="left" vertical="center"/>
    </xf>
    <xf numFmtId="43" fontId="4" fillId="0" borderId="5" xfId="1" applyNumberFormat="1" applyFont="1" applyFill="1" applyBorder="1" applyAlignment="1">
      <alignment horizontal="left" vertical="center" wrapText="1"/>
    </xf>
    <xf numFmtId="43" fontId="4" fillId="0" borderId="5" xfId="0" applyNumberFormat="1" applyFont="1" applyFill="1" applyBorder="1" applyAlignment="1">
      <alignment horizontal="left" vertical="center" wrapText="1"/>
    </xf>
    <xf numFmtId="164" fontId="4" fillId="0" borderId="12" xfId="1" applyNumberFormat="1" applyFont="1" applyFill="1" applyBorder="1" applyAlignment="1">
      <alignment horizontal="left" vertical="center"/>
    </xf>
    <xf numFmtId="43" fontId="4" fillId="0" borderId="5" xfId="0" applyNumberFormat="1" applyFont="1" applyFill="1" applyBorder="1" applyAlignment="1">
      <alignment vertical="center"/>
    </xf>
    <xf numFmtId="43" fontId="4" fillId="0" borderId="5" xfId="1" applyNumberFormat="1" applyFont="1" applyFill="1" applyBorder="1" applyAlignment="1">
      <alignment vertical="center" wrapText="1"/>
    </xf>
    <xf numFmtId="43" fontId="4" fillId="0" borderId="6" xfId="0" applyNumberFormat="1" applyFont="1" applyFill="1" applyBorder="1" applyAlignment="1">
      <alignment horizontal="center" wrapText="1"/>
    </xf>
    <xf numFmtId="164" fontId="4" fillId="0" borderId="12" xfId="1" applyNumberFormat="1" applyFont="1" applyFill="1" applyBorder="1" applyAlignment="1">
      <alignment vertical="center"/>
    </xf>
    <xf numFmtId="43" fontId="4" fillId="0" borderId="5" xfId="1" applyNumberFormat="1" applyFont="1" applyFill="1" applyBorder="1" applyAlignment="1">
      <alignment horizontal="left"/>
    </xf>
    <xf numFmtId="43" fontId="4" fillId="0" borderId="5" xfId="1" applyNumberFormat="1" applyFont="1" applyFill="1" applyBorder="1" applyAlignment="1">
      <alignment horizontal="left" vertical="center"/>
    </xf>
    <xf numFmtId="43" fontId="4" fillId="0" borderId="5" xfId="1" applyNumberFormat="1" applyFont="1" applyFill="1" applyBorder="1" applyAlignment="1">
      <alignment vertical="center"/>
    </xf>
    <xf numFmtId="43" fontId="4" fillId="0" borderId="5" xfId="0" applyNumberFormat="1" applyFont="1" applyFill="1" applyBorder="1" applyAlignment="1">
      <alignment horizontal="left" wrapText="1"/>
    </xf>
    <xf numFmtId="43" fontId="4" fillId="0" borderId="11" xfId="0" applyNumberFormat="1" applyFont="1" applyFill="1" applyBorder="1" applyAlignment="1">
      <alignment horizontal="center" vertical="center"/>
    </xf>
    <xf numFmtId="43" fontId="4" fillId="0" borderId="49" xfId="1" applyNumberFormat="1" applyFont="1" applyFill="1" applyBorder="1" applyAlignment="1">
      <alignment vertical="center"/>
    </xf>
    <xf numFmtId="43" fontId="4" fillId="10" borderId="22" xfId="0" applyNumberFormat="1" applyFont="1" applyFill="1" applyBorder="1" applyAlignment="1">
      <alignment horizontal="center" vertical="center"/>
    </xf>
    <xf numFmtId="43" fontId="4" fillId="10" borderId="23" xfId="0" applyNumberFormat="1" applyFont="1" applyFill="1" applyBorder="1" applyAlignment="1">
      <alignment horizontal="left" vertical="center"/>
    </xf>
    <xf numFmtId="43" fontId="4" fillId="10" borderId="23" xfId="1" applyNumberFormat="1" applyFont="1" applyFill="1" applyBorder="1" applyAlignment="1">
      <alignment horizontal="left" wrapText="1"/>
    </xf>
    <xf numFmtId="43" fontId="4" fillId="10" borderId="23" xfId="0" applyNumberFormat="1" applyFont="1" applyFill="1" applyBorder="1" applyAlignment="1">
      <alignment horizontal="left" wrapText="1"/>
    </xf>
    <xf numFmtId="164" fontId="4" fillId="10" borderId="7" xfId="1" applyNumberFormat="1" applyFont="1" applyFill="1" applyBorder="1" applyAlignment="1">
      <alignment horizontal="left" vertical="center"/>
    </xf>
    <xf numFmtId="43" fontId="4" fillId="10" borderId="23" xfId="0" applyNumberFormat="1" applyFont="1" applyFill="1" applyBorder="1" applyAlignment="1">
      <alignment vertical="center"/>
    </xf>
    <xf numFmtId="43" fontId="4" fillId="10" borderId="23" xfId="1" applyNumberFormat="1" applyFont="1" applyFill="1" applyBorder="1" applyAlignment="1">
      <alignment vertical="center" wrapText="1"/>
    </xf>
    <xf numFmtId="43" fontId="4" fillId="10" borderId="24" xfId="0" applyNumberFormat="1" applyFont="1" applyFill="1" applyBorder="1" applyAlignment="1">
      <alignment horizontal="center" wrapText="1"/>
    </xf>
    <xf numFmtId="164" fontId="4" fillId="10" borderId="7" xfId="1" applyNumberFormat="1" applyFont="1" applyFill="1" applyBorder="1" applyAlignment="1">
      <alignment vertical="center"/>
    </xf>
    <xf numFmtId="43" fontId="4" fillId="10" borderId="22" xfId="0" applyNumberFormat="1" applyFont="1" applyFill="1" applyBorder="1" applyAlignment="1">
      <alignment horizontal="center" vertical="top"/>
    </xf>
    <xf numFmtId="43" fontId="4" fillId="10" borderId="23" xfId="1" applyNumberFormat="1" applyFont="1" applyFill="1" applyBorder="1" applyAlignment="1">
      <alignment horizontal="left"/>
    </xf>
    <xf numFmtId="43" fontId="4" fillId="10" borderId="23" xfId="1" applyNumberFormat="1" applyFont="1" applyFill="1" applyBorder="1" applyAlignment="1">
      <alignment horizontal="left" vertical="center"/>
    </xf>
    <xf numFmtId="43" fontId="4" fillId="10" borderId="23" xfId="1" applyNumberFormat="1" applyFont="1" applyFill="1" applyBorder="1" applyAlignment="1">
      <alignment vertical="center"/>
    </xf>
    <xf numFmtId="0" fontId="1" fillId="0" borderId="52" xfId="0" applyFont="1" applyBorder="1"/>
    <xf numFmtId="0" fontId="1" fillId="0" borderId="53" xfId="0" applyFont="1" applyBorder="1"/>
    <xf numFmtId="0" fontId="1" fillId="0" borderId="54" xfId="0" applyFont="1" applyBorder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22" xfId="0" applyNumberFormat="1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 wrapText="1"/>
    </xf>
  </cellXfs>
  <cellStyles count="4">
    <cellStyle name="Comma" xfId="1" builtinId="3"/>
    <cellStyle name="Hyperlink" xfId="2" builtinId="8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arisa26251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72" t="s">
        <v>0</v>
      </c>
      <c r="B3" s="172" t="s">
        <v>1</v>
      </c>
      <c r="C3" s="172" t="s">
        <v>213</v>
      </c>
      <c r="D3" s="172"/>
      <c r="E3" s="172"/>
      <c r="F3" s="172"/>
      <c r="G3" s="172"/>
      <c r="H3" s="172"/>
      <c r="I3" s="170">
        <v>2</v>
      </c>
      <c r="J3" s="172" t="s">
        <v>250</v>
      </c>
      <c r="K3" s="172"/>
      <c r="L3" s="172"/>
      <c r="M3" s="172"/>
      <c r="N3" s="172"/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  <c r="AA3" s="172"/>
      <c r="AB3" s="172"/>
      <c r="AC3" s="172"/>
      <c r="AD3" s="172"/>
      <c r="AE3" s="172"/>
      <c r="AF3" s="172"/>
      <c r="AG3" s="172"/>
      <c r="AH3" s="172"/>
      <c r="AI3" s="172"/>
      <c r="AJ3" s="172"/>
      <c r="AK3" s="172"/>
      <c r="AL3" s="172"/>
      <c r="AM3" s="172"/>
      <c r="AN3" s="172"/>
      <c r="AO3" s="172"/>
      <c r="AP3" s="172"/>
      <c r="AQ3" s="172"/>
      <c r="AR3" s="172"/>
      <c r="AS3" s="172"/>
      <c r="AT3" s="172"/>
      <c r="AU3" s="172"/>
      <c r="AV3" s="172"/>
      <c r="AW3" s="172"/>
      <c r="AX3" s="172"/>
      <c r="AY3" s="172"/>
      <c r="AZ3" s="172"/>
      <c r="BA3" s="172"/>
      <c r="BB3" s="172"/>
      <c r="BC3" s="172"/>
      <c r="BD3" s="172"/>
      <c r="BE3" s="172"/>
      <c r="BF3" s="172"/>
      <c r="BG3" s="172"/>
      <c r="BH3" s="172"/>
      <c r="BI3" s="172"/>
      <c r="BJ3" s="172"/>
      <c r="BK3" s="172"/>
      <c r="BL3" s="172"/>
      <c r="BM3" s="172"/>
      <c r="BN3" s="172"/>
      <c r="BO3" s="172"/>
      <c r="BP3" s="172"/>
      <c r="BQ3" s="172"/>
      <c r="BR3" s="172"/>
      <c r="BS3" s="172"/>
      <c r="BT3" s="172"/>
      <c r="BU3" s="172"/>
      <c r="BV3" s="172"/>
      <c r="BW3" s="170">
        <v>4</v>
      </c>
      <c r="BX3" s="170">
        <v>5</v>
      </c>
      <c r="BY3" s="170"/>
      <c r="BZ3" s="170">
        <v>6</v>
      </c>
      <c r="CA3" s="170">
        <v>7</v>
      </c>
      <c r="CB3" s="170">
        <v>8</v>
      </c>
      <c r="CC3" s="170">
        <v>9</v>
      </c>
      <c r="CD3" s="173" t="s">
        <v>2</v>
      </c>
      <c r="CH3" s="5" t="s">
        <v>12</v>
      </c>
      <c r="CN3" s="5" t="s">
        <v>13</v>
      </c>
    </row>
    <row r="4" spans="1:92" s="5" customFormat="1" x14ac:dyDescent="0.25">
      <c r="A4" s="172"/>
      <c r="B4" s="172"/>
      <c r="C4" s="172"/>
      <c r="D4" s="172"/>
      <c r="E4" s="172"/>
      <c r="F4" s="172"/>
      <c r="G4" s="172"/>
      <c r="H4" s="172"/>
      <c r="I4" s="170"/>
      <c r="J4" s="172" t="s">
        <v>3</v>
      </c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72"/>
      <c r="AH4" s="172"/>
      <c r="AI4" s="172"/>
      <c r="AJ4" s="172"/>
      <c r="AK4" s="172"/>
      <c r="AL4" s="172"/>
      <c r="AM4" s="172"/>
      <c r="AN4" s="172" t="s">
        <v>4</v>
      </c>
      <c r="AO4" s="172"/>
      <c r="AP4" s="172" t="s">
        <v>5</v>
      </c>
      <c r="AQ4" s="172"/>
      <c r="AR4" s="172"/>
      <c r="AS4" s="172"/>
      <c r="AT4" s="172"/>
      <c r="AU4" s="172"/>
      <c r="AV4" s="170">
        <v>3.4</v>
      </c>
      <c r="AW4" s="170"/>
      <c r="AX4" s="170"/>
      <c r="AY4" s="170">
        <v>3.5</v>
      </c>
      <c r="AZ4" s="170"/>
      <c r="BA4" s="170">
        <v>3.6</v>
      </c>
      <c r="BB4" s="170"/>
      <c r="BC4" s="170">
        <v>3.7</v>
      </c>
      <c r="BD4" s="170"/>
      <c r="BE4" s="170"/>
      <c r="BF4" s="170"/>
      <c r="BG4" s="170"/>
      <c r="BH4" s="170"/>
      <c r="BI4" s="170"/>
      <c r="BJ4" s="170">
        <v>3.8</v>
      </c>
      <c r="BK4" s="170"/>
      <c r="BL4" s="170"/>
      <c r="BM4" s="170"/>
      <c r="BN4" s="170"/>
      <c r="BO4" s="170"/>
      <c r="BP4" s="170"/>
      <c r="BQ4" s="170">
        <v>3.9</v>
      </c>
      <c r="BR4" s="170"/>
      <c r="BS4" s="170" t="s">
        <v>246</v>
      </c>
      <c r="BT4" s="170" t="s">
        <v>247</v>
      </c>
      <c r="BU4" s="170">
        <v>3.12</v>
      </c>
      <c r="BV4" s="170"/>
      <c r="BW4" s="170"/>
      <c r="BX4" s="170"/>
      <c r="BY4" s="170"/>
      <c r="BZ4" s="170"/>
      <c r="CA4" s="170"/>
      <c r="CB4" s="170"/>
      <c r="CC4" s="170"/>
      <c r="CD4" s="173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72"/>
      <c r="B5" s="172"/>
      <c r="C5" s="172"/>
      <c r="D5" s="172"/>
      <c r="E5" s="172"/>
      <c r="F5" s="172"/>
      <c r="G5" s="172"/>
      <c r="H5" s="172"/>
      <c r="I5" s="170"/>
      <c r="J5" s="172" t="s">
        <v>6</v>
      </c>
      <c r="K5" s="172"/>
      <c r="L5" s="172"/>
      <c r="M5" s="172"/>
      <c r="N5" s="172" t="s">
        <v>7</v>
      </c>
      <c r="O5" s="172"/>
      <c r="P5" s="172"/>
      <c r="Q5" s="172"/>
      <c r="R5" s="172"/>
      <c r="S5" s="172" t="s">
        <v>8</v>
      </c>
      <c r="T5" s="172"/>
      <c r="U5" s="172"/>
      <c r="V5" s="172"/>
      <c r="W5" s="172"/>
      <c r="X5" s="172"/>
      <c r="Y5" s="172"/>
      <c r="Z5" s="172" t="s">
        <v>9</v>
      </c>
      <c r="AA5" s="172"/>
      <c r="AB5" s="172" t="s">
        <v>10</v>
      </c>
      <c r="AC5" s="172"/>
      <c r="AD5" s="172"/>
      <c r="AE5" s="172"/>
      <c r="AF5" s="172"/>
      <c r="AG5" s="172" t="s">
        <v>11</v>
      </c>
      <c r="AH5" s="172"/>
      <c r="AI5" s="172"/>
      <c r="AJ5" s="172"/>
      <c r="AK5" s="172"/>
      <c r="AL5" s="172"/>
      <c r="AM5" s="172"/>
      <c r="AN5" s="172"/>
      <c r="AO5" s="172"/>
      <c r="AP5" s="172" t="s">
        <v>39</v>
      </c>
      <c r="AQ5" s="172"/>
      <c r="AR5" s="172" t="s">
        <v>40</v>
      </c>
      <c r="AS5" s="172"/>
      <c r="AT5" s="170" t="s">
        <v>231</v>
      </c>
      <c r="AU5" s="170"/>
      <c r="AV5" s="170"/>
      <c r="AW5" s="170"/>
      <c r="AX5" s="170"/>
      <c r="AY5" s="170"/>
      <c r="AZ5" s="170"/>
      <c r="BA5" s="170"/>
      <c r="BB5" s="170"/>
      <c r="BC5" s="170"/>
      <c r="BD5" s="170"/>
      <c r="BE5" s="170"/>
      <c r="BF5" s="170"/>
      <c r="BG5" s="170"/>
      <c r="BH5" s="170"/>
      <c r="BI5" s="170"/>
      <c r="BJ5" s="170"/>
      <c r="BK5" s="170"/>
      <c r="BL5" s="170"/>
      <c r="BM5" s="170"/>
      <c r="BN5" s="170"/>
      <c r="BO5" s="170"/>
      <c r="BP5" s="170"/>
      <c r="BQ5" s="170"/>
      <c r="BR5" s="170"/>
      <c r="BS5" s="170"/>
      <c r="BT5" s="170"/>
      <c r="BU5" s="170"/>
      <c r="BV5" s="170"/>
      <c r="BW5" s="170"/>
      <c r="BX5" s="170"/>
      <c r="BY5" s="170"/>
      <c r="BZ5" s="170"/>
      <c r="CA5" s="170"/>
      <c r="CB5" s="170"/>
      <c r="CC5" s="170"/>
      <c r="CD5" s="173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72"/>
      <c r="B6" s="172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71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71"/>
      <c r="BT6" s="171"/>
      <c r="BU6" s="4" t="s">
        <v>248</v>
      </c>
      <c r="BV6" s="4" t="s">
        <v>249</v>
      </c>
      <c r="BW6" s="171"/>
      <c r="BX6" s="3">
        <v>5.0999999999999996</v>
      </c>
      <c r="BY6" s="3">
        <v>5.2</v>
      </c>
      <c r="BZ6" s="170"/>
      <c r="CA6" s="170"/>
      <c r="CB6" s="170"/>
      <c r="CC6" s="170"/>
      <c r="CD6" s="173"/>
    </row>
    <row r="7" spans="1:92" x14ac:dyDescent="0.35">
      <c r="A7" s="16" t="s">
        <v>58</v>
      </c>
      <c r="B7" s="16" t="s">
        <v>59</v>
      </c>
      <c r="C7" s="17">
        <v>1</v>
      </c>
      <c r="D7" s="17">
        <v>1</v>
      </c>
      <c r="E7" s="17">
        <v>2</v>
      </c>
      <c r="F7" s="17">
        <v>2</v>
      </c>
      <c r="G7" s="17">
        <v>2</v>
      </c>
      <c r="H7" s="17">
        <v>2</v>
      </c>
      <c r="I7" s="17">
        <v>10</v>
      </c>
      <c r="J7" s="18">
        <v>1.5</v>
      </c>
      <c r="K7" s="18">
        <v>1.5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1.5</v>
      </c>
      <c r="R7" s="18">
        <v>1.5</v>
      </c>
      <c r="S7" s="18">
        <v>1.5</v>
      </c>
      <c r="T7" s="18">
        <v>1</v>
      </c>
      <c r="U7" s="18">
        <v>0.5</v>
      </c>
      <c r="V7" s="18">
        <v>1.5</v>
      </c>
      <c r="W7" s="18">
        <v>0.5</v>
      </c>
      <c r="X7" s="18">
        <v>0</v>
      </c>
      <c r="Y7" s="18">
        <v>0</v>
      </c>
      <c r="Z7" s="18">
        <v>1</v>
      </c>
      <c r="AA7" s="18">
        <v>1</v>
      </c>
      <c r="AB7" s="18">
        <v>1</v>
      </c>
      <c r="AC7" s="18">
        <v>0.75</v>
      </c>
      <c r="AD7" s="18">
        <v>0.5</v>
      </c>
      <c r="AE7" s="18">
        <v>0.75</v>
      </c>
      <c r="AF7" s="18">
        <v>0.5</v>
      </c>
      <c r="AG7" s="18">
        <v>0.75</v>
      </c>
      <c r="AH7" s="18">
        <v>0.75</v>
      </c>
      <c r="AI7" s="18">
        <v>0.5</v>
      </c>
      <c r="AJ7" s="18">
        <v>0.75</v>
      </c>
      <c r="AK7" s="18">
        <v>0.5</v>
      </c>
      <c r="AL7" s="18">
        <v>0.75</v>
      </c>
      <c r="AM7" s="18">
        <v>0.5</v>
      </c>
      <c r="AN7" s="18">
        <v>0.5</v>
      </c>
      <c r="AO7" s="18">
        <v>0.5</v>
      </c>
      <c r="AP7" s="18">
        <v>2</v>
      </c>
      <c r="AQ7" s="18">
        <v>2</v>
      </c>
      <c r="AR7" s="18">
        <v>0</v>
      </c>
      <c r="AS7" s="18">
        <v>0</v>
      </c>
      <c r="AT7" s="18">
        <v>1.25</v>
      </c>
      <c r="AU7" s="18">
        <v>1.25</v>
      </c>
      <c r="AV7" s="18">
        <v>0.5</v>
      </c>
      <c r="AW7" s="18">
        <v>0.5</v>
      </c>
      <c r="AX7" s="18">
        <v>0.5</v>
      </c>
      <c r="AY7" s="18">
        <v>1.25</v>
      </c>
      <c r="AZ7" s="18">
        <v>1.25</v>
      </c>
      <c r="BA7" s="18">
        <v>0</v>
      </c>
      <c r="BB7" s="18">
        <v>0</v>
      </c>
      <c r="BC7" s="18">
        <v>0</v>
      </c>
      <c r="BD7" s="18">
        <v>0</v>
      </c>
      <c r="BE7" s="18">
        <v>0</v>
      </c>
      <c r="BF7" s="18">
        <v>2</v>
      </c>
      <c r="BG7" s="18">
        <v>2</v>
      </c>
      <c r="BH7" s="18">
        <v>0</v>
      </c>
      <c r="BI7" s="18">
        <v>0</v>
      </c>
      <c r="BJ7" s="18">
        <v>0</v>
      </c>
      <c r="BK7" s="18">
        <v>0</v>
      </c>
      <c r="BL7" s="18">
        <v>0</v>
      </c>
      <c r="BM7" s="18">
        <v>0</v>
      </c>
      <c r="BN7" s="18">
        <v>0</v>
      </c>
      <c r="BO7" s="18">
        <v>0</v>
      </c>
      <c r="BP7" s="18">
        <v>0</v>
      </c>
      <c r="BQ7" s="18">
        <v>1.5</v>
      </c>
      <c r="BR7" s="18">
        <v>1.5</v>
      </c>
      <c r="BS7" s="18">
        <v>1.5</v>
      </c>
      <c r="BT7" s="18">
        <v>4</v>
      </c>
      <c r="BU7" s="18">
        <v>0</v>
      </c>
      <c r="BV7" s="18">
        <v>0</v>
      </c>
      <c r="BW7" s="17">
        <v>10</v>
      </c>
      <c r="BX7" s="17">
        <v>2.5</v>
      </c>
      <c r="BY7" s="17">
        <v>2.5</v>
      </c>
      <c r="BZ7" s="17">
        <v>5</v>
      </c>
      <c r="CA7" s="17">
        <v>5</v>
      </c>
      <c r="CB7" s="17">
        <v>5</v>
      </c>
      <c r="CC7" s="17">
        <v>5</v>
      </c>
      <c r="CD7" s="18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46">
        <v>10</v>
      </c>
      <c r="AU8" s="46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6" t="s">
        <v>67</v>
      </c>
      <c r="B12" s="16" t="s">
        <v>68</v>
      </c>
      <c r="C12" s="17">
        <v>1</v>
      </c>
      <c r="D12" s="17">
        <v>1</v>
      </c>
      <c r="E12" s="17">
        <v>2</v>
      </c>
      <c r="F12" s="17">
        <v>2</v>
      </c>
      <c r="G12" s="17">
        <v>2</v>
      </c>
      <c r="H12" s="17">
        <v>2</v>
      </c>
      <c r="I12" s="17">
        <v>10</v>
      </c>
      <c r="J12" s="18">
        <v>1.5</v>
      </c>
      <c r="K12" s="18">
        <v>1.5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1.5</v>
      </c>
      <c r="R12" s="18">
        <v>1.5</v>
      </c>
      <c r="S12" s="18">
        <v>0</v>
      </c>
      <c r="T12" s="18">
        <v>0</v>
      </c>
      <c r="U12" s="18">
        <v>0</v>
      </c>
      <c r="V12" s="18">
        <v>2.5</v>
      </c>
      <c r="W12" s="18">
        <v>2.5</v>
      </c>
      <c r="X12" s="18">
        <v>0</v>
      </c>
      <c r="Y12" s="18">
        <v>0</v>
      </c>
      <c r="Z12" s="18">
        <v>1</v>
      </c>
      <c r="AA12" s="18">
        <v>1</v>
      </c>
      <c r="AB12" s="18">
        <v>1</v>
      </c>
      <c r="AC12" s="18">
        <v>0.75</v>
      </c>
      <c r="AD12" s="18">
        <v>0.5</v>
      </c>
      <c r="AE12" s="18">
        <v>0.75</v>
      </c>
      <c r="AF12" s="18">
        <v>0.5</v>
      </c>
      <c r="AG12" s="18">
        <v>0</v>
      </c>
      <c r="AH12" s="18">
        <v>0</v>
      </c>
      <c r="AI12" s="18">
        <v>0</v>
      </c>
      <c r="AJ12" s="18">
        <v>1.25</v>
      </c>
      <c r="AK12" s="18">
        <v>1</v>
      </c>
      <c r="AL12" s="18">
        <v>1.25</v>
      </c>
      <c r="AM12" s="18">
        <v>1</v>
      </c>
      <c r="AN12" s="18">
        <v>0.5</v>
      </c>
      <c r="AO12" s="18">
        <v>0.5</v>
      </c>
      <c r="AP12" s="18">
        <v>1</v>
      </c>
      <c r="AQ12" s="18">
        <v>1</v>
      </c>
      <c r="AR12" s="18">
        <v>1</v>
      </c>
      <c r="AS12" s="18">
        <v>1</v>
      </c>
      <c r="AT12" s="18">
        <v>1.25</v>
      </c>
      <c r="AU12" s="18">
        <v>1.25</v>
      </c>
      <c r="AV12" s="18">
        <v>0.5</v>
      </c>
      <c r="AW12" s="18">
        <v>0.5</v>
      </c>
      <c r="AX12" s="18">
        <v>0.5</v>
      </c>
      <c r="AY12" s="18">
        <v>1.25</v>
      </c>
      <c r="AZ12" s="18">
        <v>1.25</v>
      </c>
      <c r="BA12" s="18">
        <v>0</v>
      </c>
      <c r="BB12" s="18">
        <v>0</v>
      </c>
      <c r="BC12" s="18">
        <v>0.75</v>
      </c>
      <c r="BD12" s="18">
        <v>0.75</v>
      </c>
      <c r="BE12" s="18">
        <v>0.5</v>
      </c>
      <c r="BF12" s="18">
        <v>0.5</v>
      </c>
      <c r="BG12" s="18">
        <v>0.5</v>
      </c>
      <c r="BH12" s="18">
        <v>0.5</v>
      </c>
      <c r="BI12" s="18">
        <v>0.5</v>
      </c>
      <c r="BJ12" s="18">
        <v>0</v>
      </c>
      <c r="BK12" s="18">
        <v>0</v>
      </c>
      <c r="BL12" s="18">
        <v>0</v>
      </c>
      <c r="BM12" s="18">
        <v>0</v>
      </c>
      <c r="BN12" s="18">
        <v>0</v>
      </c>
      <c r="BO12" s="18">
        <v>0</v>
      </c>
      <c r="BP12" s="18">
        <v>0</v>
      </c>
      <c r="BQ12" s="18">
        <v>1.5</v>
      </c>
      <c r="BR12" s="18">
        <v>1.5</v>
      </c>
      <c r="BS12" s="18">
        <v>1.5</v>
      </c>
      <c r="BT12" s="18">
        <v>4</v>
      </c>
      <c r="BU12" s="18">
        <v>0</v>
      </c>
      <c r="BV12" s="18">
        <v>0</v>
      </c>
      <c r="BW12" s="17">
        <v>10</v>
      </c>
      <c r="BX12" s="17">
        <v>0</v>
      </c>
      <c r="BY12" s="17">
        <v>5</v>
      </c>
      <c r="BZ12" s="17">
        <v>5</v>
      </c>
      <c r="CA12" s="17">
        <v>5</v>
      </c>
      <c r="CB12" s="17">
        <v>5</v>
      </c>
      <c r="CC12" s="17">
        <v>5</v>
      </c>
      <c r="CD12" s="18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6" t="s">
        <v>79</v>
      </c>
      <c r="B18" s="16" t="s">
        <v>80</v>
      </c>
      <c r="C18" s="17">
        <v>1</v>
      </c>
      <c r="D18" s="17">
        <v>1</v>
      </c>
      <c r="E18" s="17">
        <v>2</v>
      </c>
      <c r="F18" s="17">
        <v>2</v>
      </c>
      <c r="G18" s="17">
        <v>2</v>
      </c>
      <c r="H18" s="17">
        <v>2</v>
      </c>
      <c r="I18" s="17">
        <v>10</v>
      </c>
      <c r="J18" s="19">
        <v>1.5</v>
      </c>
      <c r="K18" s="19">
        <v>1.5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1.5</v>
      </c>
      <c r="R18" s="19">
        <v>1.5</v>
      </c>
      <c r="S18" s="19">
        <v>0</v>
      </c>
      <c r="T18" s="19">
        <v>0</v>
      </c>
      <c r="U18" s="19">
        <v>0</v>
      </c>
      <c r="V18" s="19">
        <v>2.5</v>
      </c>
      <c r="W18" s="19">
        <v>2.5</v>
      </c>
      <c r="X18" s="19">
        <v>0</v>
      </c>
      <c r="Y18" s="19">
        <v>0</v>
      </c>
      <c r="Z18" s="19">
        <v>1</v>
      </c>
      <c r="AA18" s="19">
        <v>1</v>
      </c>
      <c r="AB18" s="19">
        <v>1</v>
      </c>
      <c r="AC18" s="19">
        <v>0.75</v>
      </c>
      <c r="AD18" s="19">
        <v>0.5</v>
      </c>
      <c r="AE18" s="19">
        <v>0.75</v>
      </c>
      <c r="AF18" s="19">
        <v>0.5</v>
      </c>
      <c r="AG18" s="19">
        <v>1.5</v>
      </c>
      <c r="AH18" s="19">
        <v>1</v>
      </c>
      <c r="AI18" s="19">
        <v>0.5</v>
      </c>
      <c r="AJ18" s="19">
        <v>0.75</v>
      </c>
      <c r="AK18" s="19">
        <v>0.75</v>
      </c>
      <c r="AL18" s="19">
        <v>0</v>
      </c>
      <c r="AM18" s="19">
        <v>0</v>
      </c>
      <c r="AN18" s="19">
        <v>0.5</v>
      </c>
      <c r="AO18" s="19">
        <v>0.5</v>
      </c>
      <c r="AP18" s="19">
        <v>1.5</v>
      </c>
      <c r="AQ18" s="19">
        <v>1.5</v>
      </c>
      <c r="AR18" s="19">
        <v>0</v>
      </c>
      <c r="AS18" s="19">
        <v>0</v>
      </c>
      <c r="AT18" s="19">
        <v>2</v>
      </c>
      <c r="AU18" s="19">
        <v>1.5</v>
      </c>
      <c r="AV18" s="19">
        <v>0.5</v>
      </c>
      <c r="AW18" s="19">
        <v>0.5</v>
      </c>
      <c r="AX18" s="19">
        <v>0.5</v>
      </c>
      <c r="AY18" s="19">
        <v>1.25</v>
      </c>
      <c r="AZ18" s="19">
        <v>1.25</v>
      </c>
      <c r="BA18" s="19">
        <v>0</v>
      </c>
      <c r="BB18" s="19">
        <v>0</v>
      </c>
      <c r="BC18" s="19">
        <v>0</v>
      </c>
      <c r="BD18" s="19">
        <v>0</v>
      </c>
      <c r="BE18" s="19">
        <v>0</v>
      </c>
      <c r="BF18" s="19">
        <v>2</v>
      </c>
      <c r="BG18" s="19">
        <v>2</v>
      </c>
      <c r="BH18" s="19">
        <v>0</v>
      </c>
      <c r="BI18" s="19">
        <v>0</v>
      </c>
      <c r="BJ18" s="19">
        <v>0</v>
      </c>
      <c r="BK18" s="19">
        <v>0</v>
      </c>
      <c r="BL18" s="19">
        <v>0</v>
      </c>
      <c r="BM18" s="19">
        <v>0</v>
      </c>
      <c r="BN18" s="19">
        <v>0</v>
      </c>
      <c r="BO18" s="19">
        <v>0</v>
      </c>
      <c r="BP18" s="19">
        <v>0</v>
      </c>
      <c r="BQ18" s="19">
        <v>1.5</v>
      </c>
      <c r="BR18" s="19">
        <v>1.5</v>
      </c>
      <c r="BS18" s="19">
        <v>1.5</v>
      </c>
      <c r="BT18" s="19">
        <v>4</v>
      </c>
      <c r="BU18" s="19">
        <v>0</v>
      </c>
      <c r="BV18" s="19">
        <v>0</v>
      </c>
      <c r="BW18" s="17">
        <v>10</v>
      </c>
      <c r="BX18" s="17">
        <v>2.5</v>
      </c>
      <c r="BY18" s="17">
        <v>2.5</v>
      </c>
      <c r="BZ18" s="17">
        <v>5</v>
      </c>
      <c r="CA18" s="17">
        <v>5</v>
      </c>
      <c r="CB18" s="17">
        <v>5</v>
      </c>
      <c r="CC18" s="17">
        <v>5</v>
      </c>
      <c r="CD18" s="18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6" t="s">
        <v>93</v>
      </c>
      <c r="B25" s="16" t="s">
        <v>94</v>
      </c>
      <c r="C25" s="17">
        <v>1</v>
      </c>
      <c r="D25" s="17">
        <v>1</v>
      </c>
      <c r="E25" s="17">
        <v>2</v>
      </c>
      <c r="F25" s="17">
        <v>2</v>
      </c>
      <c r="G25" s="17">
        <v>2</v>
      </c>
      <c r="H25" s="17">
        <v>2</v>
      </c>
      <c r="I25" s="17">
        <v>10</v>
      </c>
      <c r="J25" s="19">
        <v>2</v>
      </c>
      <c r="K25" s="19">
        <v>1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2</v>
      </c>
      <c r="R25" s="19">
        <v>2</v>
      </c>
      <c r="S25" s="19">
        <v>1.5</v>
      </c>
      <c r="T25" s="19">
        <v>1</v>
      </c>
      <c r="U25" s="19">
        <v>0.5</v>
      </c>
      <c r="V25" s="19">
        <v>1.5</v>
      </c>
      <c r="W25" s="19">
        <v>0.5</v>
      </c>
      <c r="X25" s="19">
        <v>0</v>
      </c>
      <c r="Y25" s="19">
        <v>0</v>
      </c>
      <c r="Z25" s="19">
        <v>1</v>
      </c>
      <c r="AA25" s="19">
        <v>1</v>
      </c>
      <c r="AB25" s="19">
        <v>0.75</v>
      </c>
      <c r="AC25" s="19">
        <v>0.75</v>
      </c>
      <c r="AD25" s="19">
        <v>0.5</v>
      </c>
      <c r="AE25" s="19">
        <v>0.5</v>
      </c>
      <c r="AF25" s="19">
        <v>0.5</v>
      </c>
      <c r="AG25" s="19">
        <v>0.75</v>
      </c>
      <c r="AH25" s="19">
        <v>0.75</v>
      </c>
      <c r="AI25" s="19">
        <v>0.5</v>
      </c>
      <c r="AJ25" s="19">
        <v>0.5</v>
      </c>
      <c r="AK25" s="19">
        <v>0.5</v>
      </c>
      <c r="AL25" s="19">
        <v>0.5</v>
      </c>
      <c r="AM25" s="19">
        <v>0.5</v>
      </c>
      <c r="AN25" s="19">
        <v>0.5</v>
      </c>
      <c r="AO25" s="19">
        <v>0.5</v>
      </c>
      <c r="AP25" s="19">
        <v>1</v>
      </c>
      <c r="AQ25" s="19">
        <v>1</v>
      </c>
      <c r="AR25" s="19">
        <v>1</v>
      </c>
      <c r="AS25" s="19">
        <v>1</v>
      </c>
      <c r="AT25" s="19">
        <v>1.25</v>
      </c>
      <c r="AU25" s="19">
        <v>1.25</v>
      </c>
      <c r="AV25" s="19">
        <v>0.5</v>
      </c>
      <c r="AW25" s="19">
        <v>0.5</v>
      </c>
      <c r="AX25" s="19">
        <v>0.5</v>
      </c>
      <c r="AY25" s="19">
        <v>1.25</v>
      </c>
      <c r="AZ25" s="19">
        <v>1.25</v>
      </c>
      <c r="BA25" s="19">
        <v>0</v>
      </c>
      <c r="BB25" s="19">
        <v>0</v>
      </c>
      <c r="BC25" s="19">
        <v>0.75</v>
      </c>
      <c r="BD25" s="19">
        <v>0.75</v>
      </c>
      <c r="BE25" s="19">
        <v>0.5</v>
      </c>
      <c r="BF25" s="19">
        <v>0.5</v>
      </c>
      <c r="BG25" s="19">
        <v>0.5</v>
      </c>
      <c r="BH25" s="19">
        <v>0.5</v>
      </c>
      <c r="BI25" s="19">
        <v>0.5</v>
      </c>
      <c r="BJ25" s="19">
        <v>0</v>
      </c>
      <c r="BK25" s="19">
        <v>0</v>
      </c>
      <c r="BL25" s="19">
        <v>0</v>
      </c>
      <c r="BM25" s="19">
        <v>0</v>
      </c>
      <c r="BN25" s="19">
        <v>0</v>
      </c>
      <c r="BO25" s="19">
        <v>0</v>
      </c>
      <c r="BP25" s="19">
        <v>0</v>
      </c>
      <c r="BQ25" s="19">
        <v>1.5</v>
      </c>
      <c r="BR25" s="19">
        <v>1.5</v>
      </c>
      <c r="BS25" s="19">
        <v>1.5</v>
      </c>
      <c r="BT25" s="19">
        <v>4</v>
      </c>
      <c r="BU25" s="19">
        <v>0</v>
      </c>
      <c r="BV25" s="19">
        <v>0</v>
      </c>
      <c r="BW25" s="17">
        <v>10</v>
      </c>
      <c r="BX25" s="17">
        <v>0</v>
      </c>
      <c r="BY25" s="17">
        <v>5</v>
      </c>
      <c r="BZ25" s="17">
        <v>5</v>
      </c>
      <c r="CA25" s="17">
        <v>5</v>
      </c>
      <c r="CB25" s="17">
        <v>5</v>
      </c>
      <c r="CC25" s="17">
        <v>5</v>
      </c>
      <c r="CD25" s="18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6" t="s">
        <v>107</v>
      </c>
      <c r="B32" s="16" t="s">
        <v>108</v>
      </c>
      <c r="C32" s="17">
        <v>1</v>
      </c>
      <c r="D32" s="17">
        <v>1</v>
      </c>
      <c r="E32" s="17">
        <v>2</v>
      </c>
      <c r="F32" s="17">
        <v>2</v>
      </c>
      <c r="G32" s="17">
        <v>2</v>
      </c>
      <c r="H32" s="17">
        <v>2</v>
      </c>
      <c r="I32" s="17">
        <v>10</v>
      </c>
      <c r="J32" s="19">
        <v>2</v>
      </c>
      <c r="K32" s="19">
        <v>1</v>
      </c>
      <c r="L32" s="19">
        <v>0</v>
      </c>
      <c r="M32" s="19">
        <v>0</v>
      </c>
      <c r="N32" s="19">
        <v>1</v>
      </c>
      <c r="O32" s="19">
        <v>1</v>
      </c>
      <c r="P32" s="19">
        <v>0.5</v>
      </c>
      <c r="Q32" s="19">
        <v>1</v>
      </c>
      <c r="R32" s="19">
        <v>0.5</v>
      </c>
      <c r="S32" s="19">
        <v>1</v>
      </c>
      <c r="T32" s="19">
        <v>1</v>
      </c>
      <c r="U32" s="19">
        <v>0.5</v>
      </c>
      <c r="V32" s="19">
        <v>0.75</v>
      </c>
      <c r="W32" s="19">
        <v>0.5</v>
      </c>
      <c r="X32" s="19">
        <v>0.75</v>
      </c>
      <c r="Y32" s="19">
        <v>0.5</v>
      </c>
      <c r="Z32" s="19">
        <v>1</v>
      </c>
      <c r="AA32" s="19">
        <v>1</v>
      </c>
      <c r="AB32" s="19">
        <v>0.75</v>
      </c>
      <c r="AC32" s="19">
        <v>0.75</v>
      </c>
      <c r="AD32" s="19">
        <v>0.5</v>
      </c>
      <c r="AE32" s="19">
        <v>0.5</v>
      </c>
      <c r="AF32" s="19">
        <v>0.5</v>
      </c>
      <c r="AG32" s="19">
        <v>0.75</v>
      </c>
      <c r="AH32" s="19">
        <v>0.75</v>
      </c>
      <c r="AI32" s="19">
        <v>0.5</v>
      </c>
      <c r="AJ32" s="19">
        <v>0.5</v>
      </c>
      <c r="AK32" s="19">
        <v>0.5</v>
      </c>
      <c r="AL32" s="19">
        <v>0.5</v>
      </c>
      <c r="AM32" s="19">
        <v>0.5</v>
      </c>
      <c r="AN32" s="19">
        <v>0.5</v>
      </c>
      <c r="AO32" s="19">
        <v>0.5</v>
      </c>
      <c r="AP32" s="19">
        <v>1</v>
      </c>
      <c r="AQ32" s="19">
        <v>1</v>
      </c>
      <c r="AR32" s="19">
        <v>1</v>
      </c>
      <c r="AS32" s="19">
        <v>1</v>
      </c>
      <c r="AT32" s="19">
        <v>1.25</v>
      </c>
      <c r="AU32" s="19">
        <v>1.25</v>
      </c>
      <c r="AV32" s="19">
        <v>0.5</v>
      </c>
      <c r="AW32" s="19">
        <v>0.5</v>
      </c>
      <c r="AX32" s="19">
        <v>0.5</v>
      </c>
      <c r="AY32" s="19">
        <v>1.25</v>
      </c>
      <c r="AZ32" s="19">
        <v>1.25</v>
      </c>
      <c r="BA32" s="19">
        <v>0</v>
      </c>
      <c r="BB32" s="19">
        <v>0</v>
      </c>
      <c r="BC32" s="19">
        <v>0</v>
      </c>
      <c r="BD32" s="19">
        <v>0</v>
      </c>
      <c r="BE32" s="19">
        <v>0</v>
      </c>
      <c r="BF32" s="19">
        <v>1</v>
      </c>
      <c r="BG32" s="19">
        <v>1</v>
      </c>
      <c r="BH32" s="19">
        <v>1</v>
      </c>
      <c r="BI32" s="19">
        <v>1</v>
      </c>
      <c r="BJ32" s="19">
        <v>0</v>
      </c>
      <c r="BK32" s="19">
        <v>0</v>
      </c>
      <c r="BL32" s="19">
        <v>0</v>
      </c>
      <c r="BM32" s="19">
        <v>0</v>
      </c>
      <c r="BN32" s="19">
        <v>0</v>
      </c>
      <c r="BO32" s="19">
        <v>0</v>
      </c>
      <c r="BP32" s="19">
        <v>0</v>
      </c>
      <c r="BQ32" s="19">
        <v>1.5</v>
      </c>
      <c r="BR32" s="19">
        <v>1.5</v>
      </c>
      <c r="BS32" s="19">
        <v>1.5</v>
      </c>
      <c r="BT32" s="19">
        <v>4</v>
      </c>
      <c r="BU32" s="19">
        <v>0</v>
      </c>
      <c r="BV32" s="19">
        <v>0</v>
      </c>
      <c r="BW32" s="17">
        <v>10</v>
      </c>
      <c r="BX32" s="17">
        <v>0</v>
      </c>
      <c r="BY32" s="17">
        <v>5</v>
      </c>
      <c r="BZ32" s="17">
        <v>5</v>
      </c>
      <c r="CA32" s="17">
        <v>5</v>
      </c>
      <c r="CB32" s="17">
        <v>5</v>
      </c>
      <c r="CC32" s="17">
        <v>5</v>
      </c>
      <c r="CD32" s="18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6" t="s">
        <v>117</v>
      </c>
      <c r="B37" s="16" t="s">
        <v>118</v>
      </c>
      <c r="C37" s="17">
        <v>1</v>
      </c>
      <c r="D37" s="17">
        <v>1</v>
      </c>
      <c r="E37" s="17">
        <v>2</v>
      </c>
      <c r="F37" s="17">
        <v>2</v>
      </c>
      <c r="G37" s="17">
        <v>2</v>
      </c>
      <c r="H37" s="17">
        <v>2</v>
      </c>
      <c r="I37" s="17">
        <v>10</v>
      </c>
      <c r="J37" s="19">
        <v>1</v>
      </c>
      <c r="K37" s="19">
        <v>1</v>
      </c>
      <c r="L37" s="19">
        <v>0</v>
      </c>
      <c r="M37" s="19">
        <v>0</v>
      </c>
      <c r="N37" s="19">
        <v>0.75</v>
      </c>
      <c r="O37" s="19">
        <v>0.75</v>
      </c>
      <c r="P37" s="19">
        <v>0.5</v>
      </c>
      <c r="Q37" s="19">
        <v>0.5</v>
      </c>
      <c r="R37" s="19">
        <v>0.5</v>
      </c>
      <c r="S37" s="19">
        <v>1.5</v>
      </c>
      <c r="T37" s="19">
        <v>1</v>
      </c>
      <c r="U37" s="19">
        <v>0.5</v>
      </c>
      <c r="V37" s="19">
        <v>1.5</v>
      </c>
      <c r="W37" s="19">
        <v>0.5</v>
      </c>
      <c r="X37" s="19">
        <v>0</v>
      </c>
      <c r="Y37" s="19">
        <v>0</v>
      </c>
      <c r="Z37" s="19">
        <v>1</v>
      </c>
      <c r="AA37" s="19">
        <v>1</v>
      </c>
      <c r="AB37" s="19">
        <v>1</v>
      </c>
      <c r="AC37" s="19">
        <v>1</v>
      </c>
      <c r="AD37" s="19">
        <v>0.5</v>
      </c>
      <c r="AE37" s="19">
        <v>1</v>
      </c>
      <c r="AF37" s="19">
        <v>0.5</v>
      </c>
      <c r="AG37" s="19">
        <v>1.5</v>
      </c>
      <c r="AH37" s="19">
        <v>1</v>
      </c>
      <c r="AI37" s="19">
        <v>0.75</v>
      </c>
      <c r="AJ37" s="19">
        <v>1</v>
      </c>
      <c r="AK37" s="19">
        <v>0.75</v>
      </c>
      <c r="AL37" s="19">
        <v>0</v>
      </c>
      <c r="AM37" s="19">
        <v>0</v>
      </c>
      <c r="AN37" s="19">
        <v>0.5</v>
      </c>
      <c r="AO37" s="19">
        <v>0.5</v>
      </c>
      <c r="AP37" s="19">
        <v>1</v>
      </c>
      <c r="AQ37" s="19">
        <v>1</v>
      </c>
      <c r="AR37" s="19">
        <v>1</v>
      </c>
      <c r="AS37" s="19">
        <v>1</v>
      </c>
      <c r="AT37" s="19">
        <v>1.25</v>
      </c>
      <c r="AU37" s="19">
        <v>1.25</v>
      </c>
      <c r="AV37" s="19">
        <v>0.5</v>
      </c>
      <c r="AW37" s="19">
        <v>0.5</v>
      </c>
      <c r="AX37" s="19">
        <v>0.5</v>
      </c>
      <c r="AY37" s="19">
        <v>1.25</v>
      </c>
      <c r="AZ37" s="19">
        <v>1.25</v>
      </c>
      <c r="BA37" s="19">
        <v>0</v>
      </c>
      <c r="BB37" s="19">
        <v>0</v>
      </c>
      <c r="BC37" s="19">
        <v>1</v>
      </c>
      <c r="BD37" s="19">
        <v>1</v>
      </c>
      <c r="BE37" s="19">
        <v>0.5</v>
      </c>
      <c r="BF37" s="19">
        <v>1</v>
      </c>
      <c r="BG37" s="19">
        <v>0.5</v>
      </c>
      <c r="BH37" s="19">
        <v>0</v>
      </c>
      <c r="BI37" s="19">
        <v>0</v>
      </c>
      <c r="BJ37" s="19">
        <v>0</v>
      </c>
      <c r="BK37" s="19">
        <v>0</v>
      </c>
      <c r="BL37" s="19">
        <v>0</v>
      </c>
      <c r="BM37" s="19">
        <v>0</v>
      </c>
      <c r="BN37" s="19">
        <v>0</v>
      </c>
      <c r="BO37" s="19">
        <v>0</v>
      </c>
      <c r="BP37" s="19">
        <v>0</v>
      </c>
      <c r="BQ37" s="19">
        <v>1.5</v>
      </c>
      <c r="BR37" s="19">
        <v>1.5</v>
      </c>
      <c r="BS37" s="19">
        <v>1.5</v>
      </c>
      <c r="BT37" s="19">
        <v>4</v>
      </c>
      <c r="BU37" s="19">
        <v>0</v>
      </c>
      <c r="BV37" s="19">
        <v>0</v>
      </c>
      <c r="BW37" s="17">
        <v>10</v>
      </c>
      <c r="BX37" s="17">
        <v>0</v>
      </c>
      <c r="BY37" s="17">
        <v>5</v>
      </c>
      <c r="BZ37" s="17">
        <v>5</v>
      </c>
      <c r="CA37" s="17">
        <v>5</v>
      </c>
      <c r="CB37" s="17">
        <v>5</v>
      </c>
      <c r="CC37" s="17">
        <v>5</v>
      </c>
      <c r="CD37" s="18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6" t="s">
        <v>135</v>
      </c>
      <c r="B46" s="16" t="s">
        <v>136</v>
      </c>
      <c r="C46" s="17">
        <v>1</v>
      </c>
      <c r="D46" s="17">
        <v>1</v>
      </c>
      <c r="E46" s="17">
        <v>2</v>
      </c>
      <c r="F46" s="17">
        <v>2</v>
      </c>
      <c r="G46" s="17">
        <v>2</v>
      </c>
      <c r="H46" s="17">
        <v>2</v>
      </c>
      <c r="I46" s="17">
        <v>10</v>
      </c>
      <c r="J46" s="19">
        <v>1</v>
      </c>
      <c r="K46" s="19">
        <v>1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1.5</v>
      </c>
      <c r="R46" s="19">
        <v>1.5</v>
      </c>
      <c r="S46" s="19">
        <v>1</v>
      </c>
      <c r="T46" s="19">
        <v>1</v>
      </c>
      <c r="U46" s="19">
        <v>0.5</v>
      </c>
      <c r="V46" s="19">
        <v>0.75</v>
      </c>
      <c r="W46" s="19">
        <v>0.5</v>
      </c>
      <c r="X46" s="19">
        <v>0.75</v>
      </c>
      <c r="Y46" s="19">
        <v>0.5</v>
      </c>
      <c r="Z46" s="19">
        <v>1</v>
      </c>
      <c r="AA46" s="19">
        <v>1</v>
      </c>
      <c r="AB46" s="19">
        <v>1</v>
      </c>
      <c r="AC46" s="19">
        <v>1</v>
      </c>
      <c r="AD46" s="19">
        <v>0.5</v>
      </c>
      <c r="AE46" s="19">
        <v>1</v>
      </c>
      <c r="AF46" s="19">
        <v>0.5</v>
      </c>
      <c r="AG46" s="19">
        <v>1</v>
      </c>
      <c r="AH46" s="19">
        <v>1</v>
      </c>
      <c r="AI46" s="19">
        <v>0.5</v>
      </c>
      <c r="AJ46" s="19">
        <v>0.75</v>
      </c>
      <c r="AK46" s="19">
        <v>0.5</v>
      </c>
      <c r="AL46" s="19">
        <v>0.75</v>
      </c>
      <c r="AM46" s="19">
        <v>0.5</v>
      </c>
      <c r="AN46" s="19">
        <v>0.5</v>
      </c>
      <c r="AO46" s="19">
        <v>0.5</v>
      </c>
      <c r="AP46" s="19">
        <v>1</v>
      </c>
      <c r="AQ46" s="19">
        <v>1</v>
      </c>
      <c r="AR46" s="19">
        <v>1</v>
      </c>
      <c r="AS46" s="19">
        <v>1</v>
      </c>
      <c r="AT46" s="19">
        <v>1.25</v>
      </c>
      <c r="AU46" s="19">
        <v>1.25</v>
      </c>
      <c r="AV46" s="19">
        <v>0.5</v>
      </c>
      <c r="AW46" s="19">
        <v>0.5</v>
      </c>
      <c r="AX46" s="19">
        <v>0.5</v>
      </c>
      <c r="AY46" s="19">
        <v>1.25</v>
      </c>
      <c r="AZ46" s="19">
        <v>1.25</v>
      </c>
      <c r="BA46" s="19">
        <v>0</v>
      </c>
      <c r="BB46" s="19">
        <v>0</v>
      </c>
      <c r="BC46" s="19">
        <v>0.75</v>
      </c>
      <c r="BD46" s="19">
        <v>0.75</v>
      </c>
      <c r="BE46" s="19">
        <v>0.5</v>
      </c>
      <c r="BF46" s="19">
        <v>0.5</v>
      </c>
      <c r="BG46" s="19">
        <v>0.5</v>
      </c>
      <c r="BH46" s="19">
        <v>0.5</v>
      </c>
      <c r="BI46" s="19">
        <v>0.5</v>
      </c>
      <c r="BJ46" s="19">
        <v>0</v>
      </c>
      <c r="BK46" s="19">
        <v>0</v>
      </c>
      <c r="BL46" s="19">
        <v>0</v>
      </c>
      <c r="BM46" s="19">
        <v>0</v>
      </c>
      <c r="BN46" s="19">
        <v>0</v>
      </c>
      <c r="BO46" s="19">
        <v>0</v>
      </c>
      <c r="BP46" s="19">
        <v>0</v>
      </c>
      <c r="BQ46" s="19">
        <v>1.5</v>
      </c>
      <c r="BR46" s="19">
        <v>1.5</v>
      </c>
      <c r="BS46" s="19">
        <v>1.5</v>
      </c>
      <c r="BT46" s="19">
        <v>4</v>
      </c>
      <c r="BU46" s="19">
        <v>0</v>
      </c>
      <c r="BV46" s="19">
        <v>0</v>
      </c>
      <c r="BW46" s="17">
        <v>10</v>
      </c>
      <c r="BX46" s="17">
        <v>0</v>
      </c>
      <c r="BY46" s="17">
        <v>5</v>
      </c>
      <c r="BZ46" s="17">
        <v>5</v>
      </c>
      <c r="CA46" s="17">
        <v>5</v>
      </c>
      <c r="CB46" s="17">
        <v>5</v>
      </c>
      <c r="CC46" s="17">
        <v>5</v>
      </c>
      <c r="CD46" s="18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6" t="s">
        <v>149</v>
      </c>
      <c r="B53" s="16" t="s">
        <v>150</v>
      </c>
      <c r="C53" s="17">
        <v>1</v>
      </c>
      <c r="D53" s="17">
        <v>1</v>
      </c>
      <c r="E53" s="17">
        <v>2</v>
      </c>
      <c r="F53" s="17">
        <v>2</v>
      </c>
      <c r="G53" s="17">
        <v>2</v>
      </c>
      <c r="H53" s="17">
        <v>2</v>
      </c>
      <c r="I53" s="17">
        <v>10</v>
      </c>
      <c r="J53" s="19">
        <v>0.5</v>
      </c>
      <c r="K53" s="19">
        <v>0.5</v>
      </c>
      <c r="L53" s="19">
        <v>0.5</v>
      </c>
      <c r="M53" s="19">
        <v>0.5</v>
      </c>
      <c r="N53" s="19">
        <v>0.75</v>
      </c>
      <c r="O53" s="19">
        <v>0.75</v>
      </c>
      <c r="P53" s="19">
        <v>0.5</v>
      </c>
      <c r="Q53" s="19">
        <v>0.5</v>
      </c>
      <c r="R53" s="19">
        <v>0.5</v>
      </c>
      <c r="S53" s="19">
        <v>1.5</v>
      </c>
      <c r="T53" s="19">
        <v>1</v>
      </c>
      <c r="U53" s="19">
        <v>0.75</v>
      </c>
      <c r="V53" s="19">
        <v>1</v>
      </c>
      <c r="W53" s="19">
        <v>0.75</v>
      </c>
      <c r="X53" s="19">
        <v>0</v>
      </c>
      <c r="Y53" s="19">
        <v>0</v>
      </c>
      <c r="Z53" s="19">
        <v>1</v>
      </c>
      <c r="AA53" s="19">
        <v>1</v>
      </c>
      <c r="AB53" s="19">
        <v>1</v>
      </c>
      <c r="AC53" s="19">
        <v>1</v>
      </c>
      <c r="AD53" s="19">
        <v>0.5</v>
      </c>
      <c r="AE53" s="19">
        <v>1</v>
      </c>
      <c r="AF53" s="19">
        <v>0.5</v>
      </c>
      <c r="AG53" s="19">
        <v>1</v>
      </c>
      <c r="AH53" s="19">
        <v>1</v>
      </c>
      <c r="AI53" s="19">
        <v>0.5</v>
      </c>
      <c r="AJ53" s="19">
        <v>0.75</v>
      </c>
      <c r="AK53" s="19">
        <v>0.5</v>
      </c>
      <c r="AL53" s="19">
        <v>0.75</v>
      </c>
      <c r="AM53" s="19">
        <v>0.5</v>
      </c>
      <c r="AN53" s="19">
        <v>0.5</v>
      </c>
      <c r="AO53" s="19">
        <v>0.5</v>
      </c>
      <c r="AP53" s="19">
        <v>1</v>
      </c>
      <c r="AQ53" s="19">
        <v>1</v>
      </c>
      <c r="AR53" s="19">
        <v>1</v>
      </c>
      <c r="AS53" s="19">
        <v>1</v>
      </c>
      <c r="AT53" s="19">
        <v>1.25</v>
      </c>
      <c r="AU53" s="19">
        <v>1.25</v>
      </c>
      <c r="AV53" s="19">
        <v>0.5</v>
      </c>
      <c r="AW53" s="19">
        <v>0.5</v>
      </c>
      <c r="AX53" s="19">
        <v>0.5</v>
      </c>
      <c r="AY53" s="19">
        <v>1.25</v>
      </c>
      <c r="AZ53" s="19">
        <v>1.25</v>
      </c>
      <c r="BA53" s="19">
        <v>0</v>
      </c>
      <c r="BB53" s="19">
        <v>0</v>
      </c>
      <c r="BC53" s="19">
        <v>0</v>
      </c>
      <c r="BD53" s="19">
        <v>0</v>
      </c>
      <c r="BE53" s="19">
        <v>0</v>
      </c>
      <c r="BF53" s="19">
        <v>1</v>
      </c>
      <c r="BG53" s="19">
        <v>1</v>
      </c>
      <c r="BH53" s="19">
        <v>1</v>
      </c>
      <c r="BI53" s="19">
        <v>1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1.5</v>
      </c>
      <c r="BR53" s="19">
        <v>1.5</v>
      </c>
      <c r="BS53" s="19">
        <v>1.5</v>
      </c>
      <c r="BT53" s="19">
        <v>4</v>
      </c>
      <c r="BU53" s="19">
        <v>0</v>
      </c>
      <c r="BV53" s="19">
        <v>0</v>
      </c>
      <c r="BW53" s="17">
        <v>10</v>
      </c>
      <c r="BX53" s="17">
        <v>0</v>
      </c>
      <c r="BY53" s="17">
        <v>5</v>
      </c>
      <c r="BZ53" s="17">
        <v>5</v>
      </c>
      <c r="CA53" s="17">
        <v>5</v>
      </c>
      <c r="CB53" s="17">
        <v>5</v>
      </c>
      <c r="CC53" s="17">
        <v>5</v>
      </c>
      <c r="CD53" s="18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6" t="s">
        <v>161</v>
      </c>
      <c r="B59" s="16" t="s">
        <v>162</v>
      </c>
      <c r="C59" s="17">
        <v>1</v>
      </c>
      <c r="D59" s="17">
        <v>1</v>
      </c>
      <c r="E59" s="17">
        <v>2</v>
      </c>
      <c r="F59" s="17">
        <v>2</v>
      </c>
      <c r="G59" s="17">
        <v>2</v>
      </c>
      <c r="H59" s="17">
        <v>2</v>
      </c>
      <c r="I59" s="17">
        <v>10</v>
      </c>
      <c r="J59" s="20">
        <v>0.5</v>
      </c>
      <c r="K59" s="20">
        <v>0.5</v>
      </c>
      <c r="L59" s="20">
        <v>0.5</v>
      </c>
      <c r="M59" s="20">
        <v>0.5</v>
      </c>
      <c r="N59" s="20">
        <v>1</v>
      </c>
      <c r="O59" s="20">
        <v>1</v>
      </c>
      <c r="P59" s="20">
        <v>0.5</v>
      </c>
      <c r="Q59" s="20">
        <v>1</v>
      </c>
      <c r="R59" s="20">
        <v>0.5</v>
      </c>
      <c r="S59" s="20">
        <v>0</v>
      </c>
      <c r="T59" s="20">
        <v>0</v>
      </c>
      <c r="U59" s="20">
        <v>0</v>
      </c>
      <c r="V59" s="20">
        <v>2</v>
      </c>
      <c r="W59" s="20">
        <v>2</v>
      </c>
      <c r="X59" s="20">
        <v>0</v>
      </c>
      <c r="Y59" s="20">
        <v>0</v>
      </c>
      <c r="Z59" s="20">
        <v>1</v>
      </c>
      <c r="AA59" s="20">
        <v>1</v>
      </c>
      <c r="AB59" s="20">
        <v>1</v>
      </c>
      <c r="AC59" s="20">
        <v>1</v>
      </c>
      <c r="AD59" s="20">
        <v>0.5</v>
      </c>
      <c r="AE59" s="20">
        <v>1</v>
      </c>
      <c r="AF59" s="20">
        <v>0.5</v>
      </c>
      <c r="AG59" s="20">
        <v>1</v>
      </c>
      <c r="AH59" s="20">
        <v>1</v>
      </c>
      <c r="AI59" s="20">
        <v>0.5</v>
      </c>
      <c r="AJ59" s="20">
        <v>0.75</v>
      </c>
      <c r="AK59" s="20">
        <v>0.5</v>
      </c>
      <c r="AL59" s="20">
        <v>0.75</v>
      </c>
      <c r="AM59" s="20">
        <v>0.5</v>
      </c>
      <c r="AN59" s="20">
        <v>0.5</v>
      </c>
      <c r="AO59" s="20">
        <v>0.5</v>
      </c>
      <c r="AP59" s="20">
        <v>1</v>
      </c>
      <c r="AQ59" s="20">
        <v>1</v>
      </c>
      <c r="AR59" s="20">
        <v>1</v>
      </c>
      <c r="AS59" s="20">
        <v>1</v>
      </c>
      <c r="AT59" s="20">
        <v>1.25</v>
      </c>
      <c r="AU59" s="20">
        <v>1.25</v>
      </c>
      <c r="AV59" s="20">
        <v>0.5</v>
      </c>
      <c r="AW59" s="20">
        <v>0.5</v>
      </c>
      <c r="AX59" s="20">
        <v>0.5</v>
      </c>
      <c r="AY59" s="20">
        <v>1.25</v>
      </c>
      <c r="AZ59" s="20">
        <v>1.25</v>
      </c>
      <c r="BA59" s="20">
        <v>0</v>
      </c>
      <c r="BB59" s="20">
        <v>0</v>
      </c>
      <c r="BC59" s="20">
        <v>0</v>
      </c>
      <c r="BD59" s="20">
        <v>0</v>
      </c>
      <c r="BE59" s="20">
        <v>0</v>
      </c>
      <c r="BF59" s="20">
        <v>1</v>
      </c>
      <c r="BG59" s="20">
        <v>1</v>
      </c>
      <c r="BH59" s="20">
        <v>1</v>
      </c>
      <c r="BI59" s="20">
        <v>1</v>
      </c>
      <c r="BJ59" s="20">
        <v>0</v>
      </c>
      <c r="BK59" s="20">
        <v>0</v>
      </c>
      <c r="BL59" s="20">
        <v>0</v>
      </c>
      <c r="BM59" s="20">
        <v>0</v>
      </c>
      <c r="BN59" s="20">
        <v>0</v>
      </c>
      <c r="BO59" s="20">
        <v>0</v>
      </c>
      <c r="BP59" s="20">
        <v>0</v>
      </c>
      <c r="BQ59" s="20">
        <v>1.5</v>
      </c>
      <c r="BR59" s="20">
        <v>1.5</v>
      </c>
      <c r="BS59" s="20">
        <v>1.5</v>
      </c>
      <c r="BT59" s="20">
        <v>4</v>
      </c>
      <c r="BU59" s="20">
        <v>0</v>
      </c>
      <c r="BV59" s="20">
        <v>0</v>
      </c>
      <c r="BW59" s="17">
        <v>10</v>
      </c>
      <c r="BX59" s="17">
        <v>0</v>
      </c>
      <c r="BY59" s="17">
        <v>5</v>
      </c>
      <c r="BZ59" s="17">
        <v>5</v>
      </c>
      <c r="CA59" s="17">
        <v>5</v>
      </c>
      <c r="CB59" s="17">
        <v>5</v>
      </c>
      <c r="CC59" s="17">
        <v>5</v>
      </c>
      <c r="CD59" s="18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6" t="s">
        <v>173</v>
      </c>
      <c r="B65" s="16" t="s">
        <v>174</v>
      </c>
      <c r="C65" s="17">
        <v>1</v>
      </c>
      <c r="D65" s="17">
        <v>1</v>
      </c>
      <c r="E65" s="17">
        <v>2</v>
      </c>
      <c r="F65" s="17">
        <v>2</v>
      </c>
      <c r="G65" s="17">
        <v>2</v>
      </c>
      <c r="H65" s="17">
        <v>2</v>
      </c>
      <c r="I65" s="17">
        <v>10</v>
      </c>
      <c r="J65" s="19">
        <v>2</v>
      </c>
      <c r="K65" s="19">
        <v>2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3</v>
      </c>
      <c r="R65" s="19">
        <v>2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2</v>
      </c>
      <c r="AA65" s="19">
        <v>1</v>
      </c>
      <c r="AB65" s="19">
        <v>1</v>
      </c>
      <c r="AC65" s="19">
        <v>1</v>
      </c>
      <c r="AD65" s="19">
        <v>0.5</v>
      </c>
      <c r="AE65" s="19">
        <v>1</v>
      </c>
      <c r="AF65" s="19">
        <v>0.5</v>
      </c>
      <c r="AG65" s="19">
        <v>1</v>
      </c>
      <c r="AH65" s="19">
        <v>1</v>
      </c>
      <c r="AI65" s="19">
        <v>0.5</v>
      </c>
      <c r="AJ65" s="19">
        <v>0.75</v>
      </c>
      <c r="AK65" s="19">
        <v>0.5</v>
      </c>
      <c r="AL65" s="19">
        <v>0.75</v>
      </c>
      <c r="AM65" s="19">
        <v>0.5</v>
      </c>
      <c r="AN65" s="19">
        <v>0.5</v>
      </c>
      <c r="AO65" s="19">
        <v>0.5</v>
      </c>
      <c r="AP65" s="19">
        <v>1</v>
      </c>
      <c r="AQ65" s="19">
        <v>1</v>
      </c>
      <c r="AR65" s="19">
        <v>1</v>
      </c>
      <c r="AS65" s="19">
        <v>1</v>
      </c>
      <c r="AT65" s="19">
        <v>1.25</v>
      </c>
      <c r="AU65" s="19">
        <v>1.25</v>
      </c>
      <c r="AV65" s="19">
        <v>0.5</v>
      </c>
      <c r="AW65" s="19">
        <v>0.5</v>
      </c>
      <c r="AX65" s="19">
        <v>0.5</v>
      </c>
      <c r="AY65" s="19">
        <v>1.25</v>
      </c>
      <c r="AZ65" s="19">
        <v>1.25</v>
      </c>
      <c r="BA65" s="19">
        <v>0</v>
      </c>
      <c r="BB65" s="19">
        <v>0</v>
      </c>
      <c r="BC65" s="19">
        <v>0</v>
      </c>
      <c r="BD65" s="19">
        <v>0</v>
      </c>
      <c r="BE65" s="19">
        <v>0</v>
      </c>
      <c r="BF65" s="19">
        <v>1</v>
      </c>
      <c r="BG65" s="19">
        <v>1</v>
      </c>
      <c r="BH65" s="19">
        <v>1</v>
      </c>
      <c r="BI65" s="19">
        <v>1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1.5</v>
      </c>
      <c r="BR65" s="19">
        <v>1.5</v>
      </c>
      <c r="BS65" s="19">
        <v>1.5</v>
      </c>
      <c r="BT65" s="19">
        <v>4</v>
      </c>
      <c r="BU65" s="19">
        <v>0</v>
      </c>
      <c r="BV65" s="19">
        <v>0</v>
      </c>
      <c r="BW65" s="17">
        <v>10</v>
      </c>
      <c r="BX65" s="17">
        <v>0</v>
      </c>
      <c r="BY65" s="17">
        <v>5</v>
      </c>
      <c r="BZ65" s="17">
        <v>5</v>
      </c>
      <c r="CA65" s="17">
        <v>5</v>
      </c>
      <c r="CB65" s="17">
        <v>5</v>
      </c>
      <c r="CC65" s="17">
        <v>5</v>
      </c>
      <c r="CD65" s="18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47">
        <v>2.5</v>
      </c>
      <c r="AU67" s="47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21" t="s">
        <v>188</v>
      </c>
      <c r="B73" s="21" t="s">
        <v>187</v>
      </c>
      <c r="C73" s="17">
        <v>1</v>
      </c>
      <c r="D73" s="17">
        <v>1</v>
      </c>
      <c r="E73" s="17">
        <v>2</v>
      </c>
      <c r="F73" s="17">
        <v>2</v>
      </c>
      <c r="G73" s="17">
        <v>2</v>
      </c>
      <c r="H73" s="17">
        <v>2</v>
      </c>
      <c r="I73" s="17">
        <v>10</v>
      </c>
      <c r="J73" s="19">
        <v>2</v>
      </c>
      <c r="K73" s="19">
        <v>1</v>
      </c>
      <c r="L73" s="19">
        <v>0</v>
      </c>
      <c r="M73" s="19">
        <v>0</v>
      </c>
      <c r="N73" s="19">
        <v>1.5</v>
      </c>
      <c r="O73" s="19">
        <v>1</v>
      </c>
      <c r="P73" s="19">
        <v>0.5</v>
      </c>
      <c r="Q73" s="19">
        <v>1.5</v>
      </c>
      <c r="R73" s="19">
        <v>0.5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2</v>
      </c>
      <c r="AA73" s="19">
        <v>1</v>
      </c>
      <c r="AB73" s="19">
        <v>1.5</v>
      </c>
      <c r="AC73" s="19">
        <v>1</v>
      </c>
      <c r="AD73" s="19">
        <v>0.5</v>
      </c>
      <c r="AE73" s="19">
        <v>1.5</v>
      </c>
      <c r="AF73" s="19">
        <v>0.5</v>
      </c>
      <c r="AG73" s="19">
        <v>1</v>
      </c>
      <c r="AH73" s="19">
        <v>1</v>
      </c>
      <c r="AI73" s="19">
        <v>0.5</v>
      </c>
      <c r="AJ73" s="19">
        <v>0.75</v>
      </c>
      <c r="AK73" s="19">
        <v>0.5</v>
      </c>
      <c r="AL73" s="19">
        <v>0.75</v>
      </c>
      <c r="AM73" s="19">
        <v>0.5</v>
      </c>
      <c r="AN73" s="19">
        <v>0.5</v>
      </c>
      <c r="AO73" s="19">
        <v>0.5</v>
      </c>
      <c r="AP73" s="19">
        <v>1</v>
      </c>
      <c r="AQ73" s="19">
        <v>1</v>
      </c>
      <c r="AR73" s="19">
        <v>1</v>
      </c>
      <c r="AS73" s="19">
        <v>1</v>
      </c>
      <c r="AT73" s="19">
        <v>1.25</v>
      </c>
      <c r="AU73" s="19">
        <v>1.25</v>
      </c>
      <c r="AV73" s="19">
        <v>0.5</v>
      </c>
      <c r="AW73" s="19">
        <v>0.5</v>
      </c>
      <c r="AX73" s="19">
        <v>0.5</v>
      </c>
      <c r="AY73" s="19">
        <v>1.25</v>
      </c>
      <c r="AZ73" s="19">
        <v>1.25</v>
      </c>
      <c r="BA73" s="19">
        <v>0</v>
      </c>
      <c r="BB73" s="19">
        <v>0</v>
      </c>
      <c r="BC73" s="19">
        <v>0</v>
      </c>
      <c r="BD73" s="19">
        <v>0</v>
      </c>
      <c r="BE73" s="19">
        <v>0</v>
      </c>
      <c r="BF73" s="19">
        <v>1</v>
      </c>
      <c r="BG73" s="19">
        <v>1</v>
      </c>
      <c r="BH73" s="19">
        <v>1</v>
      </c>
      <c r="BI73" s="19">
        <v>1</v>
      </c>
      <c r="BJ73" s="19">
        <v>0</v>
      </c>
      <c r="BK73" s="19">
        <v>0</v>
      </c>
      <c r="BL73" s="19">
        <v>0</v>
      </c>
      <c r="BM73" s="19">
        <v>0</v>
      </c>
      <c r="BN73" s="19">
        <v>0</v>
      </c>
      <c r="BO73" s="19">
        <v>0</v>
      </c>
      <c r="BP73" s="19">
        <v>0</v>
      </c>
      <c r="BQ73" s="19">
        <v>1.5</v>
      </c>
      <c r="BR73" s="19">
        <v>1.5</v>
      </c>
      <c r="BS73" s="19">
        <v>1.5</v>
      </c>
      <c r="BT73" s="19">
        <v>4</v>
      </c>
      <c r="BU73" s="19">
        <v>0</v>
      </c>
      <c r="BV73" s="19">
        <v>0</v>
      </c>
      <c r="BW73" s="17">
        <v>10</v>
      </c>
      <c r="BX73" s="17">
        <v>0</v>
      </c>
      <c r="BY73" s="17">
        <v>5</v>
      </c>
      <c r="BZ73" s="17">
        <v>5</v>
      </c>
      <c r="CA73" s="17">
        <v>5</v>
      </c>
      <c r="CB73" s="17">
        <v>5</v>
      </c>
      <c r="CC73" s="17">
        <v>5</v>
      </c>
      <c r="CD73" s="18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21" t="s">
        <v>201</v>
      </c>
      <c r="B80" s="21" t="s">
        <v>200</v>
      </c>
      <c r="C80" s="17">
        <v>1</v>
      </c>
      <c r="D80" s="17">
        <v>1</v>
      </c>
      <c r="E80" s="17">
        <v>2</v>
      </c>
      <c r="F80" s="17">
        <v>2</v>
      </c>
      <c r="G80" s="17">
        <v>2</v>
      </c>
      <c r="H80" s="17">
        <v>2</v>
      </c>
      <c r="I80" s="17">
        <v>10</v>
      </c>
      <c r="J80" s="19">
        <v>1</v>
      </c>
      <c r="K80" s="19">
        <v>1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1.5</v>
      </c>
      <c r="R80" s="19">
        <v>1.5</v>
      </c>
      <c r="S80" s="19">
        <v>0</v>
      </c>
      <c r="T80" s="19">
        <v>0</v>
      </c>
      <c r="U80" s="19">
        <v>0</v>
      </c>
      <c r="V80" s="19">
        <v>2</v>
      </c>
      <c r="W80" s="19">
        <v>2</v>
      </c>
      <c r="X80" s="19">
        <v>0</v>
      </c>
      <c r="Y80" s="19">
        <v>0</v>
      </c>
      <c r="Z80" s="19">
        <v>0.5</v>
      </c>
      <c r="AA80" s="19">
        <v>0.5</v>
      </c>
      <c r="AB80" s="19">
        <v>0.75</v>
      </c>
      <c r="AC80" s="19">
        <v>0.75</v>
      </c>
      <c r="AD80" s="19">
        <v>0.5</v>
      </c>
      <c r="AE80" s="19">
        <v>0.5</v>
      </c>
      <c r="AF80" s="19">
        <v>0.5</v>
      </c>
      <c r="AG80" s="19">
        <v>0.75</v>
      </c>
      <c r="AH80" s="19">
        <v>0.75</v>
      </c>
      <c r="AI80" s="19">
        <v>0.5</v>
      </c>
      <c r="AJ80" s="19">
        <v>0.5</v>
      </c>
      <c r="AK80" s="19">
        <v>0.5</v>
      </c>
      <c r="AL80" s="19">
        <v>0.5</v>
      </c>
      <c r="AM80" s="19">
        <v>0.5</v>
      </c>
      <c r="AN80" s="19">
        <v>0.5</v>
      </c>
      <c r="AO80" s="19">
        <v>0.5</v>
      </c>
      <c r="AP80" s="19">
        <v>1</v>
      </c>
      <c r="AQ80" s="19">
        <v>1</v>
      </c>
      <c r="AR80" s="19">
        <v>1</v>
      </c>
      <c r="AS80" s="19">
        <v>1</v>
      </c>
      <c r="AT80" s="19">
        <v>1.25</v>
      </c>
      <c r="AU80" s="19">
        <v>1.25</v>
      </c>
      <c r="AV80" s="19">
        <v>0.5</v>
      </c>
      <c r="AW80" s="19">
        <v>0.5</v>
      </c>
      <c r="AX80" s="19">
        <v>0.5</v>
      </c>
      <c r="AY80" s="19">
        <v>1.25</v>
      </c>
      <c r="AZ80" s="19">
        <v>1.25</v>
      </c>
      <c r="BA80" s="19">
        <v>1.25</v>
      </c>
      <c r="BB80" s="19">
        <v>1.25</v>
      </c>
      <c r="BC80" s="19">
        <v>0</v>
      </c>
      <c r="BD80" s="19">
        <v>0</v>
      </c>
      <c r="BE80" s="19">
        <v>0</v>
      </c>
      <c r="BF80" s="19">
        <v>2</v>
      </c>
      <c r="BG80" s="19">
        <v>2</v>
      </c>
      <c r="BH80" s="19">
        <v>0</v>
      </c>
      <c r="BI80" s="19">
        <v>0</v>
      </c>
      <c r="BJ80" s="19">
        <v>0</v>
      </c>
      <c r="BK80" s="19">
        <v>0</v>
      </c>
      <c r="BL80" s="19">
        <v>0</v>
      </c>
      <c r="BM80" s="19">
        <v>1</v>
      </c>
      <c r="BN80" s="19">
        <v>1</v>
      </c>
      <c r="BO80" s="19">
        <v>1</v>
      </c>
      <c r="BP80" s="19">
        <v>1</v>
      </c>
      <c r="BQ80" s="19">
        <v>1.5</v>
      </c>
      <c r="BR80" s="19">
        <v>1.5</v>
      </c>
      <c r="BS80" s="19">
        <v>1.5</v>
      </c>
      <c r="BT80" s="19">
        <v>1.5</v>
      </c>
      <c r="BU80" s="19">
        <v>0</v>
      </c>
      <c r="BV80" s="19">
        <v>0</v>
      </c>
      <c r="BW80" s="17">
        <v>10</v>
      </c>
      <c r="BX80" s="17">
        <v>2.5</v>
      </c>
      <c r="BY80" s="17">
        <v>2.5</v>
      </c>
      <c r="BZ80" s="17">
        <v>5</v>
      </c>
      <c r="CA80" s="17">
        <v>5</v>
      </c>
      <c r="CB80" s="17">
        <v>5</v>
      </c>
      <c r="CC80" s="17">
        <v>5</v>
      </c>
      <c r="CD80" s="18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4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8" sqref="D8"/>
    </sheetView>
  </sheetViews>
  <sheetFormatPr defaultColWidth="8.7109375" defaultRowHeight="21" x14ac:dyDescent="0.35"/>
  <cols>
    <col min="1" max="1" width="8.7109375" style="13"/>
    <col min="2" max="2" width="28" style="13" customWidth="1"/>
    <col min="3" max="3" width="7.5703125" style="13" customWidth="1"/>
    <col min="4" max="4" width="15" style="13" bestFit="1" customWidth="1"/>
    <col min="5" max="5" width="14.5703125" style="13" bestFit="1" customWidth="1"/>
    <col min="6" max="6" width="11" style="13" bestFit="1" customWidth="1"/>
    <col min="7" max="7" width="10.5703125" style="13" customWidth="1"/>
    <col min="8" max="8" width="7.42578125" style="13" customWidth="1"/>
    <col min="9" max="10" width="15.7109375" style="13" bestFit="1" customWidth="1"/>
    <col min="11" max="11" width="11.7109375" style="13" customWidth="1"/>
    <col min="12" max="12" width="10.5703125" style="13" customWidth="1"/>
    <col min="13" max="13" width="18.140625" style="93" customWidth="1"/>
    <col min="14" max="16384" width="8.7109375" style="13"/>
  </cols>
  <sheetData>
    <row r="1" spans="1:21" ht="21.75" thickBot="1" x14ac:dyDescent="0.4">
      <c r="A1" s="14" t="s">
        <v>269</v>
      </c>
      <c r="B1" s="14" t="s">
        <v>270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91"/>
      <c r="O1" s="37"/>
      <c r="P1" s="34">
        <v>1</v>
      </c>
      <c r="Q1" s="35">
        <v>2</v>
      </c>
      <c r="R1" s="35">
        <v>3</v>
      </c>
      <c r="S1" s="35">
        <v>4</v>
      </c>
      <c r="T1" s="36">
        <v>5</v>
      </c>
      <c r="U1" s="37" t="s">
        <v>271</v>
      </c>
    </row>
    <row r="2" spans="1:21" x14ac:dyDescent="0.35">
      <c r="A2" s="14" t="s">
        <v>265</v>
      </c>
      <c r="B2" s="14" t="s">
        <v>266</v>
      </c>
      <c r="C2" s="14" t="s">
        <v>268</v>
      </c>
      <c r="D2" s="14" t="s">
        <v>267</v>
      </c>
      <c r="E2" s="14"/>
      <c r="F2" s="14"/>
      <c r="G2" s="14"/>
      <c r="H2" s="14"/>
      <c r="I2" s="14"/>
      <c r="J2" s="14"/>
      <c r="K2" s="14"/>
      <c r="L2" s="14"/>
      <c r="M2" s="91"/>
      <c r="O2" s="44" t="s">
        <v>272</v>
      </c>
      <c r="P2" s="41">
        <v>75</v>
      </c>
      <c r="Q2" s="42">
        <v>78</v>
      </c>
      <c r="R2" s="42">
        <v>81</v>
      </c>
      <c r="S2" s="42">
        <v>84</v>
      </c>
      <c r="T2" s="43">
        <v>87</v>
      </c>
      <c r="U2" s="44">
        <f>1/(T2-S2)</f>
        <v>0.33333333333333331</v>
      </c>
    </row>
    <row r="3" spans="1:21" ht="21.75" thickBot="1" x14ac:dyDescent="0.4">
      <c r="A3" s="14" t="s">
        <v>263</v>
      </c>
      <c r="B3" s="15" t="s">
        <v>264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91"/>
      <c r="O3" s="45" t="s">
        <v>273</v>
      </c>
      <c r="P3" s="38">
        <v>88</v>
      </c>
      <c r="Q3" s="39">
        <v>90</v>
      </c>
      <c r="R3" s="39">
        <v>92</v>
      </c>
      <c r="S3" s="39">
        <v>94</v>
      </c>
      <c r="T3" s="40">
        <v>96</v>
      </c>
      <c r="U3" s="45">
        <f t="shared" ref="U3" si="0">1/(T3-S3)</f>
        <v>0.5</v>
      </c>
    </row>
    <row r="4" spans="1:21" ht="21.75" thickBot="1" x14ac:dyDescent="0.4">
      <c r="A4" s="22"/>
      <c r="B4" s="22"/>
      <c r="C4" s="22"/>
      <c r="D4" s="23"/>
      <c r="E4" s="23"/>
      <c r="F4" s="23"/>
      <c r="G4" s="22"/>
      <c r="H4" s="22"/>
      <c r="I4" s="23"/>
      <c r="J4" s="23"/>
      <c r="K4" s="22"/>
      <c r="L4" s="22"/>
      <c r="M4" s="92"/>
    </row>
    <row r="5" spans="1:21" ht="21.75" thickBot="1" x14ac:dyDescent="0.4">
      <c r="A5" s="178" t="s">
        <v>0</v>
      </c>
      <c r="B5" s="177" t="s">
        <v>1</v>
      </c>
      <c r="C5" s="174" t="s">
        <v>256</v>
      </c>
      <c r="D5" s="175"/>
      <c r="E5" s="175"/>
      <c r="F5" s="175"/>
      <c r="G5" s="176"/>
      <c r="H5" s="174" t="s">
        <v>257</v>
      </c>
      <c r="I5" s="175"/>
      <c r="J5" s="175"/>
      <c r="K5" s="175"/>
      <c r="L5" s="176"/>
      <c r="M5" s="179" t="s">
        <v>410</v>
      </c>
    </row>
    <row r="6" spans="1:21" ht="21.75" thickBot="1" x14ac:dyDescent="0.4">
      <c r="A6" s="178"/>
      <c r="B6" s="177"/>
      <c r="C6" s="24" t="s">
        <v>258</v>
      </c>
      <c r="D6" s="25" t="s">
        <v>259</v>
      </c>
      <c r="E6" s="25" t="s">
        <v>260</v>
      </c>
      <c r="F6" s="25" t="s">
        <v>261</v>
      </c>
      <c r="G6" s="26" t="s">
        <v>262</v>
      </c>
      <c r="H6" s="24" t="s">
        <v>258</v>
      </c>
      <c r="I6" s="25" t="s">
        <v>259</v>
      </c>
      <c r="J6" s="25" t="s">
        <v>260</v>
      </c>
      <c r="K6" s="27" t="s">
        <v>261</v>
      </c>
      <c r="L6" s="26" t="s">
        <v>262</v>
      </c>
      <c r="M6" s="179"/>
    </row>
    <row r="7" spans="1:21" x14ac:dyDescent="0.35">
      <c r="A7" s="33" t="s">
        <v>275</v>
      </c>
      <c r="B7" s="167" t="s">
        <v>411</v>
      </c>
      <c r="C7" s="84">
        <v>0</v>
      </c>
      <c r="D7" s="85">
        <v>0</v>
      </c>
      <c r="E7" s="85">
        <v>0</v>
      </c>
      <c r="F7" s="85">
        <f>IF(D7=0,0,(E7/D7)*100)</f>
        <v>0</v>
      </c>
      <c r="G7" s="86">
        <f t="shared" ref="G7:G22" si="1">IF(D7=0,0,IF(F7=0,1,IF(F7&gt;=$T$2,5,IF(F7&gt;=$S$2,4+((F7-$S$2)*$U$2),IF(F7&gt;=$R$2,3+((F7-$R$2)*$U$2),IF(F7&gt;=$Q$2,2+((F7-$Q$2)*$U$2),IF(F7&gt;=$P$2,1+((F7-$P$2)*$U$2),1)))))))</f>
        <v>0</v>
      </c>
      <c r="H7" s="84">
        <v>0</v>
      </c>
      <c r="I7" s="85">
        <v>0</v>
      </c>
      <c r="J7" s="85">
        <v>0</v>
      </c>
      <c r="K7" s="107">
        <f>IF(I7=0,0,(J7/I7)*100)</f>
        <v>0</v>
      </c>
      <c r="L7" s="86">
        <f t="shared" ref="L7:L23" si="2">IF(I7=0,0,IF(K7=0,1,IF(K7&gt;=$T$3,5,IF(K7&gt;=$S$3,4+((K7-$S$3)*$U$3),IF(K7&gt;=$R$3,3+((K7-$R$3)*$U$3),IF(K7&gt;=$Q$3,2+((K7-$Q$3)*$U$3),IF(K7&gt;=$P$3,1+((K7-$P$3)*$U$3),1)))))))</f>
        <v>0</v>
      </c>
      <c r="M7" s="95"/>
    </row>
    <row r="8" spans="1:21" x14ac:dyDescent="0.35">
      <c r="A8" s="29" t="s">
        <v>276</v>
      </c>
      <c r="B8" s="168" t="s">
        <v>412</v>
      </c>
      <c r="C8" s="87">
        <v>0</v>
      </c>
      <c r="D8" s="88">
        <v>0</v>
      </c>
      <c r="E8" s="88">
        <v>0</v>
      </c>
      <c r="F8" s="88">
        <f t="shared" ref="F8:F71" si="3">IF(D8=0,0,(E8/D8)*100)</f>
        <v>0</v>
      </c>
      <c r="G8" s="89">
        <f t="shared" si="1"/>
        <v>0</v>
      </c>
      <c r="H8" s="87">
        <v>0</v>
      </c>
      <c r="I8" s="88">
        <v>0</v>
      </c>
      <c r="J8" s="88">
        <v>0</v>
      </c>
      <c r="K8" s="108">
        <f t="shared" ref="K8:K71" si="4">IF(I8=0,0,(J8/I8)*100)</f>
        <v>0</v>
      </c>
      <c r="L8" s="89">
        <f t="shared" si="2"/>
        <v>0</v>
      </c>
      <c r="M8" s="95"/>
    </row>
    <row r="9" spans="1:21" x14ac:dyDescent="0.35">
      <c r="A9" s="29" t="s">
        <v>277</v>
      </c>
      <c r="B9" s="168" t="s">
        <v>413</v>
      </c>
      <c r="C9" s="87">
        <v>0</v>
      </c>
      <c r="D9" s="88">
        <v>0</v>
      </c>
      <c r="E9" s="88">
        <v>0</v>
      </c>
      <c r="F9" s="88">
        <f t="shared" si="3"/>
        <v>0</v>
      </c>
      <c r="G9" s="89">
        <f t="shared" si="1"/>
        <v>0</v>
      </c>
      <c r="H9" s="87">
        <v>0</v>
      </c>
      <c r="I9" s="88">
        <v>0</v>
      </c>
      <c r="J9" s="88">
        <v>0</v>
      </c>
      <c r="K9" s="108">
        <f t="shared" si="4"/>
        <v>0</v>
      </c>
      <c r="L9" s="89">
        <f t="shared" si="2"/>
        <v>0</v>
      </c>
      <c r="M9" s="95"/>
    </row>
    <row r="10" spans="1:21" x14ac:dyDescent="0.35">
      <c r="A10" s="29" t="s">
        <v>278</v>
      </c>
      <c r="B10" s="168" t="s">
        <v>414</v>
      </c>
      <c r="C10" s="87">
        <v>0</v>
      </c>
      <c r="D10" s="88">
        <v>0</v>
      </c>
      <c r="E10" s="88">
        <v>0</v>
      </c>
      <c r="F10" s="88">
        <f t="shared" si="3"/>
        <v>0</v>
      </c>
      <c r="G10" s="89">
        <f t="shared" si="1"/>
        <v>0</v>
      </c>
      <c r="H10" s="87">
        <v>0</v>
      </c>
      <c r="I10" s="88">
        <v>0</v>
      </c>
      <c r="J10" s="88">
        <v>0</v>
      </c>
      <c r="K10" s="108">
        <f t="shared" si="4"/>
        <v>0</v>
      </c>
      <c r="L10" s="89">
        <f t="shared" si="2"/>
        <v>0</v>
      </c>
      <c r="M10" s="95"/>
    </row>
    <row r="11" spans="1:21" x14ac:dyDescent="0.35">
      <c r="A11" s="29" t="s">
        <v>279</v>
      </c>
      <c r="B11" s="168" t="s">
        <v>415</v>
      </c>
      <c r="C11" s="87">
        <v>0</v>
      </c>
      <c r="D11" s="88">
        <v>0</v>
      </c>
      <c r="E11" s="88">
        <v>0</v>
      </c>
      <c r="F11" s="88">
        <f t="shared" si="3"/>
        <v>0</v>
      </c>
      <c r="G11" s="89">
        <f t="shared" si="1"/>
        <v>0</v>
      </c>
      <c r="H11" s="87">
        <v>0</v>
      </c>
      <c r="I11" s="88">
        <v>0</v>
      </c>
      <c r="J11" s="88">
        <v>0</v>
      </c>
      <c r="K11" s="108">
        <f t="shared" si="4"/>
        <v>0</v>
      </c>
      <c r="L11" s="89">
        <f t="shared" si="2"/>
        <v>0</v>
      </c>
      <c r="M11" s="96"/>
    </row>
    <row r="12" spans="1:21" x14ac:dyDescent="0.35">
      <c r="A12" s="29" t="s">
        <v>280</v>
      </c>
      <c r="B12" s="168" t="s">
        <v>416</v>
      </c>
      <c r="C12" s="87">
        <v>0</v>
      </c>
      <c r="D12" s="88">
        <v>0</v>
      </c>
      <c r="E12" s="88">
        <v>0</v>
      </c>
      <c r="F12" s="88">
        <f t="shared" si="3"/>
        <v>0</v>
      </c>
      <c r="G12" s="89">
        <f t="shared" si="1"/>
        <v>0</v>
      </c>
      <c r="H12" s="87">
        <v>0</v>
      </c>
      <c r="I12" s="88">
        <v>0</v>
      </c>
      <c r="J12" s="88">
        <v>0</v>
      </c>
      <c r="K12" s="108">
        <f t="shared" si="4"/>
        <v>0</v>
      </c>
      <c r="L12" s="89">
        <f t="shared" si="2"/>
        <v>0</v>
      </c>
      <c r="M12" s="96"/>
    </row>
    <row r="13" spans="1:21" x14ac:dyDescent="0.35">
      <c r="A13" s="29" t="s">
        <v>281</v>
      </c>
      <c r="B13" s="168" t="s">
        <v>417</v>
      </c>
      <c r="C13" s="87">
        <v>0</v>
      </c>
      <c r="D13" s="88">
        <v>0</v>
      </c>
      <c r="E13" s="88">
        <v>0</v>
      </c>
      <c r="F13" s="88">
        <f t="shared" si="3"/>
        <v>0</v>
      </c>
      <c r="G13" s="89">
        <f t="shared" si="1"/>
        <v>0</v>
      </c>
      <c r="H13" s="87">
        <v>0</v>
      </c>
      <c r="I13" s="88">
        <v>0</v>
      </c>
      <c r="J13" s="88">
        <v>0</v>
      </c>
      <c r="K13" s="108">
        <f t="shared" si="4"/>
        <v>0</v>
      </c>
      <c r="L13" s="89">
        <f t="shared" si="2"/>
        <v>0</v>
      </c>
      <c r="M13" s="96"/>
    </row>
    <row r="14" spans="1:21" x14ac:dyDescent="0.35">
      <c r="A14" s="29" t="s">
        <v>282</v>
      </c>
      <c r="B14" s="168" t="s">
        <v>291</v>
      </c>
      <c r="C14" s="87">
        <v>0</v>
      </c>
      <c r="D14" s="88">
        <v>0</v>
      </c>
      <c r="E14" s="88">
        <v>0</v>
      </c>
      <c r="F14" s="88">
        <f t="shared" si="3"/>
        <v>0</v>
      </c>
      <c r="G14" s="89">
        <f t="shared" si="1"/>
        <v>0</v>
      </c>
      <c r="H14" s="87">
        <v>0</v>
      </c>
      <c r="I14" s="88">
        <v>0</v>
      </c>
      <c r="J14" s="88">
        <v>0</v>
      </c>
      <c r="K14" s="108">
        <f t="shared" si="4"/>
        <v>0</v>
      </c>
      <c r="L14" s="89">
        <f t="shared" si="2"/>
        <v>0</v>
      </c>
      <c r="M14" s="96"/>
    </row>
    <row r="15" spans="1:21" x14ac:dyDescent="0.35">
      <c r="A15" s="29" t="s">
        <v>283</v>
      </c>
      <c r="B15" s="168" t="s">
        <v>418</v>
      </c>
      <c r="C15" s="87">
        <v>0</v>
      </c>
      <c r="D15" s="88">
        <v>0</v>
      </c>
      <c r="E15" s="88">
        <v>0</v>
      </c>
      <c r="F15" s="88">
        <f t="shared" si="3"/>
        <v>0</v>
      </c>
      <c r="G15" s="89">
        <f t="shared" si="1"/>
        <v>0</v>
      </c>
      <c r="H15" s="87">
        <v>0</v>
      </c>
      <c r="I15" s="88">
        <v>0</v>
      </c>
      <c r="J15" s="88">
        <v>0</v>
      </c>
      <c r="K15" s="108">
        <f t="shared" si="4"/>
        <v>0</v>
      </c>
      <c r="L15" s="89">
        <f t="shared" si="2"/>
        <v>0</v>
      </c>
      <c r="M15" s="96"/>
    </row>
    <row r="16" spans="1:21" x14ac:dyDescent="0.35">
      <c r="A16" s="29" t="s">
        <v>284</v>
      </c>
      <c r="B16" s="168" t="s">
        <v>419</v>
      </c>
      <c r="C16" s="87">
        <v>0</v>
      </c>
      <c r="D16" s="88">
        <v>0</v>
      </c>
      <c r="E16" s="88">
        <v>0</v>
      </c>
      <c r="F16" s="88">
        <f t="shared" si="3"/>
        <v>0</v>
      </c>
      <c r="G16" s="89">
        <f t="shared" si="1"/>
        <v>0</v>
      </c>
      <c r="H16" s="87">
        <v>0</v>
      </c>
      <c r="I16" s="88">
        <v>0</v>
      </c>
      <c r="J16" s="88">
        <v>0</v>
      </c>
      <c r="K16" s="108">
        <f t="shared" si="4"/>
        <v>0</v>
      </c>
      <c r="L16" s="89">
        <f t="shared" si="2"/>
        <v>0</v>
      </c>
      <c r="M16" s="96"/>
    </row>
    <row r="17" spans="1:13" x14ac:dyDescent="0.35">
      <c r="A17" s="29" t="s">
        <v>285</v>
      </c>
      <c r="B17" s="168" t="s">
        <v>420</v>
      </c>
      <c r="C17" s="87">
        <v>0</v>
      </c>
      <c r="D17" s="88">
        <v>0</v>
      </c>
      <c r="E17" s="88">
        <v>0</v>
      </c>
      <c r="F17" s="88">
        <f t="shared" si="3"/>
        <v>0</v>
      </c>
      <c r="G17" s="89">
        <f t="shared" si="1"/>
        <v>0</v>
      </c>
      <c r="H17" s="87">
        <v>0</v>
      </c>
      <c r="I17" s="88">
        <v>0</v>
      </c>
      <c r="J17" s="88">
        <v>0</v>
      </c>
      <c r="K17" s="108">
        <f t="shared" si="4"/>
        <v>0</v>
      </c>
      <c r="L17" s="89">
        <f t="shared" si="2"/>
        <v>0</v>
      </c>
      <c r="M17" s="96"/>
    </row>
    <row r="18" spans="1:13" x14ac:dyDescent="0.35">
      <c r="A18" s="29" t="s">
        <v>286</v>
      </c>
      <c r="B18" s="168" t="s">
        <v>421</v>
      </c>
      <c r="C18" s="87">
        <v>0</v>
      </c>
      <c r="D18" s="88">
        <v>0</v>
      </c>
      <c r="E18" s="88">
        <v>0</v>
      </c>
      <c r="F18" s="88">
        <f t="shared" si="3"/>
        <v>0</v>
      </c>
      <c r="G18" s="89">
        <f t="shared" si="1"/>
        <v>0</v>
      </c>
      <c r="H18" s="87">
        <v>0</v>
      </c>
      <c r="I18" s="88">
        <v>0</v>
      </c>
      <c r="J18" s="88">
        <v>0</v>
      </c>
      <c r="K18" s="108">
        <f t="shared" si="4"/>
        <v>0</v>
      </c>
      <c r="L18" s="89">
        <f t="shared" si="2"/>
        <v>0</v>
      </c>
      <c r="M18" s="96"/>
    </row>
    <row r="19" spans="1:13" x14ac:dyDescent="0.35">
      <c r="A19" s="29" t="s">
        <v>287</v>
      </c>
      <c r="B19" s="168" t="s">
        <v>422</v>
      </c>
      <c r="C19" s="87">
        <v>0</v>
      </c>
      <c r="D19" s="88">
        <v>0</v>
      </c>
      <c r="E19" s="88">
        <v>0</v>
      </c>
      <c r="F19" s="88">
        <f t="shared" si="3"/>
        <v>0</v>
      </c>
      <c r="G19" s="89">
        <f t="shared" si="1"/>
        <v>0</v>
      </c>
      <c r="H19" s="87">
        <v>0</v>
      </c>
      <c r="I19" s="88">
        <v>0</v>
      </c>
      <c r="J19" s="88">
        <v>0</v>
      </c>
      <c r="K19" s="108">
        <f t="shared" si="4"/>
        <v>0</v>
      </c>
      <c r="L19" s="89">
        <f t="shared" si="2"/>
        <v>0</v>
      </c>
      <c r="M19" s="96"/>
    </row>
    <row r="20" spans="1:13" x14ac:dyDescent="0.35">
      <c r="A20" s="29" t="s">
        <v>288</v>
      </c>
      <c r="B20" s="168" t="s">
        <v>423</v>
      </c>
      <c r="C20" s="87">
        <v>0</v>
      </c>
      <c r="D20" s="88">
        <v>0</v>
      </c>
      <c r="E20" s="88">
        <v>0</v>
      </c>
      <c r="F20" s="88">
        <f t="shared" si="3"/>
        <v>0</v>
      </c>
      <c r="G20" s="89">
        <f t="shared" si="1"/>
        <v>0</v>
      </c>
      <c r="H20" s="87">
        <v>0</v>
      </c>
      <c r="I20" s="88">
        <v>0</v>
      </c>
      <c r="J20" s="88">
        <v>0</v>
      </c>
      <c r="K20" s="108">
        <f t="shared" si="4"/>
        <v>0</v>
      </c>
      <c r="L20" s="89">
        <f t="shared" si="2"/>
        <v>0</v>
      </c>
      <c r="M20" s="96"/>
    </row>
    <row r="21" spans="1:13" x14ac:dyDescent="0.35">
      <c r="A21" s="29" t="s">
        <v>289</v>
      </c>
      <c r="B21" s="168" t="s">
        <v>292</v>
      </c>
      <c r="C21" s="87">
        <v>0</v>
      </c>
      <c r="D21" s="88">
        <v>0</v>
      </c>
      <c r="E21" s="88">
        <v>0</v>
      </c>
      <c r="F21" s="88">
        <f t="shared" si="3"/>
        <v>0</v>
      </c>
      <c r="G21" s="89">
        <f t="shared" si="1"/>
        <v>0</v>
      </c>
      <c r="H21" s="87">
        <v>0</v>
      </c>
      <c r="I21" s="88">
        <v>0</v>
      </c>
      <c r="J21" s="88">
        <v>0</v>
      </c>
      <c r="K21" s="108">
        <f t="shared" si="4"/>
        <v>0</v>
      </c>
      <c r="L21" s="89">
        <f t="shared" si="2"/>
        <v>0</v>
      </c>
      <c r="M21" s="96"/>
    </row>
    <row r="22" spans="1:13" ht="21.75" thickBot="1" x14ac:dyDescent="0.4">
      <c r="A22" s="30" t="s">
        <v>290</v>
      </c>
      <c r="B22" s="169" t="s">
        <v>424</v>
      </c>
      <c r="C22" s="113">
        <v>0</v>
      </c>
      <c r="D22" s="114">
        <v>0</v>
      </c>
      <c r="E22" s="114">
        <v>0</v>
      </c>
      <c r="F22" s="114">
        <f t="shared" si="3"/>
        <v>0</v>
      </c>
      <c r="G22" s="115">
        <f t="shared" si="1"/>
        <v>0</v>
      </c>
      <c r="H22" s="113">
        <v>0</v>
      </c>
      <c r="I22" s="114">
        <v>0</v>
      </c>
      <c r="J22" s="114">
        <v>0</v>
      </c>
      <c r="K22" s="116">
        <f t="shared" si="4"/>
        <v>0</v>
      </c>
      <c r="L22" s="115">
        <f t="shared" si="2"/>
        <v>0</v>
      </c>
      <c r="M22" s="97"/>
    </row>
    <row r="23" spans="1:13" ht="21.75" thickBot="1" x14ac:dyDescent="0.4">
      <c r="A23" s="64" t="s">
        <v>58</v>
      </c>
      <c r="B23" s="65" t="s">
        <v>304</v>
      </c>
      <c r="C23" s="154">
        <v>0</v>
      </c>
      <c r="D23" s="155">
        <v>0</v>
      </c>
      <c r="E23" s="156">
        <v>0</v>
      </c>
      <c r="F23" s="157">
        <f t="shared" si="3"/>
        <v>0</v>
      </c>
      <c r="G23" s="158">
        <f>IF(D23=0,0,IF(F23=0,1,IF(F23&gt;=$T$2,5,IF(F23&gt;=$S$2,4+((F23-$S$2)*$U$2),IF(F23&gt;=$R$2,3+((F23-$R$2)*$U$2),IF(F23&gt;=$Q$2,2+((F23-$Q$2)*$U$2),IF(F23&gt;=$P$2,1+((F23-$P$2)*$U$2),1)))))))</f>
        <v>0</v>
      </c>
      <c r="H23" s="154">
        <v>0</v>
      </c>
      <c r="I23" s="159">
        <v>0</v>
      </c>
      <c r="J23" s="160">
        <v>0</v>
      </c>
      <c r="K23" s="161">
        <f t="shared" si="4"/>
        <v>0</v>
      </c>
      <c r="L23" s="162">
        <f t="shared" si="2"/>
        <v>0</v>
      </c>
      <c r="M23" s="98"/>
    </row>
    <row r="24" spans="1:13" ht="21.75" thickBot="1" x14ac:dyDescent="0.4">
      <c r="A24" s="66" t="s">
        <v>305</v>
      </c>
      <c r="B24" s="67" t="s">
        <v>84</v>
      </c>
      <c r="C24" s="129">
        <v>0</v>
      </c>
      <c r="D24" s="130">
        <v>0</v>
      </c>
      <c r="E24" s="131">
        <v>0</v>
      </c>
      <c r="F24" s="132">
        <f t="shared" si="3"/>
        <v>0</v>
      </c>
      <c r="G24" s="133">
        <f t="shared" ref="G24:G87" si="5">IF(D24=0,0,IF(F24=0,1,IF(F24&gt;=$T$2,5,IF(F24&gt;=$S$2,4+((F24-$S$2)*$U$2),IF(F24&gt;=$R$2,3+((F24-$R$2)*$U$2),IF(F24&gt;=$Q$2,2+((F24-$Q$2)*$U$2),IF(F24&gt;=$P$2,1+((F24-$P$2)*$U$2),1)))))))</f>
        <v>0</v>
      </c>
      <c r="H24" s="134">
        <v>0</v>
      </c>
      <c r="I24" s="135">
        <v>0</v>
      </c>
      <c r="J24" s="136">
        <v>0</v>
      </c>
      <c r="K24" s="137">
        <f t="shared" si="4"/>
        <v>0</v>
      </c>
      <c r="L24" s="138">
        <f>IF(I24=0,0,IF(K24=0,1,IF(K24&gt;=$T$3,5,IF(K24&gt;=$S$3,4+((K24-$S$3)*$U$3),IF(K24&gt;=$R$3,3+((K24-$R$3)*$U$3),IF(K24&gt;=$Q$3,2+((K24-$Q$3)*$U$3),IF(K24&gt;=$P$3,1+((K24-$P$3)*$U$3),1)))))))</f>
        <v>0</v>
      </c>
      <c r="M24" s="99"/>
    </row>
    <row r="25" spans="1:13" ht="21.75" thickBot="1" x14ac:dyDescent="0.4">
      <c r="A25" s="64" t="s">
        <v>306</v>
      </c>
      <c r="B25" s="65" t="s">
        <v>307</v>
      </c>
      <c r="C25" s="163">
        <v>0</v>
      </c>
      <c r="D25" s="155">
        <v>0</v>
      </c>
      <c r="E25" s="164">
        <v>0</v>
      </c>
      <c r="F25" s="165">
        <f t="shared" si="3"/>
        <v>0</v>
      </c>
      <c r="G25" s="158">
        <f t="shared" si="5"/>
        <v>0</v>
      </c>
      <c r="H25" s="163">
        <v>0</v>
      </c>
      <c r="I25" s="159">
        <v>0</v>
      </c>
      <c r="J25" s="166">
        <v>0</v>
      </c>
      <c r="K25" s="161">
        <f t="shared" si="4"/>
        <v>0</v>
      </c>
      <c r="L25" s="162">
        <f t="shared" ref="L25:L88" si="6">IF(I25=0,0,IF(K25=0,1,IF(K25&gt;=$T$3,5,IF(K25&gt;=$S$3,4+((K25-$S$3)*$U$3),IF(K25&gt;=$R$3,3+((K25-$R$3)*$U$3),IF(K25&gt;=$Q$3,2+((K25-$Q$3)*$U$3),IF(K25&gt;=$P$3,1+((K25-$P$3)*$U$3),1)))))))</f>
        <v>0</v>
      </c>
      <c r="M25" s="98"/>
    </row>
    <row r="26" spans="1:13" x14ac:dyDescent="0.35">
      <c r="A26" s="33" t="s">
        <v>308</v>
      </c>
      <c r="B26" s="32" t="s">
        <v>74</v>
      </c>
      <c r="C26" s="139">
        <v>0</v>
      </c>
      <c r="D26" s="140">
        <v>0</v>
      </c>
      <c r="E26" s="141">
        <v>0</v>
      </c>
      <c r="F26" s="142">
        <f t="shared" si="3"/>
        <v>0</v>
      </c>
      <c r="G26" s="143">
        <f t="shared" si="5"/>
        <v>0</v>
      </c>
      <c r="H26" s="139">
        <v>0</v>
      </c>
      <c r="I26" s="144">
        <v>0</v>
      </c>
      <c r="J26" s="145">
        <v>0</v>
      </c>
      <c r="K26" s="146">
        <f t="shared" si="4"/>
        <v>0</v>
      </c>
      <c r="L26" s="147">
        <f t="shared" si="6"/>
        <v>0</v>
      </c>
      <c r="M26" s="95"/>
    </row>
    <row r="27" spans="1:13" x14ac:dyDescent="0.35">
      <c r="A27" s="29" t="s">
        <v>309</v>
      </c>
      <c r="B27" s="28" t="s">
        <v>154</v>
      </c>
      <c r="C27" s="69">
        <v>0</v>
      </c>
      <c r="D27" s="70">
        <v>0</v>
      </c>
      <c r="E27" s="71">
        <v>0</v>
      </c>
      <c r="F27" s="76">
        <f t="shared" si="3"/>
        <v>0</v>
      </c>
      <c r="G27" s="72">
        <f t="shared" si="5"/>
        <v>0</v>
      </c>
      <c r="H27" s="69">
        <v>0</v>
      </c>
      <c r="I27" s="75">
        <v>0</v>
      </c>
      <c r="J27" s="75">
        <v>0</v>
      </c>
      <c r="K27" s="109">
        <f t="shared" si="4"/>
        <v>0</v>
      </c>
      <c r="L27" s="74">
        <f t="shared" si="6"/>
        <v>0</v>
      </c>
      <c r="M27" s="96"/>
    </row>
    <row r="28" spans="1:13" ht="21.75" thickBot="1" x14ac:dyDescent="0.4">
      <c r="A28" s="30" t="s">
        <v>310</v>
      </c>
      <c r="B28" s="31" t="s">
        <v>160</v>
      </c>
      <c r="C28" s="122">
        <v>0</v>
      </c>
      <c r="D28" s="118">
        <v>0</v>
      </c>
      <c r="E28" s="119">
        <v>0</v>
      </c>
      <c r="F28" s="120">
        <f t="shared" si="3"/>
        <v>0</v>
      </c>
      <c r="G28" s="121">
        <f t="shared" si="5"/>
        <v>0</v>
      </c>
      <c r="H28" s="122">
        <v>0</v>
      </c>
      <c r="I28" s="125">
        <v>0</v>
      </c>
      <c r="J28" s="125">
        <v>0</v>
      </c>
      <c r="K28" s="123">
        <f t="shared" si="4"/>
        <v>0</v>
      </c>
      <c r="L28" s="124">
        <f t="shared" si="6"/>
        <v>0</v>
      </c>
      <c r="M28" s="97"/>
    </row>
    <row r="29" spans="1:13" ht="21.75" thickBot="1" x14ac:dyDescent="0.4">
      <c r="A29" s="64" t="s">
        <v>311</v>
      </c>
      <c r="B29" s="65" t="s">
        <v>312</v>
      </c>
      <c r="C29" s="163">
        <v>0</v>
      </c>
      <c r="D29" s="155">
        <v>0</v>
      </c>
      <c r="E29" s="164">
        <v>0</v>
      </c>
      <c r="F29" s="165">
        <f t="shared" si="3"/>
        <v>0</v>
      </c>
      <c r="G29" s="158">
        <f t="shared" si="5"/>
        <v>0</v>
      </c>
      <c r="H29" s="163">
        <v>0</v>
      </c>
      <c r="I29" s="166">
        <v>0</v>
      </c>
      <c r="J29" s="166">
        <v>0</v>
      </c>
      <c r="K29" s="161">
        <f t="shared" si="4"/>
        <v>0</v>
      </c>
      <c r="L29" s="162">
        <f t="shared" si="6"/>
        <v>0</v>
      </c>
      <c r="M29" s="98"/>
    </row>
    <row r="30" spans="1:13" x14ac:dyDescent="0.35">
      <c r="A30" s="33" t="s">
        <v>313</v>
      </c>
      <c r="B30" s="32" t="s">
        <v>88</v>
      </c>
      <c r="C30" s="139">
        <v>0</v>
      </c>
      <c r="D30" s="140">
        <v>0</v>
      </c>
      <c r="E30" s="148">
        <v>0</v>
      </c>
      <c r="F30" s="149">
        <f t="shared" si="3"/>
        <v>0</v>
      </c>
      <c r="G30" s="143">
        <f t="shared" si="5"/>
        <v>0</v>
      </c>
      <c r="H30" s="139">
        <v>0</v>
      </c>
      <c r="I30" s="150">
        <v>0</v>
      </c>
      <c r="J30" s="150">
        <v>0</v>
      </c>
      <c r="K30" s="146">
        <f t="shared" si="4"/>
        <v>0</v>
      </c>
      <c r="L30" s="147">
        <f t="shared" si="6"/>
        <v>0</v>
      </c>
      <c r="M30" s="95"/>
    </row>
    <row r="31" spans="1:13" ht="21.75" thickBot="1" x14ac:dyDescent="0.4">
      <c r="A31" s="30" t="s">
        <v>314</v>
      </c>
      <c r="B31" s="31" t="s">
        <v>92</v>
      </c>
      <c r="C31" s="117">
        <v>0</v>
      </c>
      <c r="D31" s="118">
        <v>0</v>
      </c>
      <c r="E31" s="119">
        <v>0</v>
      </c>
      <c r="F31" s="120">
        <f t="shared" si="3"/>
        <v>0</v>
      </c>
      <c r="G31" s="121">
        <f t="shared" si="5"/>
        <v>0</v>
      </c>
      <c r="H31" s="117">
        <v>0</v>
      </c>
      <c r="I31" s="125">
        <v>0</v>
      </c>
      <c r="J31" s="125">
        <v>0</v>
      </c>
      <c r="K31" s="123">
        <f t="shared" si="4"/>
        <v>0</v>
      </c>
      <c r="L31" s="124">
        <f t="shared" si="6"/>
        <v>0</v>
      </c>
      <c r="M31" s="97"/>
    </row>
    <row r="32" spans="1:13" ht="21.75" thickBot="1" x14ac:dyDescent="0.4">
      <c r="A32" s="64" t="s">
        <v>315</v>
      </c>
      <c r="B32" s="65" t="s">
        <v>316</v>
      </c>
      <c r="C32" s="163">
        <v>0</v>
      </c>
      <c r="D32" s="155">
        <v>0</v>
      </c>
      <c r="E32" s="164">
        <v>0</v>
      </c>
      <c r="F32" s="157">
        <f t="shared" si="3"/>
        <v>0</v>
      </c>
      <c r="G32" s="158">
        <f t="shared" si="5"/>
        <v>0</v>
      </c>
      <c r="H32" s="163">
        <v>0</v>
      </c>
      <c r="I32" s="159">
        <v>0</v>
      </c>
      <c r="J32" s="160">
        <v>0</v>
      </c>
      <c r="K32" s="161">
        <f t="shared" si="4"/>
        <v>0</v>
      </c>
      <c r="L32" s="162">
        <f t="shared" si="6"/>
        <v>0</v>
      </c>
      <c r="M32" s="100"/>
    </row>
    <row r="33" spans="1:13" x14ac:dyDescent="0.35">
      <c r="A33" s="33" t="s">
        <v>317</v>
      </c>
      <c r="B33" s="32" t="s">
        <v>102</v>
      </c>
      <c r="C33" s="139">
        <v>0</v>
      </c>
      <c r="D33" s="140">
        <v>0</v>
      </c>
      <c r="E33" s="148">
        <v>0</v>
      </c>
      <c r="F33" s="151">
        <f t="shared" si="3"/>
        <v>0</v>
      </c>
      <c r="G33" s="143">
        <f t="shared" si="5"/>
        <v>0</v>
      </c>
      <c r="H33" s="139">
        <v>0</v>
      </c>
      <c r="I33" s="150">
        <v>0</v>
      </c>
      <c r="J33" s="150">
        <v>0</v>
      </c>
      <c r="K33" s="146">
        <f t="shared" si="4"/>
        <v>0</v>
      </c>
      <c r="L33" s="147">
        <f t="shared" si="6"/>
        <v>0</v>
      </c>
      <c r="M33" s="101"/>
    </row>
    <row r="34" spans="1:13" x14ac:dyDescent="0.35">
      <c r="A34" s="29" t="s">
        <v>318</v>
      </c>
      <c r="B34" s="28" t="s">
        <v>96</v>
      </c>
      <c r="C34" s="73">
        <v>0</v>
      </c>
      <c r="D34" s="70">
        <v>0</v>
      </c>
      <c r="E34" s="71">
        <v>0</v>
      </c>
      <c r="F34" s="111">
        <f t="shared" si="3"/>
        <v>0</v>
      </c>
      <c r="G34" s="72">
        <f t="shared" si="5"/>
        <v>0</v>
      </c>
      <c r="H34" s="73">
        <v>0</v>
      </c>
      <c r="I34" s="75">
        <v>0</v>
      </c>
      <c r="J34" s="75">
        <v>0</v>
      </c>
      <c r="K34" s="109">
        <f t="shared" si="4"/>
        <v>0</v>
      </c>
      <c r="L34" s="74">
        <f t="shared" si="6"/>
        <v>0</v>
      </c>
      <c r="M34" s="102"/>
    </row>
    <row r="35" spans="1:13" ht="21.75" thickBot="1" x14ac:dyDescent="0.4">
      <c r="A35" s="30" t="s">
        <v>319</v>
      </c>
      <c r="B35" s="31" t="s">
        <v>100</v>
      </c>
      <c r="C35" s="117">
        <v>0</v>
      </c>
      <c r="D35" s="118">
        <v>0</v>
      </c>
      <c r="E35" s="119">
        <v>0</v>
      </c>
      <c r="F35" s="126">
        <f t="shared" si="3"/>
        <v>0</v>
      </c>
      <c r="G35" s="121">
        <f t="shared" si="5"/>
        <v>0</v>
      </c>
      <c r="H35" s="117">
        <v>0</v>
      </c>
      <c r="I35" s="125">
        <v>0</v>
      </c>
      <c r="J35" s="125">
        <v>0</v>
      </c>
      <c r="K35" s="123">
        <f t="shared" si="4"/>
        <v>0</v>
      </c>
      <c r="L35" s="124">
        <f t="shared" si="6"/>
        <v>0</v>
      </c>
      <c r="M35" s="103"/>
    </row>
    <row r="36" spans="1:13" ht="21.75" thickBot="1" x14ac:dyDescent="0.4">
      <c r="A36" s="64" t="s">
        <v>320</v>
      </c>
      <c r="B36" s="65" t="s">
        <v>321</v>
      </c>
      <c r="C36" s="163">
        <v>0</v>
      </c>
      <c r="D36" s="155">
        <v>0</v>
      </c>
      <c r="E36" s="164">
        <v>0</v>
      </c>
      <c r="F36" s="165">
        <f t="shared" si="3"/>
        <v>0</v>
      </c>
      <c r="G36" s="158">
        <f t="shared" si="5"/>
        <v>0</v>
      </c>
      <c r="H36" s="163">
        <v>0</v>
      </c>
      <c r="I36" s="166">
        <v>0</v>
      </c>
      <c r="J36" s="166">
        <v>0</v>
      </c>
      <c r="K36" s="161">
        <f t="shared" si="4"/>
        <v>0</v>
      </c>
      <c r="L36" s="162">
        <f t="shared" si="6"/>
        <v>0</v>
      </c>
      <c r="M36" s="100"/>
    </row>
    <row r="37" spans="1:13" x14ac:dyDescent="0.35">
      <c r="A37" s="33" t="s">
        <v>322</v>
      </c>
      <c r="B37" s="32" t="s">
        <v>110</v>
      </c>
      <c r="C37" s="139">
        <v>0</v>
      </c>
      <c r="D37" s="140">
        <v>0</v>
      </c>
      <c r="E37" s="148">
        <v>0</v>
      </c>
      <c r="F37" s="151">
        <f t="shared" si="3"/>
        <v>0</v>
      </c>
      <c r="G37" s="143">
        <f t="shared" si="5"/>
        <v>0</v>
      </c>
      <c r="H37" s="139">
        <v>0</v>
      </c>
      <c r="I37" s="150">
        <v>0</v>
      </c>
      <c r="J37" s="150">
        <v>0</v>
      </c>
      <c r="K37" s="146">
        <f t="shared" si="4"/>
        <v>0</v>
      </c>
      <c r="L37" s="147">
        <f t="shared" si="6"/>
        <v>0</v>
      </c>
      <c r="M37" s="104"/>
    </row>
    <row r="38" spans="1:13" x14ac:dyDescent="0.35">
      <c r="A38" s="29" t="s">
        <v>323</v>
      </c>
      <c r="B38" s="28" t="s">
        <v>116</v>
      </c>
      <c r="C38" s="69">
        <v>0</v>
      </c>
      <c r="D38" s="70">
        <v>0</v>
      </c>
      <c r="E38" s="71">
        <v>0</v>
      </c>
      <c r="F38" s="111">
        <f t="shared" si="3"/>
        <v>0</v>
      </c>
      <c r="G38" s="72">
        <f t="shared" si="5"/>
        <v>0</v>
      </c>
      <c r="H38" s="69">
        <v>0</v>
      </c>
      <c r="I38" s="75">
        <v>0</v>
      </c>
      <c r="J38" s="75">
        <v>0</v>
      </c>
      <c r="K38" s="109">
        <f t="shared" si="4"/>
        <v>0</v>
      </c>
      <c r="L38" s="74">
        <f t="shared" si="6"/>
        <v>0</v>
      </c>
      <c r="M38" s="102"/>
    </row>
    <row r="39" spans="1:13" ht="21.75" thickBot="1" x14ac:dyDescent="0.4">
      <c r="A39" s="30" t="s">
        <v>324</v>
      </c>
      <c r="B39" s="31" t="s">
        <v>114</v>
      </c>
      <c r="C39" s="122">
        <v>0</v>
      </c>
      <c r="D39" s="120">
        <v>0</v>
      </c>
      <c r="E39" s="120">
        <v>0</v>
      </c>
      <c r="F39" s="126">
        <f t="shared" si="3"/>
        <v>0</v>
      </c>
      <c r="G39" s="121">
        <f t="shared" si="5"/>
        <v>0</v>
      </c>
      <c r="H39" s="117">
        <v>0</v>
      </c>
      <c r="I39" s="125">
        <v>0</v>
      </c>
      <c r="J39" s="125">
        <v>0</v>
      </c>
      <c r="K39" s="123">
        <f t="shared" si="4"/>
        <v>0</v>
      </c>
      <c r="L39" s="124">
        <f t="shared" si="6"/>
        <v>0</v>
      </c>
      <c r="M39" s="103"/>
    </row>
    <row r="40" spans="1:13" ht="21.75" thickBot="1" x14ac:dyDescent="0.4">
      <c r="A40" s="64" t="s">
        <v>325</v>
      </c>
      <c r="B40" s="65" t="s">
        <v>326</v>
      </c>
      <c r="C40" s="163">
        <v>0</v>
      </c>
      <c r="D40" s="155">
        <v>0</v>
      </c>
      <c r="E40" s="164">
        <v>0</v>
      </c>
      <c r="F40" s="165">
        <f t="shared" si="3"/>
        <v>0</v>
      </c>
      <c r="G40" s="158">
        <f t="shared" si="5"/>
        <v>0</v>
      </c>
      <c r="H40" s="163">
        <v>0</v>
      </c>
      <c r="I40" s="166">
        <v>0</v>
      </c>
      <c r="J40" s="166">
        <v>0</v>
      </c>
      <c r="K40" s="161">
        <f t="shared" si="4"/>
        <v>0</v>
      </c>
      <c r="L40" s="162">
        <f t="shared" si="6"/>
        <v>0</v>
      </c>
      <c r="M40" s="100"/>
    </row>
    <row r="41" spans="1:13" x14ac:dyDescent="0.35">
      <c r="A41" s="33" t="s">
        <v>327</v>
      </c>
      <c r="B41" s="32" t="s">
        <v>120</v>
      </c>
      <c r="C41" s="152">
        <v>0</v>
      </c>
      <c r="D41" s="140">
        <v>0</v>
      </c>
      <c r="E41" s="148">
        <v>0</v>
      </c>
      <c r="F41" s="149">
        <f t="shared" si="3"/>
        <v>0</v>
      </c>
      <c r="G41" s="143">
        <f t="shared" si="5"/>
        <v>0</v>
      </c>
      <c r="H41" s="152">
        <v>0</v>
      </c>
      <c r="I41" s="150">
        <v>0</v>
      </c>
      <c r="J41" s="150">
        <v>0</v>
      </c>
      <c r="K41" s="146">
        <f t="shared" si="4"/>
        <v>0</v>
      </c>
      <c r="L41" s="147">
        <f t="shared" si="6"/>
        <v>0</v>
      </c>
      <c r="M41" s="101"/>
    </row>
    <row r="42" spans="1:13" x14ac:dyDescent="0.35">
      <c r="A42" s="29" t="s">
        <v>328</v>
      </c>
      <c r="B42" s="28" t="s">
        <v>140</v>
      </c>
      <c r="C42" s="69">
        <v>0</v>
      </c>
      <c r="D42" s="70">
        <v>0</v>
      </c>
      <c r="E42" s="71">
        <v>0</v>
      </c>
      <c r="F42" s="76">
        <f t="shared" si="3"/>
        <v>0</v>
      </c>
      <c r="G42" s="72">
        <f t="shared" si="5"/>
        <v>0</v>
      </c>
      <c r="H42" s="69">
        <v>0</v>
      </c>
      <c r="I42" s="75">
        <v>0</v>
      </c>
      <c r="J42" s="75">
        <v>0</v>
      </c>
      <c r="K42" s="109">
        <f t="shared" si="4"/>
        <v>0</v>
      </c>
      <c r="L42" s="74">
        <f t="shared" si="6"/>
        <v>0</v>
      </c>
      <c r="M42" s="102"/>
    </row>
    <row r="43" spans="1:13" x14ac:dyDescent="0.35">
      <c r="A43" s="29" t="s">
        <v>329</v>
      </c>
      <c r="B43" s="28" t="s">
        <v>128</v>
      </c>
      <c r="C43" s="69">
        <v>0</v>
      </c>
      <c r="D43" s="70">
        <v>0</v>
      </c>
      <c r="E43" s="71">
        <v>0</v>
      </c>
      <c r="F43" s="76">
        <f t="shared" si="3"/>
        <v>0</v>
      </c>
      <c r="G43" s="72">
        <f t="shared" si="5"/>
        <v>0</v>
      </c>
      <c r="H43" s="69">
        <v>0</v>
      </c>
      <c r="I43" s="75">
        <v>0</v>
      </c>
      <c r="J43" s="75">
        <v>0</v>
      </c>
      <c r="K43" s="109">
        <f t="shared" si="4"/>
        <v>0</v>
      </c>
      <c r="L43" s="74">
        <f t="shared" si="6"/>
        <v>0</v>
      </c>
      <c r="M43" s="102"/>
    </row>
    <row r="44" spans="1:13" ht="21.75" thickBot="1" x14ac:dyDescent="0.4">
      <c r="A44" s="30" t="s">
        <v>330</v>
      </c>
      <c r="B44" s="31" t="s">
        <v>134</v>
      </c>
      <c r="C44" s="117">
        <v>0</v>
      </c>
      <c r="D44" s="118">
        <v>0</v>
      </c>
      <c r="E44" s="119">
        <v>0</v>
      </c>
      <c r="F44" s="120">
        <f t="shared" si="3"/>
        <v>0</v>
      </c>
      <c r="G44" s="121">
        <f t="shared" si="5"/>
        <v>0</v>
      </c>
      <c r="H44" s="117">
        <v>0</v>
      </c>
      <c r="I44" s="125">
        <v>0</v>
      </c>
      <c r="J44" s="125">
        <v>0</v>
      </c>
      <c r="K44" s="123">
        <f t="shared" si="4"/>
        <v>0</v>
      </c>
      <c r="L44" s="124">
        <f t="shared" si="6"/>
        <v>0</v>
      </c>
      <c r="M44" s="103"/>
    </row>
    <row r="45" spans="1:13" ht="21.75" thickBot="1" x14ac:dyDescent="0.4">
      <c r="A45" s="64" t="s">
        <v>331</v>
      </c>
      <c r="B45" s="65" t="s">
        <v>332</v>
      </c>
      <c r="C45" s="163">
        <v>0</v>
      </c>
      <c r="D45" s="155">
        <v>0</v>
      </c>
      <c r="E45" s="164">
        <v>0</v>
      </c>
      <c r="F45" s="165">
        <f t="shared" si="3"/>
        <v>0</v>
      </c>
      <c r="G45" s="158">
        <f t="shared" si="5"/>
        <v>0</v>
      </c>
      <c r="H45" s="163">
        <v>0</v>
      </c>
      <c r="I45" s="166">
        <v>0</v>
      </c>
      <c r="J45" s="166">
        <v>0</v>
      </c>
      <c r="K45" s="161">
        <f t="shared" si="4"/>
        <v>0</v>
      </c>
      <c r="L45" s="162">
        <f t="shared" si="6"/>
        <v>0</v>
      </c>
      <c r="M45" s="100"/>
    </row>
    <row r="46" spans="1:13" x14ac:dyDescent="0.35">
      <c r="A46" s="33" t="s">
        <v>333</v>
      </c>
      <c r="B46" s="32" t="s">
        <v>146</v>
      </c>
      <c r="C46" s="139">
        <v>0</v>
      </c>
      <c r="D46" s="140">
        <v>0</v>
      </c>
      <c r="E46" s="148">
        <v>0</v>
      </c>
      <c r="F46" s="149">
        <f t="shared" si="3"/>
        <v>0</v>
      </c>
      <c r="G46" s="143">
        <f t="shared" si="5"/>
        <v>0</v>
      </c>
      <c r="H46" s="139">
        <v>0</v>
      </c>
      <c r="I46" s="150">
        <v>0</v>
      </c>
      <c r="J46" s="150">
        <v>0</v>
      </c>
      <c r="K46" s="146">
        <f t="shared" si="4"/>
        <v>0</v>
      </c>
      <c r="L46" s="147">
        <f t="shared" si="6"/>
        <v>0</v>
      </c>
      <c r="M46" s="101"/>
    </row>
    <row r="47" spans="1:13" x14ac:dyDescent="0.35">
      <c r="A47" s="29" t="s">
        <v>334</v>
      </c>
      <c r="B47" s="28" t="s">
        <v>148</v>
      </c>
      <c r="C47" s="69">
        <v>0</v>
      </c>
      <c r="D47" s="70">
        <v>0</v>
      </c>
      <c r="E47" s="71">
        <v>0</v>
      </c>
      <c r="F47" s="76">
        <f t="shared" si="3"/>
        <v>0</v>
      </c>
      <c r="G47" s="72">
        <f t="shared" si="5"/>
        <v>0</v>
      </c>
      <c r="H47" s="69">
        <v>0</v>
      </c>
      <c r="I47" s="75">
        <v>0</v>
      </c>
      <c r="J47" s="75">
        <v>0</v>
      </c>
      <c r="K47" s="109">
        <f t="shared" si="4"/>
        <v>0</v>
      </c>
      <c r="L47" s="74">
        <f t="shared" si="6"/>
        <v>0</v>
      </c>
      <c r="M47" s="102"/>
    </row>
    <row r="48" spans="1:13" x14ac:dyDescent="0.35">
      <c r="A48" s="29" t="s">
        <v>335</v>
      </c>
      <c r="B48" s="28" t="s">
        <v>144</v>
      </c>
      <c r="C48" s="73">
        <v>0</v>
      </c>
      <c r="D48" s="70">
        <v>0</v>
      </c>
      <c r="E48" s="71">
        <v>0</v>
      </c>
      <c r="F48" s="76">
        <f t="shared" si="3"/>
        <v>0</v>
      </c>
      <c r="G48" s="72">
        <f t="shared" si="5"/>
        <v>0</v>
      </c>
      <c r="H48" s="73">
        <v>0</v>
      </c>
      <c r="I48" s="75">
        <v>0</v>
      </c>
      <c r="J48" s="75">
        <v>0</v>
      </c>
      <c r="K48" s="109">
        <f t="shared" si="4"/>
        <v>0</v>
      </c>
      <c r="L48" s="74">
        <f t="shared" si="6"/>
        <v>0</v>
      </c>
      <c r="M48" s="102"/>
    </row>
    <row r="49" spans="1:13" ht="21.75" thickBot="1" x14ac:dyDescent="0.4">
      <c r="A49" s="30" t="s">
        <v>336</v>
      </c>
      <c r="B49" s="31" t="s">
        <v>142</v>
      </c>
      <c r="C49" s="122">
        <v>0</v>
      </c>
      <c r="D49" s="120">
        <v>0</v>
      </c>
      <c r="E49" s="120">
        <v>0</v>
      </c>
      <c r="F49" s="118">
        <f t="shared" si="3"/>
        <v>0</v>
      </c>
      <c r="G49" s="121">
        <f t="shared" si="5"/>
        <v>0</v>
      </c>
      <c r="H49" s="117">
        <v>0</v>
      </c>
      <c r="I49" s="125">
        <v>0</v>
      </c>
      <c r="J49" s="125">
        <v>0</v>
      </c>
      <c r="K49" s="123">
        <f t="shared" si="4"/>
        <v>0</v>
      </c>
      <c r="L49" s="124">
        <f t="shared" si="6"/>
        <v>0</v>
      </c>
      <c r="M49" s="103"/>
    </row>
    <row r="50" spans="1:13" ht="21.75" thickBot="1" x14ac:dyDescent="0.4">
      <c r="A50" s="64" t="s">
        <v>337</v>
      </c>
      <c r="B50" s="65" t="s">
        <v>338</v>
      </c>
      <c r="C50" s="163">
        <v>0</v>
      </c>
      <c r="D50" s="155">
        <v>0</v>
      </c>
      <c r="E50" s="164">
        <v>0</v>
      </c>
      <c r="F50" s="165">
        <f t="shared" si="3"/>
        <v>0</v>
      </c>
      <c r="G50" s="158">
        <f t="shared" si="5"/>
        <v>0</v>
      </c>
      <c r="H50" s="163">
        <v>0</v>
      </c>
      <c r="I50" s="166">
        <v>0</v>
      </c>
      <c r="J50" s="166">
        <v>0</v>
      </c>
      <c r="K50" s="161">
        <f t="shared" si="4"/>
        <v>0</v>
      </c>
      <c r="L50" s="162">
        <f t="shared" si="6"/>
        <v>0</v>
      </c>
      <c r="M50" s="100"/>
    </row>
    <row r="51" spans="1:13" x14ac:dyDescent="0.35">
      <c r="A51" s="33" t="s">
        <v>339</v>
      </c>
      <c r="B51" s="32" t="s">
        <v>158</v>
      </c>
      <c r="C51" s="139">
        <v>0</v>
      </c>
      <c r="D51" s="140">
        <v>0</v>
      </c>
      <c r="E51" s="148">
        <v>0</v>
      </c>
      <c r="F51" s="149">
        <f t="shared" si="3"/>
        <v>0</v>
      </c>
      <c r="G51" s="143">
        <f t="shared" si="5"/>
        <v>0</v>
      </c>
      <c r="H51" s="139">
        <v>0</v>
      </c>
      <c r="I51" s="150">
        <v>0</v>
      </c>
      <c r="J51" s="150">
        <v>0</v>
      </c>
      <c r="K51" s="146">
        <f t="shared" si="4"/>
        <v>0</v>
      </c>
      <c r="L51" s="147">
        <f t="shared" si="6"/>
        <v>0</v>
      </c>
      <c r="M51" s="101"/>
    </row>
    <row r="52" spans="1:13" x14ac:dyDescent="0.35">
      <c r="A52" s="29" t="s">
        <v>340</v>
      </c>
      <c r="B52" s="28" t="s">
        <v>152</v>
      </c>
      <c r="C52" s="69">
        <v>0</v>
      </c>
      <c r="D52" s="70">
        <v>0</v>
      </c>
      <c r="E52" s="71">
        <v>0</v>
      </c>
      <c r="F52" s="76">
        <f t="shared" si="3"/>
        <v>0</v>
      </c>
      <c r="G52" s="72">
        <f t="shared" si="5"/>
        <v>0</v>
      </c>
      <c r="H52" s="69">
        <v>0</v>
      </c>
      <c r="I52" s="75">
        <v>0</v>
      </c>
      <c r="J52" s="75">
        <v>0</v>
      </c>
      <c r="K52" s="109">
        <f t="shared" si="4"/>
        <v>0</v>
      </c>
      <c r="L52" s="74">
        <f t="shared" si="6"/>
        <v>0</v>
      </c>
      <c r="M52" s="102"/>
    </row>
    <row r="53" spans="1:13" ht="21.75" thickBot="1" x14ac:dyDescent="0.4">
      <c r="A53" s="30" t="s">
        <v>341</v>
      </c>
      <c r="B53" s="31" t="s">
        <v>156</v>
      </c>
      <c r="C53" s="122">
        <v>0</v>
      </c>
      <c r="D53" s="118">
        <v>0</v>
      </c>
      <c r="E53" s="119">
        <v>0</v>
      </c>
      <c r="F53" s="120">
        <f t="shared" si="3"/>
        <v>0</v>
      </c>
      <c r="G53" s="121">
        <f t="shared" si="5"/>
        <v>0</v>
      </c>
      <c r="H53" s="127">
        <v>0</v>
      </c>
      <c r="I53" s="125">
        <v>0</v>
      </c>
      <c r="J53" s="125">
        <v>0</v>
      </c>
      <c r="K53" s="123">
        <f t="shared" si="4"/>
        <v>0</v>
      </c>
      <c r="L53" s="124">
        <f t="shared" si="6"/>
        <v>0</v>
      </c>
      <c r="M53" s="103"/>
    </row>
    <row r="54" spans="1:13" ht="21.75" thickBot="1" x14ac:dyDescent="0.4">
      <c r="A54" s="64" t="s">
        <v>342</v>
      </c>
      <c r="B54" s="65" t="s">
        <v>343</v>
      </c>
      <c r="C54" s="154">
        <v>0</v>
      </c>
      <c r="D54" s="155">
        <v>0</v>
      </c>
      <c r="E54" s="165">
        <v>0</v>
      </c>
      <c r="F54" s="155">
        <f t="shared" si="3"/>
        <v>0</v>
      </c>
      <c r="G54" s="158">
        <f t="shared" si="5"/>
        <v>0</v>
      </c>
      <c r="H54" s="163">
        <v>0</v>
      </c>
      <c r="I54" s="166">
        <v>0</v>
      </c>
      <c r="J54" s="166">
        <v>0</v>
      </c>
      <c r="K54" s="161">
        <f t="shared" si="4"/>
        <v>0</v>
      </c>
      <c r="L54" s="162">
        <f t="shared" si="6"/>
        <v>0</v>
      </c>
      <c r="M54" s="100"/>
    </row>
    <row r="55" spans="1:13" x14ac:dyDescent="0.35">
      <c r="A55" s="33" t="s">
        <v>344</v>
      </c>
      <c r="B55" s="32" t="s">
        <v>122</v>
      </c>
      <c r="C55" s="152">
        <v>0</v>
      </c>
      <c r="D55" s="140">
        <v>0</v>
      </c>
      <c r="E55" s="149">
        <v>0</v>
      </c>
      <c r="F55" s="140">
        <f t="shared" si="3"/>
        <v>0</v>
      </c>
      <c r="G55" s="143">
        <f t="shared" si="5"/>
        <v>0</v>
      </c>
      <c r="H55" s="139">
        <v>0</v>
      </c>
      <c r="I55" s="150">
        <v>0</v>
      </c>
      <c r="J55" s="150">
        <v>0</v>
      </c>
      <c r="K55" s="146">
        <f t="shared" si="4"/>
        <v>0</v>
      </c>
      <c r="L55" s="147">
        <f t="shared" si="6"/>
        <v>0</v>
      </c>
      <c r="M55" s="101"/>
    </row>
    <row r="56" spans="1:13" x14ac:dyDescent="0.35">
      <c r="A56" s="29" t="s">
        <v>345</v>
      </c>
      <c r="B56" s="28" t="s">
        <v>166</v>
      </c>
      <c r="C56" s="69">
        <v>0</v>
      </c>
      <c r="D56" s="70">
        <v>0</v>
      </c>
      <c r="E56" s="71">
        <v>0</v>
      </c>
      <c r="F56" s="76">
        <f t="shared" si="3"/>
        <v>0</v>
      </c>
      <c r="G56" s="72">
        <f t="shared" si="5"/>
        <v>0</v>
      </c>
      <c r="H56" s="69">
        <v>0</v>
      </c>
      <c r="I56" s="75">
        <v>0</v>
      </c>
      <c r="J56" s="75">
        <v>0</v>
      </c>
      <c r="K56" s="109">
        <f t="shared" si="4"/>
        <v>0</v>
      </c>
      <c r="L56" s="74">
        <f t="shared" si="6"/>
        <v>0</v>
      </c>
      <c r="M56" s="102"/>
    </row>
    <row r="57" spans="1:13" x14ac:dyDescent="0.35">
      <c r="A57" s="29" t="s">
        <v>346</v>
      </c>
      <c r="B57" s="28" t="s">
        <v>172</v>
      </c>
      <c r="C57" s="69">
        <v>0</v>
      </c>
      <c r="D57" s="70">
        <v>0</v>
      </c>
      <c r="E57" s="71">
        <v>0</v>
      </c>
      <c r="F57" s="70">
        <f t="shared" si="3"/>
        <v>0</v>
      </c>
      <c r="G57" s="72">
        <f t="shared" si="5"/>
        <v>0</v>
      </c>
      <c r="H57" s="69">
        <v>0</v>
      </c>
      <c r="I57" s="75">
        <v>0</v>
      </c>
      <c r="J57" s="75">
        <v>0</v>
      </c>
      <c r="K57" s="109">
        <f t="shared" si="4"/>
        <v>0</v>
      </c>
      <c r="L57" s="74">
        <f t="shared" si="6"/>
        <v>0</v>
      </c>
      <c r="M57" s="102"/>
    </row>
    <row r="58" spans="1:13" ht="21.75" thickBot="1" x14ac:dyDescent="0.4">
      <c r="A58" s="30" t="s">
        <v>347</v>
      </c>
      <c r="B58" s="31" t="s">
        <v>170</v>
      </c>
      <c r="C58" s="122">
        <v>0</v>
      </c>
      <c r="D58" s="120">
        <v>0</v>
      </c>
      <c r="E58" s="120">
        <v>0</v>
      </c>
      <c r="F58" s="118">
        <f t="shared" si="3"/>
        <v>0</v>
      </c>
      <c r="G58" s="121">
        <f t="shared" si="5"/>
        <v>0</v>
      </c>
      <c r="H58" s="117">
        <v>0</v>
      </c>
      <c r="I58" s="125">
        <v>0</v>
      </c>
      <c r="J58" s="125">
        <v>0</v>
      </c>
      <c r="K58" s="123">
        <f t="shared" si="4"/>
        <v>0</v>
      </c>
      <c r="L58" s="124">
        <f t="shared" si="6"/>
        <v>0</v>
      </c>
      <c r="M58" s="103"/>
    </row>
    <row r="59" spans="1:13" ht="21.75" thickBot="1" x14ac:dyDescent="0.4">
      <c r="A59" s="64" t="s">
        <v>348</v>
      </c>
      <c r="B59" s="65" t="s">
        <v>349</v>
      </c>
      <c r="C59" s="163">
        <v>0</v>
      </c>
      <c r="D59" s="155">
        <v>0</v>
      </c>
      <c r="E59" s="164">
        <v>0</v>
      </c>
      <c r="F59" s="155">
        <f t="shared" si="3"/>
        <v>0</v>
      </c>
      <c r="G59" s="158">
        <f t="shared" si="5"/>
        <v>0</v>
      </c>
      <c r="H59" s="163">
        <v>0</v>
      </c>
      <c r="I59" s="166">
        <v>0</v>
      </c>
      <c r="J59" s="166">
        <v>0</v>
      </c>
      <c r="K59" s="161">
        <f t="shared" si="4"/>
        <v>0</v>
      </c>
      <c r="L59" s="162">
        <f t="shared" si="6"/>
        <v>0</v>
      </c>
      <c r="M59" s="100"/>
    </row>
    <row r="60" spans="1:13" x14ac:dyDescent="0.35">
      <c r="A60" s="33" t="s">
        <v>350</v>
      </c>
      <c r="B60" s="32" t="s">
        <v>186</v>
      </c>
      <c r="C60" s="152">
        <v>0</v>
      </c>
      <c r="D60" s="140">
        <v>0</v>
      </c>
      <c r="E60" s="149">
        <v>0</v>
      </c>
      <c r="F60" s="140">
        <f t="shared" si="3"/>
        <v>0</v>
      </c>
      <c r="G60" s="143">
        <f t="shared" si="5"/>
        <v>0</v>
      </c>
      <c r="H60" s="139">
        <v>0</v>
      </c>
      <c r="I60" s="150">
        <v>0</v>
      </c>
      <c r="J60" s="150">
        <v>0</v>
      </c>
      <c r="K60" s="146">
        <f t="shared" si="4"/>
        <v>0</v>
      </c>
      <c r="L60" s="147">
        <f t="shared" si="6"/>
        <v>0</v>
      </c>
      <c r="M60" s="101"/>
    </row>
    <row r="61" spans="1:13" ht="21.75" thickBot="1" x14ac:dyDescent="0.4">
      <c r="A61" s="30" t="s">
        <v>351</v>
      </c>
      <c r="B61" s="31" t="s">
        <v>168</v>
      </c>
      <c r="C61" s="117">
        <v>0</v>
      </c>
      <c r="D61" s="118">
        <v>0</v>
      </c>
      <c r="E61" s="119">
        <v>0</v>
      </c>
      <c r="F61" s="118">
        <f t="shared" si="3"/>
        <v>0</v>
      </c>
      <c r="G61" s="121">
        <f t="shared" si="5"/>
        <v>0</v>
      </c>
      <c r="H61" s="117">
        <v>0</v>
      </c>
      <c r="I61" s="125">
        <v>0</v>
      </c>
      <c r="J61" s="125">
        <v>0</v>
      </c>
      <c r="K61" s="123">
        <f t="shared" si="4"/>
        <v>0</v>
      </c>
      <c r="L61" s="124">
        <f t="shared" si="6"/>
        <v>0</v>
      </c>
      <c r="M61" s="103"/>
    </row>
    <row r="62" spans="1:13" ht="21.75" thickBot="1" x14ac:dyDescent="0.4">
      <c r="A62" s="64" t="s">
        <v>352</v>
      </c>
      <c r="B62" s="65" t="s">
        <v>353</v>
      </c>
      <c r="C62" s="154">
        <v>0</v>
      </c>
      <c r="D62" s="155">
        <v>0</v>
      </c>
      <c r="E62" s="164">
        <v>0</v>
      </c>
      <c r="F62" s="155">
        <f t="shared" si="3"/>
        <v>0</v>
      </c>
      <c r="G62" s="158">
        <f t="shared" si="5"/>
        <v>0</v>
      </c>
      <c r="H62" s="154">
        <v>0</v>
      </c>
      <c r="I62" s="166">
        <v>0</v>
      </c>
      <c r="J62" s="166">
        <v>0</v>
      </c>
      <c r="K62" s="161">
        <f t="shared" si="4"/>
        <v>0</v>
      </c>
      <c r="L62" s="162">
        <f t="shared" si="6"/>
        <v>0</v>
      </c>
      <c r="M62" s="100"/>
    </row>
    <row r="63" spans="1:13" x14ac:dyDescent="0.35">
      <c r="A63" s="33" t="s">
        <v>354</v>
      </c>
      <c r="B63" s="32" t="s">
        <v>191</v>
      </c>
      <c r="C63" s="139">
        <v>0</v>
      </c>
      <c r="D63" s="140">
        <v>0</v>
      </c>
      <c r="E63" s="148">
        <v>0</v>
      </c>
      <c r="F63" s="140">
        <f t="shared" si="3"/>
        <v>0</v>
      </c>
      <c r="G63" s="143">
        <f t="shared" si="5"/>
        <v>0</v>
      </c>
      <c r="H63" s="139">
        <v>0</v>
      </c>
      <c r="I63" s="150">
        <v>0</v>
      </c>
      <c r="J63" s="150">
        <v>0</v>
      </c>
      <c r="K63" s="146">
        <f t="shared" si="4"/>
        <v>0</v>
      </c>
      <c r="L63" s="147">
        <f t="shared" si="6"/>
        <v>0</v>
      </c>
      <c r="M63" s="101"/>
    </row>
    <row r="64" spans="1:13" ht="21.75" thickBot="1" x14ac:dyDescent="0.4">
      <c r="A64" s="30" t="s">
        <v>355</v>
      </c>
      <c r="B64" s="31" t="s">
        <v>199</v>
      </c>
      <c r="C64" s="117">
        <v>0</v>
      </c>
      <c r="D64" s="118">
        <v>0</v>
      </c>
      <c r="E64" s="119">
        <v>0</v>
      </c>
      <c r="F64" s="118">
        <f t="shared" si="3"/>
        <v>0</v>
      </c>
      <c r="G64" s="121">
        <f t="shared" si="5"/>
        <v>0</v>
      </c>
      <c r="H64" s="117">
        <v>0</v>
      </c>
      <c r="I64" s="125">
        <v>0</v>
      </c>
      <c r="J64" s="125">
        <v>0</v>
      </c>
      <c r="K64" s="123">
        <f t="shared" si="4"/>
        <v>0</v>
      </c>
      <c r="L64" s="124">
        <f t="shared" si="6"/>
        <v>0</v>
      </c>
      <c r="M64" s="103"/>
    </row>
    <row r="65" spans="1:13" ht="21.75" thickBot="1" x14ac:dyDescent="0.4">
      <c r="A65" s="64" t="s">
        <v>356</v>
      </c>
      <c r="B65" s="65" t="s">
        <v>357</v>
      </c>
      <c r="C65" s="163">
        <v>0</v>
      </c>
      <c r="D65" s="155">
        <v>0</v>
      </c>
      <c r="E65" s="164">
        <v>0</v>
      </c>
      <c r="F65" s="155">
        <f t="shared" si="3"/>
        <v>0</v>
      </c>
      <c r="G65" s="158">
        <f t="shared" si="5"/>
        <v>0</v>
      </c>
      <c r="H65" s="163">
        <v>0</v>
      </c>
      <c r="I65" s="166">
        <v>0</v>
      </c>
      <c r="J65" s="166">
        <v>0</v>
      </c>
      <c r="K65" s="161">
        <f t="shared" si="4"/>
        <v>0</v>
      </c>
      <c r="L65" s="162">
        <f t="shared" si="6"/>
        <v>0</v>
      </c>
      <c r="M65" s="100"/>
    </row>
    <row r="66" spans="1:13" ht="21.75" thickBot="1" x14ac:dyDescent="0.4">
      <c r="A66" s="68" t="s">
        <v>358</v>
      </c>
      <c r="B66" s="67" t="s">
        <v>212</v>
      </c>
      <c r="C66" s="129">
        <v>0</v>
      </c>
      <c r="D66" s="130">
        <v>0</v>
      </c>
      <c r="E66" s="131">
        <v>0</v>
      </c>
      <c r="F66" s="130">
        <f t="shared" si="3"/>
        <v>0</v>
      </c>
      <c r="G66" s="133">
        <f t="shared" si="5"/>
        <v>0</v>
      </c>
      <c r="H66" s="129">
        <v>0</v>
      </c>
      <c r="I66" s="153">
        <v>0</v>
      </c>
      <c r="J66" s="153">
        <v>0</v>
      </c>
      <c r="K66" s="137">
        <f t="shared" si="4"/>
        <v>0</v>
      </c>
      <c r="L66" s="138">
        <f t="shared" si="6"/>
        <v>0</v>
      </c>
      <c r="M66" s="105"/>
    </row>
    <row r="67" spans="1:13" ht="21.75" thickBot="1" x14ac:dyDescent="0.4">
      <c r="A67" s="64" t="s">
        <v>359</v>
      </c>
      <c r="B67" s="65" t="s">
        <v>360</v>
      </c>
      <c r="C67" s="163">
        <v>0</v>
      </c>
      <c r="D67" s="155">
        <v>0</v>
      </c>
      <c r="E67" s="164">
        <v>0</v>
      </c>
      <c r="F67" s="155">
        <f t="shared" si="3"/>
        <v>0</v>
      </c>
      <c r="G67" s="158">
        <f t="shared" si="5"/>
        <v>0</v>
      </c>
      <c r="H67" s="163">
        <v>0</v>
      </c>
      <c r="I67" s="166">
        <v>0</v>
      </c>
      <c r="J67" s="166">
        <v>0</v>
      </c>
      <c r="K67" s="161">
        <f t="shared" si="4"/>
        <v>0</v>
      </c>
      <c r="L67" s="162">
        <f t="shared" si="6"/>
        <v>0</v>
      </c>
      <c r="M67" s="100"/>
    </row>
    <row r="68" spans="1:13" ht="21.75" thickBot="1" x14ac:dyDescent="0.4">
      <c r="A68" s="64" t="s">
        <v>361</v>
      </c>
      <c r="B68" s="65" t="s">
        <v>362</v>
      </c>
      <c r="C68" s="154">
        <v>0</v>
      </c>
      <c r="D68" s="165">
        <v>0</v>
      </c>
      <c r="E68" s="165">
        <v>0</v>
      </c>
      <c r="F68" s="155">
        <f t="shared" si="3"/>
        <v>0</v>
      </c>
      <c r="G68" s="158">
        <f t="shared" si="5"/>
        <v>0</v>
      </c>
      <c r="H68" s="163">
        <v>0</v>
      </c>
      <c r="I68" s="166">
        <v>0</v>
      </c>
      <c r="J68" s="166">
        <v>0</v>
      </c>
      <c r="K68" s="161">
        <f t="shared" si="4"/>
        <v>0</v>
      </c>
      <c r="L68" s="162">
        <f t="shared" si="6"/>
        <v>0</v>
      </c>
      <c r="M68" s="100"/>
    </row>
    <row r="69" spans="1:13" x14ac:dyDescent="0.35">
      <c r="A69" s="33" t="s">
        <v>363</v>
      </c>
      <c r="B69" s="32" t="s">
        <v>64</v>
      </c>
      <c r="C69" s="152">
        <v>0</v>
      </c>
      <c r="D69" s="140">
        <v>0</v>
      </c>
      <c r="E69" s="148">
        <v>0</v>
      </c>
      <c r="F69" s="140">
        <f t="shared" si="3"/>
        <v>0</v>
      </c>
      <c r="G69" s="143">
        <f t="shared" si="5"/>
        <v>0</v>
      </c>
      <c r="H69" s="152">
        <v>0</v>
      </c>
      <c r="I69" s="150">
        <v>0</v>
      </c>
      <c r="J69" s="150">
        <v>0</v>
      </c>
      <c r="K69" s="146">
        <f t="shared" si="4"/>
        <v>0</v>
      </c>
      <c r="L69" s="147">
        <f t="shared" si="6"/>
        <v>0</v>
      </c>
      <c r="M69" s="101"/>
    </row>
    <row r="70" spans="1:13" ht="21.75" thickBot="1" x14ac:dyDescent="0.4">
      <c r="A70" s="30" t="s">
        <v>364</v>
      </c>
      <c r="B70" s="31" t="s">
        <v>112</v>
      </c>
      <c r="C70" s="117">
        <v>0</v>
      </c>
      <c r="D70" s="118">
        <v>0</v>
      </c>
      <c r="E70" s="119">
        <v>0</v>
      </c>
      <c r="F70" s="120">
        <f t="shared" si="3"/>
        <v>0</v>
      </c>
      <c r="G70" s="121">
        <f t="shared" si="5"/>
        <v>0</v>
      </c>
      <c r="H70" s="117">
        <v>0</v>
      </c>
      <c r="I70" s="125">
        <v>0</v>
      </c>
      <c r="J70" s="125">
        <v>0</v>
      </c>
      <c r="K70" s="123">
        <f t="shared" si="4"/>
        <v>0</v>
      </c>
      <c r="L70" s="124">
        <f t="shared" si="6"/>
        <v>0</v>
      </c>
      <c r="M70" s="103"/>
    </row>
    <row r="71" spans="1:13" ht="21.75" thickBot="1" x14ac:dyDescent="0.4">
      <c r="A71" s="64" t="s">
        <v>365</v>
      </c>
      <c r="B71" s="65" t="s">
        <v>366</v>
      </c>
      <c r="C71" s="163">
        <v>0</v>
      </c>
      <c r="D71" s="155">
        <v>0</v>
      </c>
      <c r="E71" s="164">
        <v>0</v>
      </c>
      <c r="F71" s="155">
        <f t="shared" si="3"/>
        <v>0</v>
      </c>
      <c r="G71" s="158">
        <f t="shared" si="5"/>
        <v>0</v>
      </c>
      <c r="H71" s="163">
        <v>0</v>
      </c>
      <c r="I71" s="166">
        <v>0</v>
      </c>
      <c r="J71" s="166">
        <v>0</v>
      </c>
      <c r="K71" s="161">
        <f t="shared" si="4"/>
        <v>0</v>
      </c>
      <c r="L71" s="162">
        <f t="shared" si="6"/>
        <v>0</v>
      </c>
      <c r="M71" s="100"/>
    </row>
    <row r="72" spans="1:13" x14ac:dyDescent="0.35">
      <c r="A72" s="33" t="s">
        <v>367</v>
      </c>
      <c r="B72" s="32" t="s">
        <v>78</v>
      </c>
      <c r="C72" s="139">
        <v>0</v>
      </c>
      <c r="D72" s="140">
        <v>0</v>
      </c>
      <c r="E72" s="148">
        <v>0</v>
      </c>
      <c r="F72" s="149">
        <f t="shared" ref="F72:F102" si="7">IF(D72=0,0,(E72/D72)*100)</f>
        <v>0</v>
      </c>
      <c r="G72" s="143">
        <f t="shared" si="5"/>
        <v>0</v>
      </c>
      <c r="H72" s="139">
        <v>0</v>
      </c>
      <c r="I72" s="150">
        <v>0</v>
      </c>
      <c r="J72" s="150">
        <v>0</v>
      </c>
      <c r="K72" s="146">
        <f t="shared" ref="K72:K102" si="8">IF(I72=0,0,(J72/I72)*100)</f>
        <v>0</v>
      </c>
      <c r="L72" s="147">
        <f t="shared" si="6"/>
        <v>0</v>
      </c>
      <c r="M72" s="101"/>
    </row>
    <row r="73" spans="1:13" x14ac:dyDescent="0.35">
      <c r="A73" s="29" t="s">
        <v>368</v>
      </c>
      <c r="B73" s="28" t="s">
        <v>72</v>
      </c>
      <c r="C73" s="69">
        <v>0</v>
      </c>
      <c r="D73" s="70">
        <v>0</v>
      </c>
      <c r="E73" s="71">
        <v>0</v>
      </c>
      <c r="F73" s="76">
        <f t="shared" si="7"/>
        <v>0</v>
      </c>
      <c r="G73" s="72">
        <f t="shared" si="5"/>
        <v>0</v>
      </c>
      <c r="H73" s="69">
        <v>0</v>
      </c>
      <c r="I73" s="75">
        <v>0</v>
      </c>
      <c r="J73" s="75">
        <v>0</v>
      </c>
      <c r="K73" s="109">
        <f t="shared" si="8"/>
        <v>0</v>
      </c>
      <c r="L73" s="74">
        <f t="shared" si="6"/>
        <v>0</v>
      </c>
      <c r="M73" s="102"/>
    </row>
    <row r="74" spans="1:13" ht="21.75" thickBot="1" x14ac:dyDescent="0.4">
      <c r="A74" s="30" t="s">
        <v>369</v>
      </c>
      <c r="B74" s="31" t="s">
        <v>70</v>
      </c>
      <c r="C74" s="117">
        <v>0</v>
      </c>
      <c r="D74" s="118">
        <v>0</v>
      </c>
      <c r="E74" s="119">
        <v>0</v>
      </c>
      <c r="F74" s="120">
        <f t="shared" si="7"/>
        <v>0</v>
      </c>
      <c r="G74" s="121">
        <f t="shared" si="5"/>
        <v>0</v>
      </c>
      <c r="H74" s="117">
        <v>0</v>
      </c>
      <c r="I74" s="125">
        <v>0</v>
      </c>
      <c r="J74" s="125">
        <v>0</v>
      </c>
      <c r="K74" s="123">
        <f t="shared" si="8"/>
        <v>0</v>
      </c>
      <c r="L74" s="124">
        <f t="shared" si="6"/>
        <v>0</v>
      </c>
      <c r="M74" s="103"/>
    </row>
    <row r="75" spans="1:13" ht="21.75" thickBot="1" x14ac:dyDescent="0.4">
      <c r="A75" s="64" t="s">
        <v>370</v>
      </c>
      <c r="B75" s="65" t="s">
        <v>371</v>
      </c>
      <c r="C75" s="154">
        <v>0</v>
      </c>
      <c r="D75" s="155">
        <v>0</v>
      </c>
      <c r="E75" s="164">
        <v>0</v>
      </c>
      <c r="F75" s="155">
        <f t="shared" si="7"/>
        <v>0</v>
      </c>
      <c r="G75" s="158">
        <f t="shared" si="5"/>
        <v>0</v>
      </c>
      <c r="H75" s="154">
        <v>0</v>
      </c>
      <c r="I75" s="166">
        <v>0</v>
      </c>
      <c r="J75" s="166">
        <v>0</v>
      </c>
      <c r="K75" s="161">
        <f t="shared" si="8"/>
        <v>0</v>
      </c>
      <c r="L75" s="162">
        <f t="shared" si="6"/>
        <v>0</v>
      </c>
      <c r="M75" s="100"/>
    </row>
    <row r="76" spans="1:13" x14ac:dyDescent="0.35">
      <c r="A76" s="33" t="s">
        <v>372</v>
      </c>
      <c r="B76" s="32" t="s">
        <v>104</v>
      </c>
      <c r="C76" s="139">
        <v>0</v>
      </c>
      <c r="D76" s="140">
        <v>0</v>
      </c>
      <c r="E76" s="148">
        <v>0</v>
      </c>
      <c r="F76" s="140">
        <f t="shared" si="7"/>
        <v>0</v>
      </c>
      <c r="G76" s="143">
        <f t="shared" si="5"/>
        <v>0</v>
      </c>
      <c r="H76" s="139">
        <v>0</v>
      </c>
      <c r="I76" s="150">
        <v>0</v>
      </c>
      <c r="J76" s="150">
        <v>0</v>
      </c>
      <c r="K76" s="146">
        <f t="shared" si="8"/>
        <v>0</v>
      </c>
      <c r="L76" s="147">
        <f t="shared" si="6"/>
        <v>0</v>
      </c>
      <c r="M76" s="101"/>
    </row>
    <row r="77" spans="1:13" ht="21.75" thickBot="1" x14ac:dyDescent="0.4">
      <c r="A77" s="30" t="s">
        <v>373</v>
      </c>
      <c r="B77" s="31" t="s">
        <v>106</v>
      </c>
      <c r="C77" s="117">
        <v>0</v>
      </c>
      <c r="D77" s="118">
        <v>0</v>
      </c>
      <c r="E77" s="119">
        <v>0</v>
      </c>
      <c r="F77" s="120">
        <f t="shared" si="7"/>
        <v>0</v>
      </c>
      <c r="G77" s="121">
        <f t="shared" si="5"/>
        <v>0</v>
      </c>
      <c r="H77" s="117">
        <v>0</v>
      </c>
      <c r="I77" s="125">
        <v>0</v>
      </c>
      <c r="J77" s="125">
        <v>0</v>
      </c>
      <c r="K77" s="123">
        <f t="shared" si="8"/>
        <v>0</v>
      </c>
      <c r="L77" s="124">
        <f t="shared" si="6"/>
        <v>0</v>
      </c>
      <c r="M77" s="103"/>
    </row>
    <row r="78" spans="1:13" ht="21.75" thickBot="1" x14ac:dyDescent="0.4">
      <c r="A78" s="64" t="s">
        <v>374</v>
      </c>
      <c r="B78" s="65" t="s">
        <v>375</v>
      </c>
      <c r="C78" s="163">
        <v>0</v>
      </c>
      <c r="D78" s="155">
        <v>0</v>
      </c>
      <c r="E78" s="164">
        <v>0</v>
      </c>
      <c r="F78" s="165">
        <f t="shared" si="7"/>
        <v>0</v>
      </c>
      <c r="G78" s="158">
        <f t="shared" si="5"/>
        <v>0</v>
      </c>
      <c r="H78" s="163">
        <v>0</v>
      </c>
      <c r="I78" s="166">
        <v>0</v>
      </c>
      <c r="J78" s="166">
        <v>0</v>
      </c>
      <c r="K78" s="161">
        <f t="shared" si="8"/>
        <v>0</v>
      </c>
      <c r="L78" s="162">
        <f t="shared" si="6"/>
        <v>0</v>
      </c>
      <c r="M78" s="100"/>
    </row>
    <row r="79" spans="1:13" x14ac:dyDescent="0.35">
      <c r="A79" s="33" t="s">
        <v>376</v>
      </c>
      <c r="B79" s="32" t="s">
        <v>82</v>
      </c>
      <c r="C79" s="139">
        <v>0</v>
      </c>
      <c r="D79" s="140">
        <v>0</v>
      </c>
      <c r="E79" s="148">
        <v>0</v>
      </c>
      <c r="F79" s="149">
        <f t="shared" si="7"/>
        <v>0</v>
      </c>
      <c r="G79" s="143">
        <f t="shared" si="5"/>
        <v>0</v>
      </c>
      <c r="H79" s="139">
        <v>0</v>
      </c>
      <c r="I79" s="150">
        <v>0</v>
      </c>
      <c r="J79" s="150">
        <v>0</v>
      </c>
      <c r="K79" s="146">
        <f t="shared" si="8"/>
        <v>0</v>
      </c>
      <c r="L79" s="147">
        <f t="shared" si="6"/>
        <v>0</v>
      </c>
      <c r="M79" s="101"/>
    </row>
    <row r="80" spans="1:13" ht="21.75" thickBot="1" x14ac:dyDescent="0.4">
      <c r="A80" s="30" t="s">
        <v>377</v>
      </c>
      <c r="B80" s="31" t="s">
        <v>86</v>
      </c>
      <c r="C80" s="117">
        <v>0</v>
      </c>
      <c r="D80" s="118">
        <v>0</v>
      </c>
      <c r="E80" s="119">
        <v>0</v>
      </c>
      <c r="F80" s="120">
        <f t="shared" si="7"/>
        <v>0</v>
      </c>
      <c r="G80" s="121">
        <f t="shared" si="5"/>
        <v>0</v>
      </c>
      <c r="H80" s="117">
        <v>0</v>
      </c>
      <c r="I80" s="125">
        <v>0</v>
      </c>
      <c r="J80" s="125">
        <v>0</v>
      </c>
      <c r="K80" s="123">
        <f t="shared" si="8"/>
        <v>0</v>
      </c>
      <c r="L80" s="124">
        <f t="shared" si="6"/>
        <v>0</v>
      </c>
      <c r="M80" s="103"/>
    </row>
    <row r="81" spans="1:13" ht="21.75" thickBot="1" x14ac:dyDescent="0.4">
      <c r="A81" s="64" t="s">
        <v>378</v>
      </c>
      <c r="B81" s="65" t="s">
        <v>379</v>
      </c>
      <c r="C81" s="154">
        <v>0</v>
      </c>
      <c r="D81" s="155">
        <v>0</v>
      </c>
      <c r="E81" s="164">
        <v>0</v>
      </c>
      <c r="F81" s="155">
        <f t="shared" si="7"/>
        <v>0</v>
      </c>
      <c r="G81" s="158">
        <f t="shared" si="5"/>
        <v>0</v>
      </c>
      <c r="H81" s="154">
        <v>0</v>
      </c>
      <c r="I81" s="166">
        <v>0</v>
      </c>
      <c r="J81" s="166">
        <v>0</v>
      </c>
      <c r="K81" s="161">
        <f t="shared" si="8"/>
        <v>0</v>
      </c>
      <c r="L81" s="162">
        <f t="shared" si="6"/>
        <v>0</v>
      </c>
      <c r="M81" s="100"/>
    </row>
    <row r="82" spans="1:13" x14ac:dyDescent="0.35">
      <c r="A82" s="33" t="s">
        <v>380</v>
      </c>
      <c r="B82" s="32" t="s">
        <v>126</v>
      </c>
      <c r="C82" s="139">
        <v>0</v>
      </c>
      <c r="D82" s="140">
        <v>0</v>
      </c>
      <c r="E82" s="148">
        <v>0</v>
      </c>
      <c r="F82" s="140">
        <f t="shared" si="7"/>
        <v>0</v>
      </c>
      <c r="G82" s="143">
        <f t="shared" si="5"/>
        <v>0</v>
      </c>
      <c r="H82" s="139">
        <v>0</v>
      </c>
      <c r="I82" s="150">
        <v>0</v>
      </c>
      <c r="J82" s="150">
        <v>0</v>
      </c>
      <c r="K82" s="146">
        <f t="shared" si="8"/>
        <v>0</v>
      </c>
      <c r="L82" s="147">
        <f t="shared" si="6"/>
        <v>0</v>
      </c>
      <c r="M82" s="101"/>
    </row>
    <row r="83" spans="1:13" x14ac:dyDescent="0.35">
      <c r="A83" s="29" t="s">
        <v>381</v>
      </c>
      <c r="B83" s="28" t="s">
        <v>132</v>
      </c>
      <c r="C83" s="69">
        <v>0</v>
      </c>
      <c r="D83" s="70">
        <v>0</v>
      </c>
      <c r="E83" s="71">
        <v>0</v>
      </c>
      <c r="F83" s="70">
        <f t="shared" si="7"/>
        <v>0</v>
      </c>
      <c r="G83" s="72">
        <f t="shared" si="5"/>
        <v>0</v>
      </c>
      <c r="H83" s="69">
        <v>0</v>
      </c>
      <c r="I83" s="75">
        <v>0</v>
      </c>
      <c r="J83" s="75">
        <v>0</v>
      </c>
      <c r="K83" s="109">
        <f t="shared" si="8"/>
        <v>0</v>
      </c>
      <c r="L83" s="74">
        <f t="shared" si="6"/>
        <v>0</v>
      </c>
      <c r="M83" s="102"/>
    </row>
    <row r="84" spans="1:13" x14ac:dyDescent="0.35">
      <c r="A84" s="29" t="s">
        <v>382</v>
      </c>
      <c r="B84" s="28" t="s">
        <v>124</v>
      </c>
      <c r="C84" s="69">
        <v>0</v>
      </c>
      <c r="D84" s="70">
        <v>0</v>
      </c>
      <c r="E84" s="71">
        <v>0</v>
      </c>
      <c r="F84" s="70">
        <f t="shared" si="7"/>
        <v>0</v>
      </c>
      <c r="G84" s="72">
        <f t="shared" si="5"/>
        <v>0</v>
      </c>
      <c r="H84" s="69">
        <v>0</v>
      </c>
      <c r="I84" s="75">
        <v>0</v>
      </c>
      <c r="J84" s="75">
        <v>0</v>
      </c>
      <c r="K84" s="109">
        <f t="shared" si="8"/>
        <v>0</v>
      </c>
      <c r="L84" s="74">
        <f t="shared" si="6"/>
        <v>0</v>
      </c>
      <c r="M84" s="102"/>
    </row>
    <row r="85" spans="1:13" ht="21.75" thickBot="1" x14ac:dyDescent="0.4">
      <c r="A85" s="30" t="s">
        <v>383</v>
      </c>
      <c r="B85" s="31" t="s">
        <v>138</v>
      </c>
      <c r="C85" s="117">
        <v>0</v>
      </c>
      <c r="D85" s="118">
        <v>0</v>
      </c>
      <c r="E85" s="119">
        <v>0</v>
      </c>
      <c r="F85" s="118">
        <f t="shared" si="7"/>
        <v>0</v>
      </c>
      <c r="G85" s="121">
        <f t="shared" si="5"/>
        <v>0</v>
      </c>
      <c r="H85" s="117">
        <v>0</v>
      </c>
      <c r="I85" s="125">
        <v>0</v>
      </c>
      <c r="J85" s="125">
        <v>0</v>
      </c>
      <c r="K85" s="123">
        <f t="shared" si="8"/>
        <v>0</v>
      </c>
      <c r="L85" s="124">
        <f t="shared" si="6"/>
        <v>0</v>
      </c>
      <c r="M85" s="103"/>
    </row>
    <row r="86" spans="1:13" ht="21.75" thickBot="1" x14ac:dyDescent="0.4">
      <c r="A86" s="64" t="s">
        <v>384</v>
      </c>
      <c r="B86" s="65" t="s">
        <v>385</v>
      </c>
      <c r="C86" s="163">
        <v>0</v>
      </c>
      <c r="D86" s="155">
        <v>0</v>
      </c>
      <c r="E86" s="164">
        <v>0</v>
      </c>
      <c r="F86" s="155">
        <f t="shared" si="7"/>
        <v>0</v>
      </c>
      <c r="G86" s="158">
        <f t="shared" si="5"/>
        <v>0</v>
      </c>
      <c r="H86" s="163">
        <v>0</v>
      </c>
      <c r="I86" s="166">
        <v>0</v>
      </c>
      <c r="J86" s="166">
        <v>0</v>
      </c>
      <c r="K86" s="161">
        <f t="shared" si="8"/>
        <v>0</v>
      </c>
      <c r="L86" s="162">
        <f t="shared" si="6"/>
        <v>0</v>
      </c>
      <c r="M86" s="100"/>
    </row>
    <row r="87" spans="1:13" ht="21.75" thickBot="1" x14ac:dyDescent="0.4">
      <c r="A87" s="68" t="s">
        <v>386</v>
      </c>
      <c r="B87" s="67" t="s">
        <v>184</v>
      </c>
      <c r="C87" s="129">
        <v>0</v>
      </c>
      <c r="D87" s="130">
        <v>0</v>
      </c>
      <c r="E87" s="131">
        <v>0</v>
      </c>
      <c r="F87" s="130">
        <f t="shared" si="7"/>
        <v>0</v>
      </c>
      <c r="G87" s="133">
        <f t="shared" si="5"/>
        <v>0</v>
      </c>
      <c r="H87" s="129">
        <v>0</v>
      </c>
      <c r="I87" s="153">
        <v>0</v>
      </c>
      <c r="J87" s="153">
        <v>0</v>
      </c>
      <c r="K87" s="137">
        <f t="shared" si="8"/>
        <v>0</v>
      </c>
      <c r="L87" s="138">
        <f t="shared" si="6"/>
        <v>0</v>
      </c>
      <c r="M87" s="105"/>
    </row>
    <row r="88" spans="1:13" ht="21.75" thickBot="1" x14ac:dyDescent="0.4">
      <c r="A88" s="64" t="s">
        <v>387</v>
      </c>
      <c r="B88" s="65" t="s">
        <v>388</v>
      </c>
      <c r="C88" s="163">
        <v>0</v>
      </c>
      <c r="D88" s="155">
        <v>0</v>
      </c>
      <c r="E88" s="164">
        <v>0</v>
      </c>
      <c r="F88" s="155">
        <f t="shared" si="7"/>
        <v>0</v>
      </c>
      <c r="G88" s="158">
        <f t="shared" ref="G88:G102" si="9">IF(D88=0,0,IF(F88=0,1,IF(F88&gt;=$T$2,5,IF(F88&gt;=$S$2,4+((F88-$S$2)*$U$2),IF(F88&gt;=$R$2,3+((F88-$R$2)*$U$2),IF(F88&gt;=$Q$2,2+((F88-$Q$2)*$U$2),IF(F88&gt;=$P$2,1+((F88-$P$2)*$U$2),1)))))))</f>
        <v>0</v>
      </c>
      <c r="H88" s="163">
        <v>0</v>
      </c>
      <c r="I88" s="166">
        <v>0</v>
      </c>
      <c r="J88" s="166">
        <v>0</v>
      </c>
      <c r="K88" s="161">
        <f t="shared" si="8"/>
        <v>0</v>
      </c>
      <c r="L88" s="162">
        <f t="shared" si="6"/>
        <v>0</v>
      </c>
      <c r="M88" s="100"/>
    </row>
    <row r="89" spans="1:13" x14ac:dyDescent="0.35">
      <c r="A89" s="33" t="s">
        <v>389</v>
      </c>
      <c r="B89" s="32" t="s">
        <v>182</v>
      </c>
      <c r="C89" s="152">
        <v>0</v>
      </c>
      <c r="D89" s="140">
        <v>0</v>
      </c>
      <c r="E89" s="148">
        <v>0</v>
      </c>
      <c r="F89" s="149">
        <f t="shared" si="7"/>
        <v>0</v>
      </c>
      <c r="G89" s="143">
        <f t="shared" si="9"/>
        <v>0</v>
      </c>
      <c r="H89" s="152">
        <v>0</v>
      </c>
      <c r="I89" s="150">
        <v>0</v>
      </c>
      <c r="J89" s="150">
        <v>0</v>
      </c>
      <c r="K89" s="146">
        <f t="shared" si="8"/>
        <v>0</v>
      </c>
      <c r="L89" s="147">
        <f t="shared" ref="L89:L102" si="10">IF(I89=0,0,IF(K89=0,1,IF(K89&gt;=$T$3,5,IF(K89&gt;=$S$3,4+((K89-$S$3)*$U$3),IF(K89&gt;=$R$3,3+((K89-$R$3)*$U$3),IF(K89&gt;=$Q$3,2+((K89-$Q$3)*$U$3),IF(K89&gt;=$P$3,1+((K89-$P$3)*$U$3),1)))))))</f>
        <v>0</v>
      </c>
      <c r="M89" s="101"/>
    </row>
    <row r="90" spans="1:13" ht="21.75" thickBot="1" x14ac:dyDescent="0.4">
      <c r="A90" s="30" t="s">
        <v>390</v>
      </c>
      <c r="B90" s="31" t="s">
        <v>164</v>
      </c>
      <c r="C90" s="117">
        <v>0</v>
      </c>
      <c r="D90" s="118">
        <v>0</v>
      </c>
      <c r="E90" s="119">
        <v>0</v>
      </c>
      <c r="F90" s="120">
        <f t="shared" si="7"/>
        <v>0</v>
      </c>
      <c r="G90" s="121">
        <f t="shared" si="9"/>
        <v>0</v>
      </c>
      <c r="H90" s="117">
        <v>0</v>
      </c>
      <c r="I90" s="125">
        <v>0</v>
      </c>
      <c r="J90" s="125">
        <v>0</v>
      </c>
      <c r="K90" s="123">
        <f t="shared" si="8"/>
        <v>0</v>
      </c>
      <c r="L90" s="124">
        <f t="shared" si="10"/>
        <v>0</v>
      </c>
      <c r="M90" s="103"/>
    </row>
    <row r="91" spans="1:13" ht="21.75" thickBot="1" x14ac:dyDescent="0.4">
      <c r="A91" s="64" t="s">
        <v>391</v>
      </c>
      <c r="B91" s="65" t="s">
        <v>392</v>
      </c>
      <c r="C91" s="163">
        <v>0</v>
      </c>
      <c r="D91" s="155">
        <v>0</v>
      </c>
      <c r="E91" s="164">
        <v>0</v>
      </c>
      <c r="F91" s="165">
        <f t="shared" si="7"/>
        <v>0</v>
      </c>
      <c r="G91" s="158">
        <f t="shared" si="9"/>
        <v>0</v>
      </c>
      <c r="H91" s="163">
        <v>0</v>
      </c>
      <c r="I91" s="166">
        <v>0</v>
      </c>
      <c r="J91" s="166">
        <v>0</v>
      </c>
      <c r="K91" s="161">
        <f t="shared" si="8"/>
        <v>0</v>
      </c>
      <c r="L91" s="162">
        <f t="shared" si="10"/>
        <v>0</v>
      </c>
      <c r="M91" s="100"/>
    </row>
    <row r="92" spans="1:13" x14ac:dyDescent="0.35">
      <c r="A92" s="33" t="s">
        <v>393</v>
      </c>
      <c r="B92" s="32" t="s">
        <v>195</v>
      </c>
      <c r="C92" s="152">
        <v>0</v>
      </c>
      <c r="D92" s="149">
        <v>0</v>
      </c>
      <c r="E92" s="149">
        <v>0</v>
      </c>
      <c r="F92" s="140">
        <f t="shared" si="7"/>
        <v>0</v>
      </c>
      <c r="G92" s="143">
        <f t="shared" si="9"/>
        <v>0</v>
      </c>
      <c r="H92" s="139">
        <v>0</v>
      </c>
      <c r="I92" s="150">
        <v>0</v>
      </c>
      <c r="J92" s="150">
        <v>0</v>
      </c>
      <c r="K92" s="146">
        <f t="shared" si="8"/>
        <v>0</v>
      </c>
      <c r="L92" s="147">
        <f t="shared" si="10"/>
        <v>0</v>
      </c>
      <c r="M92" s="101"/>
    </row>
    <row r="93" spans="1:13" ht="21.75" thickBot="1" x14ac:dyDescent="0.4">
      <c r="A93" s="30" t="s">
        <v>394</v>
      </c>
      <c r="B93" s="31" t="s">
        <v>189</v>
      </c>
      <c r="C93" s="122">
        <v>0</v>
      </c>
      <c r="D93" s="120">
        <v>0</v>
      </c>
      <c r="E93" s="120">
        <v>0</v>
      </c>
      <c r="F93" s="118">
        <f t="shared" si="7"/>
        <v>0</v>
      </c>
      <c r="G93" s="121">
        <f t="shared" si="9"/>
        <v>0</v>
      </c>
      <c r="H93" s="117">
        <v>0</v>
      </c>
      <c r="I93" s="125">
        <v>0</v>
      </c>
      <c r="J93" s="125">
        <v>0</v>
      </c>
      <c r="K93" s="123">
        <f t="shared" si="8"/>
        <v>0</v>
      </c>
      <c r="L93" s="124">
        <f t="shared" si="10"/>
        <v>0</v>
      </c>
      <c r="M93" s="103"/>
    </row>
    <row r="94" spans="1:13" ht="21.75" thickBot="1" x14ac:dyDescent="0.4">
      <c r="A94" s="64" t="s">
        <v>395</v>
      </c>
      <c r="B94" s="65" t="s">
        <v>396</v>
      </c>
      <c r="C94" s="163">
        <v>0</v>
      </c>
      <c r="D94" s="155">
        <v>0</v>
      </c>
      <c r="E94" s="164">
        <v>0</v>
      </c>
      <c r="F94" s="155">
        <f t="shared" si="7"/>
        <v>0</v>
      </c>
      <c r="G94" s="158">
        <f t="shared" si="9"/>
        <v>0</v>
      </c>
      <c r="H94" s="163">
        <v>0</v>
      </c>
      <c r="I94" s="166">
        <v>0</v>
      </c>
      <c r="J94" s="166">
        <v>0</v>
      </c>
      <c r="K94" s="161">
        <f t="shared" si="8"/>
        <v>0</v>
      </c>
      <c r="L94" s="162">
        <f t="shared" si="10"/>
        <v>0</v>
      </c>
      <c r="M94" s="100"/>
    </row>
    <row r="95" spans="1:13" x14ac:dyDescent="0.35">
      <c r="A95" s="33" t="s">
        <v>397</v>
      </c>
      <c r="B95" s="32" t="s">
        <v>208</v>
      </c>
      <c r="C95" s="152">
        <v>0</v>
      </c>
      <c r="D95" s="149">
        <v>0</v>
      </c>
      <c r="E95" s="149">
        <v>0</v>
      </c>
      <c r="F95" s="140">
        <f t="shared" si="7"/>
        <v>0</v>
      </c>
      <c r="G95" s="143">
        <f t="shared" si="9"/>
        <v>0</v>
      </c>
      <c r="H95" s="139">
        <v>0</v>
      </c>
      <c r="I95" s="150">
        <v>0</v>
      </c>
      <c r="J95" s="150">
        <v>0</v>
      </c>
      <c r="K95" s="146">
        <f t="shared" si="8"/>
        <v>0</v>
      </c>
      <c r="L95" s="147">
        <f t="shared" si="10"/>
        <v>0</v>
      </c>
      <c r="M95" s="101"/>
    </row>
    <row r="96" spans="1:13" ht="21.75" thickBot="1" x14ac:dyDescent="0.4">
      <c r="A96" s="30" t="s">
        <v>398</v>
      </c>
      <c r="B96" s="31" t="s">
        <v>202</v>
      </c>
      <c r="C96" s="122">
        <v>0</v>
      </c>
      <c r="D96" s="120">
        <v>0</v>
      </c>
      <c r="E96" s="119">
        <v>0</v>
      </c>
      <c r="F96" s="128">
        <f t="shared" si="7"/>
        <v>0</v>
      </c>
      <c r="G96" s="121">
        <f t="shared" si="9"/>
        <v>0</v>
      </c>
      <c r="H96" s="122">
        <v>0</v>
      </c>
      <c r="I96" s="125">
        <v>0</v>
      </c>
      <c r="J96" s="125">
        <v>0</v>
      </c>
      <c r="K96" s="123">
        <f t="shared" si="8"/>
        <v>0</v>
      </c>
      <c r="L96" s="124">
        <f t="shared" si="10"/>
        <v>0</v>
      </c>
      <c r="M96" s="103"/>
    </row>
    <row r="97" spans="1:13" ht="21.75" thickBot="1" x14ac:dyDescent="0.4">
      <c r="A97" s="64" t="s">
        <v>399</v>
      </c>
      <c r="B97" s="65" t="s">
        <v>400</v>
      </c>
      <c r="C97" s="163">
        <v>0</v>
      </c>
      <c r="D97" s="155">
        <v>0</v>
      </c>
      <c r="E97" s="164">
        <v>0</v>
      </c>
      <c r="F97" s="155">
        <f t="shared" si="7"/>
        <v>0</v>
      </c>
      <c r="G97" s="158">
        <f t="shared" si="9"/>
        <v>0</v>
      </c>
      <c r="H97" s="163">
        <v>0</v>
      </c>
      <c r="I97" s="166">
        <v>0</v>
      </c>
      <c r="J97" s="166">
        <v>0</v>
      </c>
      <c r="K97" s="161">
        <f t="shared" si="8"/>
        <v>0</v>
      </c>
      <c r="L97" s="162">
        <f t="shared" si="10"/>
        <v>0</v>
      </c>
      <c r="M97" s="100"/>
    </row>
    <row r="98" spans="1:13" ht="21.75" thickBot="1" x14ac:dyDescent="0.4">
      <c r="A98" s="64" t="s">
        <v>401</v>
      </c>
      <c r="B98" s="65" t="s">
        <v>402</v>
      </c>
      <c r="C98" s="163">
        <v>0</v>
      </c>
      <c r="D98" s="155">
        <v>0</v>
      </c>
      <c r="E98" s="164">
        <v>0</v>
      </c>
      <c r="F98" s="165">
        <f t="shared" si="7"/>
        <v>0</v>
      </c>
      <c r="G98" s="158">
        <f t="shared" si="9"/>
        <v>0</v>
      </c>
      <c r="H98" s="163">
        <v>0</v>
      </c>
      <c r="I98" s="166">
        <v>0</v>
      </c>
      <c r="J98" s="166">
        <v>0</v>
      </c>
      <c r="K98" s="161">
        <f t="shared" si="8"/>
        <v>0</v>
      </c>
      <c r="L98" s="162">
        <f t="shared" si="10"/>
        <v>0</v>
      </c>
      <c r="M98" s="100"/>
    </row>
    <row r="99" spans="1:13" ht="21.75" thickBot="1" x14ac:dyDescent="0.4">
      <c r="A99" s="64" t="s">
        <v>403</v>
      </c>
      <c r="B99" s="65" t="s">
        <v>404</v>
      </c>
      <c r="C99" s="163">
        <v>0</v>
      </c>
      <c r="D99" s="155">
        <v>0</v>
      </c>
      <c r="E99" s="164">
        <v>0</v>
      </c>
      <c r="F99" s="155">
        <f t="shared" si="7"/>
        <v>0</v>
      </c>
      <c r="G99" s="158">
        <f t="shared" si="9"/>
        <v>0</v>
      </c>
      <c r="H99" s="163">
        <v>0</v>
      </c>
      <c r="I99" s="166">
        <v>0</v>
      </c>
      <c r="J99" s="166">
        <v>0</v>
      </c>
      <c r="K99" s="161">
        <f t="shared" si="8"/>
        <v>0</v>
      </c>
      <c r="L99" s="162">
        <f t="shared" si="10"/>
        <v>0</v>
      </c>
      <c r="M99" s="100"/>
    </row>
    <row r="100" spans="1:13" x14ac:dyDescent="0.35">
      <c r="A100" s="33" t="s">
        <v>405</v>
      </c>
      <c r="B100" s="32" t="s">
        <v>176</v>
      </c>
      <c r="C100" s="152">
        <v>0</v>
      </c>
      <c r="D100" s="140">
        <v>0</v>
      </c>
      <c r="E100" s="148">
        <v>0</v>
      </c>
      <c r="F100" s="149">
        <f t="shared" si="7"/>
        <v>0</v>
      </c>
      <c r="G100" s="143">
        <f t="shared" si="9"/>
        <v>0</v>
      </c>
      <c r="H100" s="139">
        <v>0</v>
      </c>
      <c r="I100" s="150">
        <v>0</v>
      </c>
      <c r="J100" s="150">
        <v>0</v>
      </c>
      <c r="K100" s="146">
        <f t="shared" si="8"/>
        <v>0</v>
      </c>
      <c r="L100" s="147">
        <f t="shared" si="10"/>
        <v>0</v>
      </c>
      <c r="M100" s="101"/>
    </row>
    <row r="101" spans="1:13" x14ac:dyDescent="0.35">
      <c r="A101" s="29" t="s">
        <v>406</v>
      </c>
      <c r="B101" s="28" t="s">
        <v>407</v>
      </c>
      <c r="C101" s="69">
        <v>0</v>
      </c>
      <c r="D101" s="70">
        <v>0</v>
      </c>
      <c r="E101" s="71">
        <v>0</v>
      </c>
      <c r="F101" s="76">
        <f t="shared" si="7"/>
        <v>0</v>
      </c>
      <c r="G101" s="72">
        <f t="shared" si="9"/>
        <v>0</v>
      </c>
      <c r="H101" s="69">
        <v>0</v>
      </c>
      <c r="I101" s="75">
        <v>0</v>
      </c>
      <c r="J101" s="75">
        <v>0</v>
      </c>
      <c r="K101" s="109">
        <f t="shared" si="8"/>
        <v>0</v>
      </c>
      <c r="L101" s="74">
        <f t="shared" si="10"/>
        <v>0</v>
      </c>
      <c r="M101" s="102"/>
    </row>
    <row r="102" spans="1:13" ht="21.75" thickBot="1" x14ac:dyDescent="0.4">
      <c r="A102" s="30" t="s">
        <v>408</v>
      </c>
      <c r="B102" s="31" t="s">
        <v>409</v>
      </c>
      <c r="C102" s="77">
        <v>0</v>
      </c>
      <c r="D102" s="78">
        <v>0</v>
      </c>
      <c r="E102" s="79">
        <v>0</v>
      </c>
      <c r="F102" s="112">
        <f t="shared" si="7"/>
        <v>0</v>
      </c>
      <c r="G102" s="80">
        <f t="shared" si="9"/>
        <v>0</v>
      </c>
      <c r="H102" s="81">
        <v>0</v>
      </c>
      <c r="I102" s="82">
        <v>0</v>
      </c>
      <c r="J102" s="82">
        <v>0</v>
      </c>
      <c r="K102" s="110">
        <f t="shared" si="8"/>
        <v>0</v>
      </c>
      <c r="L102" s="83">
        <f t="shared" si="10"/>
        <v>0</v>
      </c>
      <c r="M102" s="106"/>
    </row>
    <row r="103" spans="1:13" ht="21.75" thickBot="1" x14ac:dyDescent="0.4"/>
    <row r="104" spans="1:13" x14ac:dyDescent="0.35">
      <c r="A104" s="49"/>
      <c r="B104" s="51" t="s">
        <v>293</v>
      </c>
      <c r="C104" s="48"/>
      <c r="D104" s="48"/>
      <c r="E104" s="48"/>
      <c r="G104" s="54">
        <f>MAX(G23:G102)</f>
        <v>0</v>
      </c>
      <c r="L104" s="54">
        <f>MAX(L23:L102)</f>
        <v>0</v>
      </c>
      <c r="M104" s="90"/>
    </row>
    <row r="105" spans="1:13" x14ac:dyDescent="0.35">
      <c r="A105" s="50"/>
      <c r="B105" s="52" t="s">
        <v>294</v>
      </c>
      <c r="C105" s="48"/>
      <c r="D105" s="48"/>
      <c r="E105" s="48"/>
      <c r="G105" s="53">
        <f>MIN(G23:G102)</f>
        <v>0</v>
      </c>
      <c r="L105" s="53">
        <f>MIN(L23:L102)</f>
        <v>0</v>
      </c>
      <c r="M105" s="90"/>
    </row>
    <row r="106" spans="1:13" x14ac:dyDescent="0.35">
      <c r="A106" s="59"/>
      <c r="B106" s="60" t="s">
        <v>295</v>
      </c>
      <c r="C106" s="48"/>
      <c r="D106" s="48"/>
      <c r="E106" s="48"/>
      <c r="G106" s="61" t="e">
        <f>(SUM(G23:G102))/(G114-G108)</f>
        <v>#DIV/0!</v>
      </c>
      <c r="L106" s="61" t="e">
        <f>(SUM(L23:L102))/(L114-L108)</f>
        <v>#DIV/0!</v>
      </c>
      <c r="M106" s="90"/>
    </row>
    <row r="107" spans="1:13" x14ac:dyDescent="0.35">
      <c r="A107" s="50"/>
      <c r="B107" s="52" t="s">
        <v>303</v>
      </c>
      <c r="C107" s="48"/>
      <c r="D107" s="48"/>
      <c r="E107" s="48"/>
      <c r="G107" s="53"/>
      <c r="L107" s="53"/>
      <c r="M107" s="90"/>
    </row>
    <row r="108" spans="1:13" x14ac:dyDescent="0.35">
      <c r="A108" s="55" t="s">
        <v>296</v>
      </c>
      <c r="B108" s="56" t="s">
        <v>297</v>
      </c>
      <c r="C108" s="48"/>
      <c r="D108" s="48"/>
      <c r="E108" s="48"/>
      <c r="G108" s="62">
        <f>COUNTIF(G23:G102,"=0")</f>
        <v>80</v>
      </c>
      <c r="L108" s="62">
        <f>COUNTIF(L23:L102,"=0")</f>
        <v>80</v>
      </c>
      <c r="M108" s="90"/>
    </row>
    <row r="109" spans="1:13" x14ac:dyDescent="0.35">
      <c r="A109" s="55" t="s">
        <v>274</v>
      </c>
      <c r="B109" s="56" t="s">
        <v>298</v>
      </c>
      <c r="C109" s="48"/>
      <c r="D109" s="48"/>
      <c r="E109" s="48"/>
      <c r="G109" s="62">
        <f>COUNTIF(G23:G102,"&lt;1")</f>
        <v>80</v>
      </c>
      <c r="L109" s="62">
        <f>COUNTIF(L23:L102,"&lt;1")</f>
        <v>80</v>
      </c>
      <c r="M109" s="90"/>
    </row>
    <row r="110" spans="1:13" x14ac:dyDescent="0.35">
      <c r="A110" s="55" t="s">
        <v>274</v>
      </c>
      <c r="B110" s="56" t="s">
        <v>299</v>
      </c>
      <c r="C110" s="48"/>
      <c r="D110" s="48"/>
      <c r="E110" s="48"/>
      <c r="G110" s="62">
        <f>COUNTIF(G23:G102,"&lt;2")-COUNTIF(G23:G102,"&lt;1")</f>
        <v>0</v>
      </c>
      <c r="L110" s="62">
        <f>COUNTIF(L23:L102,"&lt;2")-COUNTIF(L23:L102,"&lt;1")</f>
        <v>0</v>
      </c>
      <c r="M110" s="90"/>
    </row>
    <row r="111" spans="1:13" x14ac:dyDescent="0.35">
      <c r="A111" s="55" t="s">
        <v>274</v>
      </c>
      <c r="B111" s="56" t="s">
        <v>300</v>
      </c>
      <c r="C111" s="48"/>
      <c r="D111" s="48"/>
      <c r="E111" s="48"/>
      <c r="G111" s="62">
        <f>COUNTIF(G23:G102,"&lt;3")-COUNTIF(G23:G102,"&lt;2")</f>
        <v>0</v>
      </c>
      <c r="L111" s="62">
        <f>COUNTIF(L23:L102,"&lt;3")-COUNTIF(L23:L102,"&lt;2")</f>
        <v>0</v>
      </c>
      <c r="M111" s="90"/>
    </row>
    <row r="112" spans="1:13" x14ac:dyDescent="0.35">
      <c r="A112" s="55" t="s">
        <v>274</v>
      </c>
      <c r="B112" s="56" t="s">
        <v>301</v>
      </c>
      <c r="C112" s="48"/>
      <c r="D112" s="48"/>
      <c r="E112" s="48"/>
      <c r="G112" s="62">
        <f>COUNTIF(G23:G102,"&lt;4")-COUNTIF(G23:G102,"&lt;3")</f>
        <v>0</v>
      </c>
      <c r="L112" s="62">
        <f>COUNTIF(L23:L102,"&lt;4")-COUNTIF(L23:L102,"&lt;3")</f>
        <v>0</v>
      </c>
      <c r="M112" s="90"/>
    </row>
    <row r="113" spans="1:13" x14ac:dyDescent="0.35">
      <c r="A113" s="55" t="s">
        <v>274</v>
      </c>
      <c r="B113" s="56" t="s">
        <v>302</v>
      </c>
      <c r="C113" s="48"/>
      <c r="D113" s="48"/>
      <c r="E113" s="48"/>
      <c r="G113" s="62">
        <f>COUNTIF(G23:G102,"&gt;4")+COUNTIF(G23:G102,"4")</f>
        <v>0</v>
      </c>
      <c r="L113" s="62">
        <f>COUNTIF(L23:L102,"&gt;4")+COUNTIF(L23:L102,"4")</f>
        <v>0</v>
      </c>
      <c r="M113" s="90"/>
    </row>
    <row r="114" spans="1:13" ht="21.75" thickBot="1" x14ac:dyDescent="0.4">
      <c r="A114" s="57" t="s">
        <v>57</v>
      </c>
      <c r="B114" s="58"/>
      <c r="C114" s="48"/>
      <c r="D114" s="48"/>
      <c r="E114" s="48"/>
      <c r="G114" s="63">
        <f>SUM(G109:G113)</f>
        <v>80</v>
      </c>
      <c r="L114" s="63">
        <f>SUM(L109:L113)</f>
        <v>80</v>
      </c>
      <c r="M114" s="94"/>
    </row>
  </sheetData>
  <mergeCells count="5">
    <mergeCell ref="C5:G5"/>
    <mergeCell ref="H5:L5"/>
    <mergeCell ref="B5:B6"/>
    <mergeCell ref="A5:A6"/>
    <mergeCell ref="M5:M6"/>
  </mergeCells>
  <hyperlinks>
    <hyperlink ref="B3" r:id="rId1"/>
  </hyperlinks>
  <pageMargins left="0.7" right="0.7" top="0.75" bottom="0.75" header="0.3" footer="0.3"/>
  <pageSetup paperSize="9" orientation="portrait" horizontalDpi="1200" verticalDpi="1200" r:id="rId2"/>
  <headerFooter>
    <oddHeader>&amp;Cแบบรายงานการประเมินผลการปฏิบัติราชการตามคำรับรองการปฏิบัติราชการของหน่วยงานภายในกรมพัฒนาฝีมือแรงงาน
ประจำปีงบประมาณ พ.ศ. 2559 รอบ 9 เดือน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2016-10-12T07:34:26Z</dcterms:modified>
</cp:coreProperties>
</file>