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3.2" sheetId="11" r:id="rId2"/>
  </sheets>
  <definedNames>
    <definedName name="_xlnm.Print_Area" localSheetId="1">'3.3.2'!$A$1:$I$86</definedName>
    <definedName name="_xlnm.Print_Titles" localSheetId="1">'3.3.2'!$1:$6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6" i="11" l="1"/>
  <c r="H86" i="11"/>
  <c r="F86" i="11"/>
  <c r="E86" i="11"/>
  <c r="I85" i="11"/>
  <c r="H85" i="11"/>
  <c r="F85" i="11"/>
  <c r="E85" i="11"/>
  <c r="I84" i="11"/>
  <c r="H84" i="11"/>
  <c r="F84" i="11"/>
  <c r="E84" i="11"/>
  <c r="H83" i="11"/>
  <c r="I83" i="11" s="1"/>
  <c r="F83" i="11"/>
  <c r="E83" i="11"/>
  <c r="H82" i="11"/>
  <c r="I82" i="11" s="1"/>
  <c r="F82" i="11"/>
  <c r="E82" i="11"/>
  <c r="H81" i="11"/>
  <c r="I81" i="11" s="1"/>
  <c r="F81" i="11"/>
  <c r="E81" i="11"/>
  <c r="H80" i="11"/>
  <c r="I80" i="11" s="1"/>
  <c r="F80" i="11"/>
  <c r="E80" i="11"/>
  <c r="H79" i="11"/>
  <c r="I79" i="11" s="1"/>
  <c r="F79" i="11"/>
  <c r="E79" i="11"/>
  <c r="H78" i="11"/>
  <c r="I78" i="11" s="1"/>
  <c r="F78" i="11"/>
  <c r="E78" i="11"/>
  <c r="H77" i="11"/>
  <c r="I77" i="11" s="1"/>
  <c r="F77" i="11"/>
  <c r="E77" i="11"/>
  <c r="H76" i="11"/>
  <c r="I76" i="11" s="1"/>
  <c r="F76" i="11"/>
  <c r="E76" i="11"/>
  <c r="H75" i="11"/>
  <c r="I75" i="11" s="1"/>
  <c r="F75" i="11"/>
  <c r="E75" i="11"/>
  <c r="H74" i="11"/>
  <c r="I74" i="11" s="1"/>
  <c r="F74" i="11"/>
  <c r="E74" i="11"/>
  <c r="H73" i="11"/>
  <c r="I73" i="11" s="1"/>
  <c r="F73" i="11"/>
  <c r="E73" i="11"/>
  <c r="H72" i="11"/>
  <c r="I72" i="11" s="1"/>
  <c r="F72" i="11"/>
  <c r="E72" i="11"/>
  <c r="H71" i="11"/>
  <c r="I71" i="11" s="1"/>
  <c r="F71" i="11"/>
  <c r="E71" i="11"/>
  <c r="H70" i="11"/>
  <c r="I70" i="11" s="1"/>
  <c r="F70" i="11"/>
  <c r="E70" i="11"/>
  <c r="H69" i="11"/>
  <c r="I69" i="11" s="1"/>
  <c r="F69" i="11"/>
  <c r="E69" i="11"/>
  <c r="H68" i="11"/>
  <c r="I68" i="11" s="1"/>
  <c r="F68" i="11"/>
  <c r="E68" i="11"/>
  <c r="H67" i="11"/>
  <c r="I67" i="11" s="1"/>
  <c r="F67" i="11"/>
  <c r="E67" i="11"/>
  <c r="H66" i="11"/>
  <c r="I66" i="11" s="1"/>
  <c r="F66" i="11"/>
  <c r="E66" i="11"/>
  <c r="H65" i="11"/>
  <c r="I65" i="11" s="1"/>
  <c r="F65" i="11"/>
  <c r="E65" i="11"/>
  <c r="I64" i="11"/>
  <c r="H64" i="11"/>
  <c r="F64" i="11"/>
  <c r="E64" i="11"/>
  <c r="H63" i="11"/>
  <c r="I63" i="11" s="1"/>
  <c r="F63" i="11"/>
  <c r="E63" i="11"/>
  <c r="H62" i="11"/>
  <c r="I62" i="11" s="1"/>
  <c r="F62" i="11"/>
  <c r="E62" i="11"/>
  <c r="H61" i="11"/>
  <c r="I61" i="11" s="1"/>
  <c r="F61" i="11"/>
  <c r="E61" i="11"/>
  <c r="H60" i="11"/>
  <c r="I60" i="11" s="1"/>
  <c r="F60" i="11"/>
  <c r="E60" i="11"/>
  <c r="H59" i="11"/>
  <c r="I59" i="11" s="1"/>
  <c r="F59" i="11"/>
  <c r="E59" i="11"/>
  <c r="H58" i="11"/>
  <c r="I58" i="11" s="1"/>
  <c r="F58" i="11"/>
  <c r="E58" i="11"/>
  <c r="H57" i="11"/>
  <c r="I57" i="11" s="1"/>
  <c r="F57" i="11"/>
  <c r="E57" i="11"/>
  <c r="H56" i="11"/>
  <c r="I56" i="11" s="1"/>
  <c r="F56" i="11"/>
  <c r="E56" i="11"/>
  <c r="I55" i="11"/>
  <c r="H55" i="11"/>
  <c r="F55" i="11"/>
  <c r="E55" i="11"/>
  <c r="H54" i="11"/>
  <c r="I54" i="11" s="1"/>
  <c r="F54" i="11"/>
  <c r="E54" i="11"/>
  <c r="I53" i="11"/>
  <c r="H53" i="11"/>
  <c r="F53" i="11"/>
  <c r="E53" i="11"/>
  <c r="I52" i="11"/>
  <c r="H52" i="11"/>
  <c r="F52" i="11"/>
  <c r="E52" i="11"/>
  <c r="I51" i="11"/>
  <c r="H51" i="11"/>
  <c r="F51" i="11"/>
  <c r="E51" i="11"/>
  <c r="H50" i="11"/>
  <c r="I50" i="11" s="1"/>
  <c r="F50" i="11"/>
  <c r="E50" i="11"/>
  <c r="H49" i="11"/>
  <c r="I49" i="11" s="1"/>
  <c r="F49" i="11"/>
  <c r="E49" i="11"/>
  <c r="H48" i="11"/>
  <c r="I48" i="11" s="1"/>
  <c r="F48" i="11"/>
  <c r="E48" i="11"/>
  <c r="H47" i="11"/>
  <c r="I47" i="11" s="1"/>
  <c r="F47" i="11"/>
  <c r="E47" i="11"/>
  <c r="H46" i="11"/>
  <c r="I46" i="11" s="1"/>
  <c r="F46" i="11"/>
  <c r="E46" i="11"/>
  <c r="H45" i="11"/>
  <c r="I45" i="11" s="1"/>
  <c r="F45" i="11"/>
  <c r="E45" i="11"/>
  <c r="H44" i="11"/>
  <c r="I44" i="11" s="1"/>
  <c r="F44" i="11"/>
  <c r="E44" i="11"/>
  <c r="H43" i="11"/>
  <c r="I43" i="11" s="1"/>
  <c r="F43" i="11"/>
  <c r="E43" i="11"/>
  <c r="H42" i="11"/>
  <c r="I42" i="11" s="1"/>
  <c r="F42" i="11"/>
  <c r="E42" i="11"/>
  <c r="H41" i="11"/>
  <c r="I41" i="11" s="1"/>
  <c r="F41" i="11"/>
  <c r="E41" i="11"/>
  <c r="H40" i="11"/>
  <c r="I40" i="11" s="1"/>
  <c r="F40" i="11"/>
  <c r="E40" i="11"/>
  <c r="H39" i="11"/>
  <c r="I39" i="11" s="1"/>
  <c r="F39" i="11"/>
  <c r="E39" i="11"/>
  <c r="H38" i="11"/>
  <c r="I38" i="11" s="1"/>
  <c r="F38" i="11"/>
  <c r="E38" i="11"/>
  <c r="H37" i="11"/>
  <c r="I37" i="11" s="1"/>
  <c r="F37" i="11"/>
  <c r="E37" i="11"/>
  <c r="H36" i="11"/>
  <c r="I36" i="11" s="1"/>
  <c r="F36" i="11"/>
  <c r="E36" i="11"/>
  <c r="H35" i="11"/>
  <c r="I35" i="11" s="1"/>
  <c r="F35" i="11"/>
  <c r="E35" i="11"/>
  <c r="H34" i="11"/>
  <c r="I34" i="11" s="1"/>
  <c r="F34" i="11"/>
  <c r="E34" i="11"/>
  <c r="H33" i="11"/>
  <c r="I33" i="11" s="1"/>
  <c r="F33" i="11"/>
  <c r="E33" i="11"/>
  <c r="H32" i="11"/>
  <c r="I32" i="11" s="1"/>
  <c r="F32" i="11"/>
  <c r="E32" i="11"/>
  <c r="H31" i="11"/>
  <c r="I31" i="11" s="1"/>
  <c r="F31" i="11"/>
  <c r="E31" i="11"/>
  <c r="H30" i="11"/>
  <c r="I30" i="11" s="1"/>
  <c r="F30" i="11"/>
  <c r="E30" i="11"/>
  <c r="H29" i="11"/>
  <c r="I29" i="11" s="1"/>
  <c r="F29" i="11"/>
  <c r="E29" i="11"/>
  <c r="H28" i="11"/>
  <c r="I28" i="11" s="1"/>
  <c r="F28" i="11"/>
  <c r="E28" i="11"/>
  <c r="H27" i="11"/>
  <c r="I27" i="11" s="1"/>
  <c r="F27" i="11"/>
  <c r="E27" i="11"/>
  <c r="H26" i="11"/>
  <c r="I26" i="11" s="1"/>
  <c r="F26" i="11"/>
  <c r="E26" i="11"/>
  <c r="H25" i="11"/>
  <c r="I25" i="11" s="1"/>
  <c r="F25" i="11"/>
  <c r="E25" i="11"/>
  <c r="H24" i="11"/>
  <c r="I24" i="11" s="1"/>
  <c r="F24" i="11"/>
  <c r="E24" i="11"/>
  <c r="H23" i="11"/>
  <c r="I23" i="11" s="1"/>
  <c r="F23" i="11"/>
  <c r="E23" i="11"/>
  <c r="H22" i="11"/>
  <c r="I22" i="11" s="1"/>
  <c r="F22" i="11"/>
  <c r="E22" i="11"/>
  <c r="H21" i="11"/>
  <c r="I21" i="11" s="1"/>
  <c r="F21" i="11"/>
  <c r="E21" i="11"/>
  <c r="H20" i="11"/>
  <c r="I20" i="11" s="1"/>
  <c r="F20" i="11"/>
  <c r="E20" i="11"/>
  <c r="H19" i="11"/>
  <c r="I19" i="11" s="1"/>
  <c r="F19" i="11"/>
  <c r="E19" i="11"/>
  <c r="H18" i="11"/>
  <c r="I18" i="11" s="1"/>
  <c r="F18" i="11"/>
  <c r="E18" i="11"/>
  <c r="H17" i="11"/>
  <c r="I17" i="11" s="1"/>
  <c r="F17" i="11"/>
  <c r="E17" i="11"/>
  <c r="H16" i="11"/>
  <c r="I16" i="11" s="1"/>
  <c r="F16" i="11"/>
  <c r="E16" i="11"/>
  <c r="H15" i="11"/>
  <c r="I15" i="11" s="1"/>
  <c r="F15" i="11"/>
  <c r="E15" i="11"/>
  <c r="H14" i="11"/>
  <c r="I14" i="11" s="1"/>
  <c r="F14" i="11"/>
  <c r="E14" i="11"/>
  <c r="I13" i="11"/>
  <c r="H13" i="11"/>
  <c r="F13" i="11"/>
  <c r="E13" i="11"/>
  <c r="H12" i="11"/>
  <c r="I12" i="11" s="1"/>
  <c r="F12" i="11"/>
  <c r="E12" i="11"/>
  <c r="H11" i="11"/>
  <c r="I11" i="11" s="1"/>
  <c r="F11" i="11"/>
  <c r="E11" i="11"/>
  <c r="H10" i="11"/>
  <c r="I10" i="11" s="1"/>
  <c r="F10" i="11"/>
  <c r="E10" i="11"/>
  <c r="H9" i="11"/>
  <c r="I9" i="11" s="1"/>
  <c r="F9" i="11"/>
  <c r="E9" i="11"/>
  <c r="H8" i="11"/>
  <c r="I8" i="11" s="1"/>
  <c r="F8" i="11"/>
  <c r="E8" i="11"/>
  <c r="I7" i="11"/>
  <c r="H7" i="11"/>
  <c r="F7" i="11"/>
  <c r="E7" i="11"/>
  <c r="R3" i="11" l="1"/>
  <c r="R2" i="11"/>
  <c r="F93" i="11" l="1"/>
  <c r="I97" i="11"/>
  <c r="F92" i="11" l="1"/>
  <c r="F94" i="11"/>
  <c r="F97" i="11"/>
  <c r="I88" i="11"/>
  <c r="I92" i="11"/>
  <c r="F89" i="11"/>
  <c r="F95" i="11"/>
  <c r="I93" i="11"/>
  <c r="F96" i="11"/>
  <c r="I89" i="11"/>
  <c r="I94" i="11"/>
  <c r="F88" i="11"/>
  <c r="I95" i="11"/>
  <c r="I96" i="11"/>
  <c r="F98" i="11" l="1"/>
  <c r="F90" i="11" s="1"/>
  <c r="I98" i="11"/>
  <c r="I90" i="11" s="1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<sst xmlns="http://schemas.openxmlformats.org/spreadsheetml/2006/main" count="455" uniqueCount="391">
  <si>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</si>
  <si>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</si>
  <si>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</si>
  <si>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</si>
  <si>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</si>
  <si>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</si>
  <si>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</si>
  <si>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</si>
  <si>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</si>
  <si>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</si>
  <si>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</si>
  <si>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</si>
  <si>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</si>
  <si>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</si>
  <si>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</si>
  <si>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</si>
  <si>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</si>
  <si>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</si>
  <si>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</si>
  <si>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</si>
  <si>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</si>
  <si>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</si>
  <si>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</si>
  <si>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</si>
  <si>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</si>
  <si>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</si>
  <si>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</si>
  <si>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</si>
  <si>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</si>
  <si>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</si>
  <si>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</si>
  <si>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</si>
  <si>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</si>
  <si>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</si>
  <si>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</si>
  <si>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</si>
  <si>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</si>
  <si>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</si>
  <si>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</si>
  <si>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</si>
  <si>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</si>
  <si>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</si>
  <si>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</si>
  <si>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</si>
  <si>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</si>
  <si>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</si>
  <si>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</si>
  <si>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</si>
  <si>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</si>
  <si>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</si>
  <si>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</si>
  <si>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</si>
  <si>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</si>
  <si>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</si>
  <si>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</si>
  <si>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</si>
  <si>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</si>
  <si>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</si>
  <si>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</si>
  <si>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</si>
  <si>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</si>
  <si>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</si>
  <si>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</si>
  <si>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</si>
  <si>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</si>
  <si>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</si>
  <si>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</si>
  <si>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</si>
  <si>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</si>
  <si>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</si>
  <si>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</si>
  <si>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</si>
  <si>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</si>
  <si>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</si>
  <si>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</si>
  <si>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</si>
  <si>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</si>
  <si>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</si>
  <si>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</si>
  <si>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</si>
  <si>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</si>
  <si>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</si>
  <si>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</si>
  <si>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</si>
  <si>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</si>
  <si>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</si>
  <si>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</si>
  <si>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</si>
  <si>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</si>
  <si>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</si>
  <si>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</si>
  <si>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</si>
  <si>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</si>
  <si>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</si>
  <si>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</si>
  <si>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</si>
  <si>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</si>
  <si>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</si>
  <si>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</si>
  <si>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</si>
  <si>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</si>
  <si>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</si>
  <si>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</si>
  <si>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</si>
  <si>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</si>
  <si>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</si>
  <si>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</si>
  <si>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</si>
  <si>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</si>
  <si>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</si>
  <si>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</si>
  <si>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</si>
  <si>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</si>
  <si>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</si>
  <si>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</si>
  <si>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</si>
  <si>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</si>
  <si>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</si>
  <si>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</si>
  <si>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</si>
  <si>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</si>
  <si>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</si>
  <si>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</si>
  <si>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</si>
  <si>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</si>
  <si>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</si>
  <si>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</si>
  <si>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</si>
  <si>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</si>
  <si>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</si>
  <si>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</si>
  <si>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</si>
  <si>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</si>
  <si>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</si>
  <si>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</si>
  <si>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</si>
  <si>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</si>
  <si>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</si>
  <si>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</si>
  <si>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</si>
  <si>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</si>
  <si>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</si>
  <si>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</si>
  <si>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</si>
  <si>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</si>
  <si>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</si>
  <si>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</si>
  <si>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</si>
  <si>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</si>
  <si>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</si>
  <si>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</si>
  <si>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</si>
  <si>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</si>
  <si>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</si>
  <si>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</si>
  <si>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</si>
  <si>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</si>
  <si>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</si>
  <si>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</si>
  <si>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</si>
  <si>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</si>
  <si>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</si>
  <si>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</si>
  <si>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</si>
  <si>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</si>
  <si>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</si>
  <si>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</si>
  <si>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</si>
  <si>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</si>
  <si>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</si>
  <si>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</si>
  <si>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</si>
  <si>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</si>
  <si>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</si>
  <si>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</si>
  <si>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</si>
  <si>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</si>
  <si>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</si>
  <si>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</si>
  <si>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</si>
  <si>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</si>
  <si>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</si>
  <si>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</si>
  <si>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</si>
  <si>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</si>
  <si>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</si>
  <si>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</si>
  <si>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</si>
  <si>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</si>
  <si>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</si>
  <si>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</si>
  <si>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</si>
  <si>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</si>
  <si>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</si>
  <si>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</si>
  <si>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</si>
  <si>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</si>
  <si>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</si>
  <si>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</si>
  <si>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</si>
  <si>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</si>
  <si>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</si>
  <si>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</si>
  <si>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</si>
  <si>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</si>
  <si>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</si>
  <si>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</si>
  <si>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</si>
  <si>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</si>
  <si>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</si>
  <si>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</si>
  <si>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</si>
  <si>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</si>
  <si>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</si>
  <si>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</si>
  <si>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</si>
  <si>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</si>
  <si>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</si>
  <si>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</si>
  <si>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</si>
  <si>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</si>
  <si>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</si>
  <si>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</si>
  <si>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</si>
  <si>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</si>
  <si>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</si>
  <si>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</si>
  <si>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</si>
  <si>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</si>
  <si>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</si>
  <si>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</si>
  <si>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</si>
  <si>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</si>
  <si>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</si>
  <si>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</si>
  <si>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</si>
  <si>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</si>
  <si>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</si>
  <si>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</si>
  <si>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</si>
  <si>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</si>
  <si>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</si>
  <si>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</si>
  <si>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</si>
  <si>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</si>
  <si>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</si>
  <si>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</si>
  <si>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</si>
  <si>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</si>
  <si>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</si>
  <si>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</si>
  <si>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</si>
  <si>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</si>
  <si>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</si>
  <si>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</si>
  <si>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</si>
  <si>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</si>
  <si>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</si>
  <si>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</si>
  <si>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 xml:space="preserve">ตัวชี้วัดที่ </t>
  </si>
  <si>
    <t>นายสรายุธ ศศิสุวรรณ</t>
  </si>
  <si>
    <t xml:space="preserve">โทร.  </t>
  </si>
  <si>
    <t>02-2457065</t>
  </si>
  <si>
    <t>หน่วยงาน</t>
  </si>
  <si>
    <t>เป้าหมาย</t>
  </si>
  <si>
    <t>ผู้เข้า</t>
  </si>
  <si>
    <t>ผู้ผ่าน</t>
  </si>
  <si>
    <t>ตัวคูณ</t>
  </si>
  <si>
    <t>ผู้รายงานผล</t>
  </si>
  <si>
    <t>ตัวชี้วัดที่     3.3.2.1</t>
  </si>
  <si>
    <t>ตัวชี้วัดที่       3.3.2.2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</si>
  <si>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</si>
  <si>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</si>
  <si>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</si>
  <si>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</si>
  <si>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</si>
  <si>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</si>
  <si>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</si>
  <si>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</si>
  <si>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</si>
  <si>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</si>
  <si>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</si>
  <si>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</si>
  <si>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</si>
  <si>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</si>
  <si>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</si>
  <si>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</si>
  <si>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</si>
  <si>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</si>
  <si>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</si>
  <si>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</si>
  <si>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</si>
  <si>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</si>
  <si>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</si>
  <si>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</si>
  <si>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</si>
  <si>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</si>
  <si>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</si>
  <si>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</si>
  <si>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</si>
  <si>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</si>
  <si>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</si>
  <si>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</si>
  <si>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</si>
  <si>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</si>
  <si>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</si>
  <si>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</si>
  <si>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</si>
  <si>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</si>
  <si>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</si>
  <si>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</si>
  <si>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</si>
  <si>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</si>
  <si>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</si>
  <si>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</si>
  <si>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</si>
  <si>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</si>
  <si>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</si>
  <si>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</si>
  <si>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</si>
  <si>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</si>
  <si>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</si>
  <si>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</si>
  <si>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</si>
  <si>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</si>
  <si>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</si>
  <si>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</si>
  <si>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</si>
  <si>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</si>
  <si>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</si>
  <si>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</si>
  <si>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</si>
  <si>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</si>
  <si>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</si>
  <si>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</si>
  <si>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</si>
  <si>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</si>
  <si>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</si>
  <si>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</si>
  <si>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</si>
  <si>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</si>
  <si>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</si>
  <si>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</si>
  <si>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</si>
  <si>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</si>
  <si>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</si>
  <si>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</si>
  <si>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</si>
  <si>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</si>
  <si>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</si>
  <si>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</si>
  <si>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</si>
  <si>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</si>
  <si>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</si>
  <si>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</si>
  <si>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</si>
  <si>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</si>
  <si>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</si>
  <si>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</si>
  <si>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</si>
  <si>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</si>
  <si>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</si>
  <si>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</si>
  <si>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</si>
  <si>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</si>
  <si>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</si>
  <si>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</si>
  <si>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</si>
  <si>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</si>
  <si>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</si>
  <si>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</si>
  <si>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</si>
  <si>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</si>
  <si>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</si>
  <si>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</si>
  <si>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</si>
  <si>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</si>
  <si>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</si>
  <si>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</si>
  <si>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</si>
  <si>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</si>
  <si>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</si>
  <si>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</si>
  <si>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</si>
  <si>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</si>
  <si>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</si>
  <si>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</si>
  <si>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</si>
  <si>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</si>
  <si>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</si>
  <si>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3.3.2.1 และ 3.3.2.2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</si>
</sst>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0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6" fillId="0" borderId="0"/>
  </cellStyleXfs>
  <cellXfs count="134">
    <xf numFmtId="0" fontId="0" fillId="0" borderId="0" xfId="0"/>
    <xf numFmtId="0" fontId="3" fillId="0" borderId="1" xfId="0" applyFont="1" applyFill="1" applyBorder="1" applyAlignment="1">
      <alignment horizontal="left" vertical="center"/>
    </xf>
    <xf numFmtId="43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right"/>
    </xf>
    <xf numFmtId="43" fontId="2" fillId="0" borderId="1" xfId="0" applyNumberFormat="1" applyFont="1" applyFill="1" applyBorder="1"/>
    <xf numFmtId="43" fontId="3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3" xfId="0" applyFont="1" applyFill="1" applyBorder="1"/>
    <xf numFmtId="0" fontId="4" fillId="2" borderId="1" xfId="0" applyFont="1" applyFill="1" applyBorder="1" applyAlignment="1">
      <alignment horizontal="left" vertical="center"/>
    </xf>
    <xf numFmtId="43" fontId="4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horizontal="right"/>
    </xf>
    <xf numFmtId="43" fontId="4" fillId="2" borderId="1" xfId="0" applyNumberFormat="1" applyFont="1" applyFill="1" applyBorder="1" applyAlignment="1">
      <alignment horizontal="right"/>
    </xf>
    <xf numFmtId="0" fontId="5" fillId="2" borderId="1" xfId="0" applyFont="1" applyFill="1" applyBorder="1"/>
    <xf numFmtId="0" fontId="4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43" fontId="2" fillId="4" borderId="24" xfId="0" applyNumberFormat="1" applyFont="1" applyFill="1" applyBorder="1" applyAlignment="1">
      <alignment horizontal="center" vertical="center"/>
    </xf>
    <xf numFmtId="43" fontId="2" fillId="0" borderId="15" xfId="0" applyNumberFormat="1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center" vertical="center"/>
    </xf>
    <xf numFmtId="43" fontId="2" fillId="5" borderId="1" xfId="0" applyNumberFormat="1" applyFont="1" applyFill="1" applyBorder="1" applyAlignment="1">
      <alignment horizontal="right"/>
    </xf>
    <xf numFmtId="0" fontId="7" fillId="0" borderId="27" xfId="0" applyFont="1" applyFill="1" applyBorder="1"/>
    <xf numFmtId="0" fontId="2" fillId="0" borderId="0" xfId="0" applyFont="1" applyFill="1" applyBorder="1" applyAlignment="1">
      <alignment horizontal="left" vertical="top"/>
    </xf>
    <xf numFmtId="0" fontId="8" fillId="0" borderId="29" xfId="0" applyFont="1" applyFill="1" applyBorder="1"/>
    <xf numFmtId="0" fontId="8" fillId="0" borderId="31" xfId="0" applyFont="1" applyFill="1" applyBorder="1"/>
    <xf numFmtId="0" fontId="8" fillId="0" borderId="30" xfId="0" applyFont="1" applyFill="1" applyBorder="1"/>
    <xf numFmtId="0" fontId="8" fillId="0" borderId="32" xfId="0" applyFont="1" applyFill="1" applyBorder="1"/>
    <xf numFmtId="164" fontId="8" fillId="0" borderId="36" xfId="0" applyNumberFormat="1" applyFont="1" applyFill="1" applyBorder="1" applyAlignment="1">
      <alignment horizontal="center"/>
    </xf>
    <xf numFmtId="164" fontId="8" fillId="0" borderId="35" xfId="0" applyNumberFormat="1" applyFont="1" applyFill="1" applyBorder="1" applyAlignment="1">
      <alignment horizontal="center"/>
    </xf>
    <xf numFmtId="0" fontId="8" fillId="6" borderId="31" xfId="0" applyFont="1" applyFill="1" applyBorder="1"/>
    <xf numFmtId="0" fontId="8" fillId="6" borderId="32" xfId="0" applyFont="1" applyFill="1" applyBorder="1"/>
    <xf numFmtId="0" fontId="9" fillId="8" borderId="33" xfId="0" applyFont="1" applyFill="1" applyBorder="1"/>
    <xf numFmtId="0" fontId="9" fillId="8" borderId="34" xfId="0" applyFont="1" applyFill="1" applyBorder="1"/>
    <xf numFmtId="0" fontId="8" fillId="7" borderId="31" xfId="0" applyFont="1" applyFill="1" applyBorder="1"/>
    <xf numFmtId="0" fontId="8" fillId="7" borderId="32" xfId="0" applyFont="1" applyFill="1" applyBorder="1"/>
    <xf numFmtId="164" fontId="8" fillId="7" borderId="36" xfId="0" applyNumberFormat="1" applyFont="1" applyFill="1" applyBorder="1" applyAlignment="1">
      <alignment horizontal="center"/>
    </xf>
    <xf numFmtId="164" fontId="8" fillId="6" borderId="36" xfId="0" applyNumberFormat="1" applyFont="1" applyFill="1" applyBorder="1" applyAlignment="1">
      <alignment horizontal="center"/>
    </xf>
    <xf numFmtId="164" fontId="9" fillId="8" borderId="37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 vertical="top"/>
    </xf>
    <xf numFmtId="0" fontId="3" fillId="8" borderId="16" xfId="0" applyFont="1" applyFill="1" applyBorder="1" applyAlignment="1">
      <alignment horizontal="center" vertical="center"/>
    </xf>
    <xf numFmtId="0" fontId="3" fillId="8" borderId="23" xfId="0" applyFont="1" applyFill="1" applyBorder="1" applyAlignment="1">
      <alignment horizontal="left" vertical="center"/>
    </xf>
    <xf numFmtId="49" fontId="3" fillId="0" borderId="16" xfId="0" applyNumberFormat="1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0" fontId="7" fillId="8" borderId="26" xfId="0" applyFont="1" applyFill="1" applyBorder="1"/>
    <xf numFmtId="0" fontId="7" fillId="0" borderId="38" xfId="0" applyFont="1" applyFill="1" applyBorder="1"/>
    <xf numFmtId="0" fontId="7" fillId="0" borderId="39" xfId="0" applyFont="1" applyFill="1" applyBorder="1"/>
    <xf numFmtId="0" fontId="7" fillId="0" borderId="40" xfId="0" applyFont="1" applyFill="1" applyBorder="1"/>
    <xf numFmtId="0" fontId="1" fillId="8" borderId="26" xfId="0" applyFont="1" applyFill="1" applyBorder="1"/>
    <xf numFmtId="0" fontId="1" fillId="0" borderId="39" xfId="0" applyFont="1" applyFill="1" applyBorder="1"/>
    <xf numFmtId="0" fontId="1" fillId="0" borderId="27" xfId="0" applyFont="1" applyFill="1" applyBorder="1"/>
    <xf numFmtId="0" fontId="1" fillId="0" borderId="40" xfId="0" applyFont="1" applyFill="1" applyBorder="1"/>
    <xf numFmtId="0" fontId="1" fillId="0" borderId="39" xfId="0" applyFont="1" applyFill="1" applyBorder="1" applyAlignment="1">
      <alignment vertical="top" wrapText="1"/>
    </xf>
    <xf numFmtId="0" fontId="1" fillId="0" borderId="38" xfId="0" applyFont="1" applyFill="1" applyBorder="1"/>
    <xf numFmtId="0" fontId="1" fillId="0" borderId="28" xfId="0" applyFont="1" applyFill="1" applyBorder="1"/>
    <xf numFmtId="41" fontId="5" fillId="9" borderId="16" xfId="0" applyNumberFormat="1" applyFont="1" applyFill="1" applyBorder="1" applyAlignment="1">
      <alignment horizontal="center" vertical="center"/>
    </xf>
    <xf numFmtId="41" fontId="5" fillId="9" borderId="17" xfId="0" applyNumberFormat="1" applyFont="1" applyFill="1" applyBorder="1" applyAlignment="1">
      <alignment horizontal="center" vertical="center"/>
    </xf>
    <xf numFmtId="43" fontId="5" fillId="9" borderId="17" xfId="0" applyNumberFormat="1" applyFont="1" applyFill="1" applyBorder="1" applyAlignment="1">
      <alignment horizontal="center" vertical="center"/>
    </xf>
    <xf numFmtId="164" fontId="5" fillId="9" borderId="4" xfId="0" applyNumberFormat="1" applyFont="1" applyFill="1" applyBorder="1" applyAlignment="1">
      <alignment horizontal="center" vertical="center"/>
    </xf>
    <xf numFmtId="41" fontId="1" fillId="0" borderId="41" xfId="0" applyNumberFormat="1" applyFont="1" applyFill="1" applyBorder="1" applyAlignment="1">
      <alignment horizontal="center" vertical="center"/>
    </xf>
    <xf numFmtId="41" fontId="1" fillId="0" borderId="42" xfId="0" applyNumberFormat="1" applyFont="1" applyFill="1" applyBorder="1" applyAlignment="1">
      <alignment horizontal="center" vertical="center"/>
    </xf>
    <xf numFmtId="43" fontId="1" fillId="0" borderId="42" xfId="0" applyNumberFormat="1" applyFont="1" applyFill="1" applyBorder="1" applyAlignment="1">
      <alignment horizontal="center" vertical="center"/>
    </xf>
    <xf numFmtId="164" fontId="1" fillId="0" borderId="43" xfId="0" applyNumberFormat="1" applyFont="1" applyFill="1" applyBorder="1" applyAlignment="1">
      <alignment horizontal="center" vertical="center"/>
    </xf>
    <xf numFmtId="41" fontId="1" fillId="9" borderId="16" xfId="0" applyNumberFormat="1" applyFont="1" applyFill="1" applyBorder="1" applyAlignment="1">
      <alignment horizontal="center" vertical="center"/>
    </xf>
    <xf numFmtId="41" fontId="1" fillId="9" borderId="17" xfId="0" applyNumberFormat="1" applyFont="1" applyFill="1" applyBorder="1" applyAlignment="1">
      <alignment horizontal="center" vertical="center"/>
    </xf>
    <xf numFmtId="43" fontId="1" fillId="9" borderId="17" xfId="0" applyNumberFormat="1" applyFont="1" applyFill="1" applyBorder="1" applyAlignment="1">
      <alignment horizontal="center" vertical="center"/>
    </xf>
    <xf numFmtId="164" fontId="1" fillId="9" borderId="4" xfId="0" applyNumberFormat="1" applyFont="1" applyFill="1" applyBorder="1" applyAlignment="1">
      <alignment horizontal="center" vertical="center"/>
    </xf>
    <xf numFmtId="41" fontId="1" fillId="0" borderId="44" xfId="0" applyNumberFormat="1" applyFont="1" applyFill="1" applyBorder="1" applyAlignment="1">
      <alignment horizontal="center" vertical="center"/>
    </xf>
    <xf numFmtId="41" fontId="1" fillId="0" borderId="45" xfId="0" applyNumberFormat="1" applyFont="1" applyFill="1" applyBorder="1" applyAlignment="1">
      <alignment horizontal="center" vertical="center"/>
    </xf>
    <xf numFmtId="43" fontId="1" fillId="0" borderId="45" xfId="0" applyNumberFormat="1" applyFont="1" applyFill="1" applyBorder="1" applyAlignment="1">
      <alignment horizontal="center" vertical="center"/>
    </xf>
    <xf numFmtId="164" fontId="1" fillId="0" borderId="46" xfId="0" applyNumberFormat="1" applyFont="1" applyFill="1" applyBorder="1" applyAlignment="1">
      <alignment horizontal="center" vertical="center"/>
    </xf>
    <xf numFmtId="41" fontId="1" fillId="0" borderId="6" xfId="0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41" fontId="5" fillId="0" borderId="47" xfId="0" applyNumberFormat="1" applyFont="1" applyFill="1" applyBorder="1" applyAlignment="1">
      <alignment horizontal="center" vertical="center"/>
    </xf>
    <xf numFmtId="41" fontId="5" fillId="0" borderId="2" xfId="0" applyNumberFormat="1" applyFont="1" applyFill="1" applyBorder="1" applyAlignment="1">
      <alignment horizontal="center" vertical="center"/>
    </xf>
    <xf numFmtId="43" fontId="5" fillId="0" borderId="2" xfId="0" applyNumberFormat="1" applyFont="1" applyFill="1" applyBorder="1" applyAlignment="1">
      <alignment horizontal="center" vertical="center"/>
    </xf>
    <xf numFmtId="164" fontId="5" fillId="0" borderId="48" xfId="0" applyNumberFormat="1" applyFont="1" applyFill="1" applyBorder="1" applyAlignment="1">
      <alignment horizontal="center" vertical="center"/>
    </xf>
    <xf numFmtId="41" fontId="1" fillId="0" borderId="47" xfId="0" applyNumberFormat="1" applyFont="1" applyFill="1" applyBorder="1" applyAlignment="1">
      <alignment horizontal="center" vertical="center"/>
    </xf>
    <xf numFmtId="41" fontId="1" fillId="0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 applyAlignment="1">
      <alignment horizontal="center" vertical="center"/>
    </xf>
    <xf numFmtId="164" fontId="1" fillId="0" borderId="48" xfId="0" applyNumberFormat="1" applyFont="1" applyFill="1" applyBorder="1" applyAlignment="1">
      <alignment horizontal="center" vertical="center"/>
    </xf>
    <xf numFmtId="41" fontId="5" fillId="0" borderId="6" xfId="0" applyNumberFormat="1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center" vertical="center"/>
    </xf>
    <xf numFmtId="164" fontId="5" fillId="0" borderId="7" xfId="0" applyNumberFormat="1" applyFont="1" applyFill="1" applyBorder="1" applyAlignment="1">
      <alignment horizontal="center" vertical="center"/>
    </xf>
    <xf numFmtId="41" fontId="5" fillId="0" borderId="44" xfId="0" applyNumberFormat="1" applyFont="1" applyFill="1" applyBorder="1" applyAlignment="1">
      <alignment horizontal="center" vertical="center"/>
    </xf>
    <xf numFmtId="41" fontId="5" fillId="0" borderId="45" xfId="0" applyNumberFormat="1" applyFont="1" applyFill="1" applyBorder="1" applyAlignment="1">
      <alignment horizontal="center" vertical="center"/>
    </xf>
    <xf numFmtId="43" fontId="5" fillId="0" borderId="45" xfId="0" applyNumberFormat="1" applyFont="1" applyFill="1" applyBorder="1" applyAlignment="1">
      <alignment horizontal="center" vertical="center"/>
    </xf>
    <xf numFmtId="164" fontId="5" fillId="0" borderId="46" xfId="0" applyNumberFormat="1" applyFont="1" applyFill="1" applyBorder="1" applyAlignment="1">
      <alignment horizontal="center" vertical="center"/>
    </xf>
    <xf numFmtId="41" fontId="1" fillId="0" borderId="8" xfId="0" applyNumberFormat="1" applyFont="1" applyFill="1" applyBorder="1" applyAlignment="1">
      <alignment horizontal="center" vertical="center"/>
    </xf>
    <xf numFmtId="41" fontId="1" fillId="0" borderId="13" xfId="0" applyNumberFormat="1" applyFont="1" applyFill="1" applyBorder="1" applyAlignment="1">
      <alignment horizontal="center" vertical="center"/>
    </xf>
    <xf numFmtId="43" fontId="1" fillId="0" borderId="13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25" t="s">
        <v>0</v>
      </c>
      <c r="B3" s="125" t="s">
        <v>1</v>
      </c>
      <c r="C3" s="125" t="s">
        <v>213</v>
      </c>
      <c r="D3" s="125"/>
      <c r="E3" s="125"/>
      <c r="F3" s="125"/>
      <c r="G3" s="125"/>
      <c r="H3" s="125"/>
      <c r="I3" s="123">
        <v>2</v>
      </c>
      <c r="J3" s="125" t="s">
        <v>250</v>
      </c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25"/>
      <c r="AP3" s="125"/>
      <c r="AQ3" s="125"/>
      <c r="AR3" s="125"/>
      <c r="AS3" s="125"/>
      <c r="AT3" s="125"/>
      <c r="AU3" s="125"/>
      <c r="AV3" s="125"/>
      <c r="AW3" s="125"/>
      <c r="AX3" s="125"/>
      <c r="AY3" s="125"/>
      <c r="AZ3" s="125"/>
      <c r="BA3" s="125"/>
      <c r="BB3" s="125"/>
      <c r="BC3" s="125"/>
      <c r="BD3" s="125"/>
      <c r="BE3" s="125"/>
      <c r="BF3" s="125"/>
      <c r="BG3" s="125"/>
      <c r="BH3" s="125"/>
      <c r="BI3" s="125"/>
      <c r="BJ3" s="125"/>
      <c r="BK3" s="125"/>
      <c r="BL3" s="125"/>
      <c r="BM3" s="125"/>
      <c r="BN3" s="125"/>
      <c r="BO3" s="125"/>
      <c r="BP3" s="125"/>
      <c r="BQ3" s="125"/>
      <c r="BR3" s="125"/>
      <c r="BS3" s="125"/>
      <c r="BT3" s="125"/>
      <c r="BU3" s="125"/>
      <c r="BV3" s="125"/>
      <c r="BW3" s="123">
        <v>4</v>
      </c>
      <c r="BX3" s="123">
        <v>5</v>
      </c>
      <c r="BY3" s="123"/>
      <c r="BZ3" s="123">
        <v>6</v>
      </c>
      <c r="CA3" s="123">
        <v>7</v>
      </c>
      <c r="CB3" s="123">
        <v>8</v>
      </c>
      <c r="CC3" s="123">
        <v>9</v>
      </c>
      <c r="CD3" s="126" t="s">
        <v>2</v>
      </c>
      <c r="CH3" s="5" t="s">
        <v>12</v>
      </c>
      <c r="CN3" s="5" t="s">
        <v>13</v>
      </c>
    </row>
    <row r="4" spans="1:92" s="5" customFormat="1" x14ac:dyDescent="0.25">
      <c r="A4" s="125"/>
      <c r="B4" s="125"/>
      <c r="C4" s="125"/>
      <c r="D4" s="125"/>
      <c r="E4" s="125"/>
      <c r="F4" s="125"/>
      <c r="G4" s="125"/>
      <c r="H4" s="125"/>
      <c r="I4" s="123"/>
      <c r="J4" s="125" t="s">
        <v>3</v>
      </c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 t="s">
        <v>4</v>
      </c>
      <c r="AO4" s="125"/>
      <c r="AP4" s="125" t="s">
        <v>5</v>
      </c>
      <c r="AQ4" s="125"/>
      <c r="AR4" s="125"/>
      <c r="AS4" s="125"/>
      <c r="AT4" s="125"/>
      <c r="AU4" s="125"/>
      <c r="AV4" s="123">
        <v>3.4</v>
      </c>
      <c r="AW4" s="123"/>
      <c r="AX4" s="123"/>
      <c r="AY4" s="123">
        <v>3.5</v>
      </c>
      <c r="AZ4" s="123"/>
      <c r="BA4" s="123">
        <v>3.6</v>
      </c>
      <c r="BB4" s="123"/>
      <c r="BC4" s="123">
        <v>3.7</v>
      </c>
      <c r="BD4" s="123"/>
      <c r="BE4" s="123"/>
      <c r="BF4" s="123"/>
      <c r="BG4" s="123"/>
      <c r="BH4" s="123"/>
      <c r="BI4" s="123"/>
      <c r="BJ4" s="123">
        <v>3.8</v>
      </c>
      <c r="BK4" s="123"/>
      <c r="BL4" s="123"/>
      <c r="BM4" s="123"/>
      <c r="BN4" s="123"/>
      <c r="BO4" s="123"/>
      <c r="BP4" s="123"/>
      <c r="BQ4" s="123">
        <v>3.9</v>
      </c>
      <c r="BR4" s="123"/>
      <c r="BS4" s="123" t="s">
        <v>246</v>
      </c>
      <c r="BT4" s="123" t="s">
        <v>247</v>
      </c>
      <c r="BU4" s="123">
        <v>3.12</v>
      </c>
      <c r="BV4" s="123"/>
      <c r="BW4" s="123"/>
      <c r="BX4" s="123"/>
      <c r="BY4" s="123"/>
      <c r="BZ4" s="123"/>
      <c r="CA4" s="123"/>
      <c r="CB4" s="123"/>
      <c r="CC4" s="123"/>
      <c r="CD4" s="126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25"/>
      <c r="B5" s="125"/>
      <c r="C5" s="125"/>
      <c r="D5" s="125"/>
      <c r="E5" s="125"/>
      <c r="F5" s="125"/>
      <c r="G5" s="125"/>
      <c r="H5" s="125"/>
      <c r="I5" s="123"/>
      <c r="J5" s="125" t="s">
        <v>6</v>
      </c>
      <c r="K5" s="125"/>
      <c r="L5" s="125"/>
      <c r="M5" s="125"/>
      <c r="N5" s="125" t="s">
        <v>7</v>
      </c>
      <c r="O5" s="125"/>
      <c r="P5" s="125"/>
      <c r="Q5" s="125"/>
      <c r="R5" s="125"/>
      <c r="S5" s="125" t="s">
        <v>8</v>
      </c>
      <c r="T5" s="125"/>
      <c r="U5" s="125"/>
      <c r="V5" s="125"/>
      <c r="W5" s="125"/>
      <c r="X5" s="125"/>
      <c r="Y5" s="125"/>
      <c r="Z5" s="125" t="s">
        <v>9</v>
      </c>
      <c r="AA5" s="125"/>
      <c r="AB5" s="125" t="s">
        <v>10</v>
      </c>
      <c r="AC5" s="125"/>
      <c r="AD5" s="125"/>
      <c r="AE5" s="125"/>
      <c r="AF5" s="125"/>
      <c r="AG5" s="125" t="s">
        <v>11</v>
      </c>
      <c r="AH5" s="125"/>
      <c r="AI5" s="125"/>
      <c r="AJ5" s="125"/>
      <c r="AK5" s="125"/>
      <c r="AL5" s="125"/>
      <c r="AM5" s="125"/>
      <c r="AN5" s="125"/>
      <c r="AO5" s="125"/>
      <c r="AP5" s="125" t="s">
        <v>39</v>
      </c>
      <c r="AQ5" s="125"/>
      <c r="AR5" s="125" t="s">
        <v>40</v>
      </c>
      <c r="AS5" s="125"/>
      <c r="AT5" s="123" t="s">
        <v>231</v>
      </c>
      <c r="AU5" s="123"/>
      <c r="AV5" s="123"/>
      <c r="AW5" s="123"/>
      <c r="AX5" s="123"/>
      <c r="AY5" s="123"/>
      <c r="AZ5" s="123"/>
      <c r="BA5" s="123"/>
      <c r="BB5" s="123"/>
      <c r="BC5" s="123"/>
      <c r="BD5" s="123"/>
      <c r="BE5" s="123"/>
      <c r="BF5" s="123"/>
      <c r="BG5" s="123"/>
      <c r="BH5" s="123"/>
      <c r="BI5" s="123"/>
      <c r="BJ5" s="123"/>
      <c r="BK5" s="123"/>
      <c r="BL5" s="123"/>
      <c r="BM5" s="123"/>
      <c r="BN5" s="123"/>
      <c r="BO5" s="123"/>
      <c r="BP5" s="123"/>
      <c r="BQ5" s="123"/>
      <c r="BR5" s="123"/>
      <c r="BS5" s="123"/>
      <c r="BT5" s="123"/>
      <c r="BU5" s="123"/>
      <c r="BV5" s="123"/>
      <c r="BW5" s="123"/>
      <c r="BX5" s="123"/>
      <c r="BY5" s="123"/>
      <c r="BZ5" s="123"/>
      <c r="CA5" s="123"/>
      <c r="CB5" s="123"/>
      <c r="CC5" s="123"/>
      <c r="CD5" s="126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25"/>
      <c r="B6" s="125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24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24"/>
      <c r="BT6" s="124"/>
      <c r="BU6" s="4" t="s">
        <v>248</v>
      </c>
      <c r="BV6" s="4" t="s">
        <v>249</v>
      </c>
      <c r="BW6" s="124"/>
      <c r="BX6" s="3">
        <v>5.0999999999999996</v>
      </c>
      <c r="BY6" s="3">
        <v>5.2</v>
      </c>
      <c r="BZ6" s="123"/>
      <c r="CA6" s="123"/>
      <c r="CB6" s="123"/>
      <c r="CC6" s="123"/>
      <c r="CD6" s="126"/>
    </row>
    <row r="7" spans="1:92" x14ac:dyDescent="0.35">
      <c r="A7" s="13" t="s">
        <v>58</v>
      </c>
      <c r="B7" s="13" t="s">
        <v>59</v>
      </c>
      <c r="C7" s="14">
        <v>1</v>
      </c>
      <c r="D7" s="14">
        <v>1</v>
      </c>
      <c r="E7" s="14">
        <v>2</v>
      </c>
      <c r="F7" s="14">
        <v>2</v>
      </c>
      <c r="G7" s="14">
        <v>2</v>
      </c>
      <c r="H7" s="14">
        <v>2</v>
      </c>
      <c r="I7" s="14">
        <v>10</v>
      </c>
      <c r="J7" s="15">
        <v>1.5</v>
      </c>
      <c r="K7" s="15">
        <v>1.5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1.5</v>
      </c>
      <c r="R7" s="15">
        <v>1.5</v>
      </c>
      <c r="S7" s="15">
        <v>1.5</v>
      </c>
      <c r="T7" s="15">
        <v>1</v>
      </c>
      <c r="U7" s="15">
        <v>0.5</v>
      </c>
      <c r="V7" s="15">
        <v>1.5</v>
      </c>
      <c r="W7" s="15">
        <v>0.5</v>
      </c>
      <c r="X7" s="15">
        <v>0</v>
      </c>
      <c r="Y7" s="15">
        <v>0</v>
      </c>
      <c r="Z7" s="15">
        <v>1</v>
      </c>
      <c r="AA7" s="15">
        <v>1</v>
      </c>
      <c r="AB7" s="15">
        <v>1</v>
      </c>
      <c r="AC7" s="15">
        <v>0.75</v>
      </c>
      <c r="AD7" s="15">
        <v>0.5</v>
      </c>
      <c r="AE7" s="15">
        <v>0.75</v>
      </c>
      <c r="AF7" s="15">
        <v>0.5</v>
      </c>
      <c r="AG7" s="15">
        <v>0.75</v>
      </c>
      <c r="AH7" s="15">
        <v>0.75</v>
      </c>
      <c r="AI7" s="15">
        <v>0.5</v>
      </c>
      <c r="AJ7" s="15">
        <v>0.75</v>
      </c>
      <c r="AK7" s="15">
        <v>0.5</v>
      </c>
      <c r="AL7" s="15">
        <v>0.75</v>
      </c>
      <c r="AM7" s="15">
        <v>0.5</v>
      </c>
      <c r="AN7" s="15">
        <v>0.5</v>
      </c>
      <c r="AO7" s="15">
        <v>0.5</v>
      </c>
      <c r="AP7" s="15">
        <v>2</v>
      </c>
      <c r="AQ7" s="15">
        <v>2</v>
      </c>
      <c r="AR7" s="15">
        <v>0</v>
      </c>
      <c r="AS7" s="15">
        <v>0</v>
      </c>
      <c r="AT7" s="15">
        <v>1.25</v>
      </c>
      <c r="AU7" s="15">
        <v>1.25</v>
      </c>
      <c r="AV7" s="15">
        <v>0.5</v>
      </c>
      <c r="AW7" s="15">
        <v>0.5</v>
      </c>
      <c r="AX7" s="15">
        <v>0.5</v>
      </c>
      <c r="AY7" s="15">
        <v>1.25</v>
      </c>
      <c r="AZ7" s="15">
        <v>1.25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2</v>
      </c>
      <c r="BG7" s="15">
        <v>2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1.5</v>
      </c>
      <c r="BR7" s="15">
        <v>1.5</v>
      </c>
      <c r="BS7" s="15">
        <v>1.5</v>
      </c>
      <c r="BT7" s="15">
        <v>4</v>
      </c>
      <c r="BU7" s="15">
        <v>0</v>
      </c>
      <c r="BV7" s="15">
        <v>0</v>
      </c>
      <c r="BW7" s="14">
        <v>10</v>
      </c>
      <c r="BX7" s="14">
        <v>2.5</v>
      </c>
      <c r="BY7" s="14">
        <v>2.5</v>
      </c>
      <c r="BZ7" s="14">
        <v>5</v>
      </c>
      <c r="CA7" s="14">
        <v>5</v>
      </c>
      <c r="CB7" s="14">
        <v>5</v>
      </c>
      <c r="CC7" s="14">
        <v>5</v>
      </c>
      <c r="CD7" s="15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45">
        <v>10</v>
      </c>
      <c r="AU8" s="45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3" t="s">
        <v>67</v>
      </c>
      <c r="B12" s="13" t="s">
        <v>68</v>
      </c>
      <c r="C12" s="14">
        <v>1</v>
      </c>
      <c r="D12" s="14">
        <v>1</v>
      </c>
      <c r="E12" s="14">
        <v>2</v>
      </c>
      <c r="F12" s="14">
        <v>2</v>
      </c>
      <c r="G12" s="14">
        <v>2</v>
      </c>
      <c r="H12" s="14">
        <v>2</v>
      </c>
      <c r="I12" s="14">
        <v>10</v>
      </c>
      <c r="J12" s="15">
        <v>1.5</v>
      </c>
      <c r="K12" s="15">
        <v>1.5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1.5</v>
      </c>
      <c r="R12" s="15">
        <v>1.5</v>
      </c>
      <c r="S12" s="15">
        <v>0</v>
      </c>
      <c r="T12" s="15">
        <v>0</v>
      </c>
      <c r="U12" s="15">
        <v>0</v>
      </c>
      <c r="V12" s="15">
        <v>2.5</v>
      </c>
      <c r="W12" s="15">
        <v>2.5</v>
      </c>
      <c r="X12" s="15">
        <v>0</v>
      </c>
      <c r="Y12" s="15">
        <v>0</v>
      </c>
      <c r="Z12" s="15">
        <v>1</v>
      </c>
      <c r="AA12" s="15">
        <v>1</v>
      </c>
      <c r="AB12" s="15">
        <v>1</v>
      </c>
      <c r="AC12" s="15">
        <v>0.75</v>
      </c>
      <c r="AD12" s="15">
        <v>0.5</v>
      </c>
      <c r="AE12" s="15">
        <v>0.75</v>
      </c>
      <c r="AF12" s="15">
        <v>0.5</v>
      </c>
      <c r="AG12" s="15">
        <v>0</v>
      </c>
      <c r="AH12" s="15">
        <v>0</v>
      </c>
      <c r="AI12" s="15">
        <v>0</v>
      </c>
      <c r="AJ12" s="15">
        <v>1.25</v>
      </c>
      <c r="AK12" s="15">
        <v>1</v>
      </c>
      <c r="AL12" s="15">
        <v>1.25</v>
      </c>
      <c r="AM12" s="15">
        <v>1</v>
      </c>
      <c r="AN12" s="15">
        <v>0.5</v>
      </c>
      <c r="AO12" s="15">
        <v>0.5</v>
      </c>
      <c r="AP12" s="15">
        <v>1</v>
      </c>
      <c r="AQ12" s="15">
        <v>1</v>
      </c>
      <c r="AR12" s="15">
        <v>1</v>
      </c>
      <c r="AS12" s="15">
        <v>1</v>
      </c>
      <c r="AT12" s="15">
        <v>1.25</v>
      </c>
      <c r="AU12" s="15">
        <v>1.25</v>
      </c>
      <c r="AV12" s="15">
        <v>0.5</v>
      </c>
      <c r="AW12" s="15">
        <v>0.5</v>
      </c>
      <c r="AX12" s="15">
        <v>0.5</v>
      </c>
      <c r="AY12" s="15">
        <v>1.25</v>
      </c>
      <c r="AZ12" s="15">
        <v>1.25</v>
      </c>
      <c r="BA12" s="15">
        <v>0</v>
      </c>
      <c r="BB12" s="15">
        <v>0</v>
      </c>
      <c r="BC12" s="15">
        <v>0.75</v>
      </c>
      <c r="BD12" s="15">
        <v>0.75</v>
      </c>
      <c r="BE12" s="15">
        <v>0.5</v>
      </c>
      <c r="BF12" s="15">
        <v>0.5</v>
      </c>
      <c r="BG12" s="15">
        <v>0.5</v>
      </c>
      <c r="BH12" s="15">
        <v>0.5</v>
      </c>
      <c r="BI12" s="15">
        <v>0.5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1.5</v>
      </c>
      <c r="BR12" s="15">
        <v>1.5</v>
      </c>
      <c r="BS12" s="15">
        <v>1.5</v>
      </c>
      <c r="BT12" s="15">
        <v>4</v>
      </c>
      <c r="BU12" s="15">
        <v>0</v>
      </c>
      <c r="BV12" s="15">
        <v>0</v>
      </c>
      <c r="BW12" s="14">
        <v>10</v>
      </c>
      <c r="BX12" s="14">
        <v>0</v>
      </c>
      <c r="BY12" s="14">
        <v>5</v>
      </c>
      <c r="BZ12" s="14">
        <v>5</v>
      </c>
      <c r="CA12" s="14">
        <v>5</v>
      </c>
      <c r="CB12" s="14">
        <v>5</v>
      </c>
      <c r="CC12" s="14">
        <v>5</v>
      </c>
      <c r="CD12" s="15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3" t="s">
        <v>79</v>
      </c>
      <c r="B18" s="13" t="s">
        <v>80</v>
      </c>
      <c r="C18" s="14">
        <v>1</v>
      </c>
      <c r="D18" s="14">
        <v>1</v>
      </c>
      <c r="E18" s="14">
        <v>2</v>
      </c>
      <c r="F18" s="14">
        <v>2</v>
      </c>
      <c r="G18" s="14">
        <v>2</v>
      </c>
      <c r="H18" s="14">
        <v>2</v>
      </c>
      <c r="I18" s="14">
        <v>10</v>
      </c>
      <c r="J18" s="16">
        <v>1.5</v>
      </c>
      <c r="K18" s="16">
        <v>1.5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1.5</v>
      </c>
      <c r="R18" s="16">
        <v>1.5</v>
      </c>
      <c r="S18" s="16">
        <v>0</v>
      </c>
      <c r="T18" s="16">
        <v>0</v>
      </c>
      <c r="U18" s="16">
        <v>0</v>
      </c>
      <c r="V18" s="16">
        <v>2.5</v>
      </c>
      <c r="W18" s="16">
        <v>2.5</v>
      </c>
      <c r="X18" s="16">
        <v>0</v>
      </c>
      <c r="Y18" s="16">
        <v>0</v>
      </c>
      <c r="Z18" s="16">
        <v>1</v>
      </c>
      <c r="AA18" s="16">
        <v>1</v>
      </c>
      <c r="AB18" s="16">
        <v>1</v>
      </c>
      <c r="AC18" s="16">
        <v>0.75</v>
      </c>
      <c r="AD18" s="16">
        <v>0.5</v>
      </c>
      <c r="AE18" s="16">
        <v>0.75</v>
      </c>
      <c r="AF18" s="16">
        <v>0.5</v>
      </c>
      <c r="AG18" s="16">
        <v>1.5</v>
      </c>
      <c r="AH18" s="16">
        <v>1</v>
      </c>
      <c r="AI18" s="16">
        <v>0.5</v>
      </c>
      <c r="AJ18" s="16">
        <v>0.75</v>
      </c>
      <c r="AK18" s="16">
        <v>0.75</v>
      </c>
      <c r="AL18" s="16">
        <v>0</v>
      </c>
      <c r="AM18" s="16">
        <v>0</v>
      </c>
      <c r="AN18" s="16">
        <v>0.5</v>
      </c>
      <c r="AO18" s="16">
        <v>0.5</v>
      </c>
      <c r="AP18" s="16">
        <v>1.5</v>
      </c>
      <c r="AQ18" s="16">
        <v>1.5</v>
      </c>
      <c r="AR18" s="16">
        <v>0</v>
      </c>
      <c r="AS18" s="16">
        <v>0</v>
      </c>
      <c r="AT18" s="16">
        <v>2</v>
      </c>
      <c r="AU18" s="16">
        <v>1.5</v>
      </c>
      <c r="AV18" s="16">
        <v>0.5</v>
      </c>
      <c r="AW18" s="16">
        <v>0.5</v>
      </c>
      <c r="AX18" s="16">
        <v>0.5</v>
      </c>
      <c r="AY18" s="16">
        <v>1.25</v>
      </c>
      <c r="AZ18" s="16">
        <v>1.25</v>
      </c>
      <c r="BA18" s="16">
        <v>0</v>
      </c>
      <c r="BB18" s="16">
        <v>0</v>
      </c>
      <c r="BC18" s="16">
        <v>0</v>
      </c>
      <c r="BD18" s="16">
        <v>0</v>
      </c>
      <c r="BE18" s="16">
        <v>0</v>
      </c>
      <c r="BF18" s="16">
        <v>2</v>
      </c>
      <c r="BG18" s="16">
        <v>2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0</v>
      </c>
      <c r="BO18" s="16">
        <v>0</v>
      </c>
      <c r="BP18" s="16">
        <v>0</v>
      </c>
      <c r="BQ18" s="16">
        <v>1.5</v>
      </c>
      <c r="BR18" s="16">
        <v>1.5</v>
      </c>
      <c r="BS18" s="16">
        <v>1.5</v>
      </c>
      <c r="BT18" s="16">
        <v>4</v>
      </c>
      <c r="BU18" s="16">
        <v>0</v>
      </c>
      <c r="BV18" s="16">
        <v>0</v>
      </c>
      <c r="BW18" s="14">
        <v>10</v>
      </c>
      <c r="BX18" s="14">
        <v>2.5</v>
      </c>
      <c r="BY18" s="14">
        <v>2.5</v>
      </c>
      <c r="BZ18" s="14">
        <v>5</v>
      </c>
      <c r="CA18" s="14">
        <v>5</v>
      </c>
      <c r="CB18" s="14">
        <v>5</v>
      </c>
      <c r="CC18" s="14">
        <v>5</v>
      </c>
      <c r="CD18" s="15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3" t="s">
        <v>93</v>
      </c>
      <c r="B25" s="13" t="s">
        <v>94</v>
      </c>
      <c r="C25" s="14">
        <v>1</v>
      </c>
      <c r="D25" s="14">
        <v>1</v>
      </c>
      <c r="E25" s="14">
        <v>2</v>
      </c>
      <c r="F25" s="14">
        <v>2</v>
      </c>
      <c r="G25" s="14">
        <v>2</v>
      </c>
      <c r="H25" s="14">
        <v>2</v>
      </c>
      <c r="I25" s="14">
        <v>10</v>
      </c>
      <c r="J25" s="16">
        <v>2</v>
      </c>
      <c r="K25" s="16">
        <v>1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2</v>
      </c>
      <c r="R25" s="16">
        <v>2</v>
      </c>
      <c r="S25" s="16">
        <v>1.5</v>
      </c>
      <c r="T25" s="16">
        <v>1</v>
      </c>
      <c r="U25" s="16">
        <v>0.5</v>
      </c>
      <c r="V25" s="16">
        <v>1.5</v>
      </c>
      <c r="W25" s="16">
        <v>0.5</v>
      </c>
      <c r="X25" s="16">
        <v>0</v>
      </c>
      <c r="Y25" s="16">
        <v>0</v>
      </c>
      <c r="Z25" s="16">
        <v>1</v>
      </c>
      <c r="AA25" s="16">
        <v>1</v>
      </c>
      <c r="AB25" s="16">
        <v>0.75</v>
      </c>
      <c r="AC25" s="16">
        <v>0.75</v>
      </c>
      <c r="AD25" s="16">
        <v>0.5</v>
      </c>
      <c r="AE25" s="16">
        <v>0.5</v>
      </c>
      <c r="AF25" s="16">
        <v>0.5</v>
      </c>
      <c r="AG25" s="16">
        <v>0.75</v>
      </c>
      <c r="AH25" s="16">
        <v>0.75</v>
      </c>
      <c r="AI25" s="16">
        <v>0.5</v>
      </c>
      <c r="AJ25" s="16">
        <v>0.5</v>
      </c>
      <c r="AK25" s="16">
        <v>0.5</v>
      </c>
      <c r="AL25" s="16">
        <v>0.5</v>
      </c>
      <c r="AM25" s="16">
        <v>0.5</v>
      </c>
      <c r="AN25" s="16">
        <v>0.5</v>
      </c>
      <c r="AO25" s="16">
        <v>0.5</v>
      </c>
      <c r="AP25" s="16">
        <v>1</v>
      </c>
      <c r="AQ25" s="16">
        <v>1</v>
      </c>
      <c r="AR25" s="16">
        <v>1</v>
      </c>
      <c r="AS25" s="16">
        <v>1</v>
      </c>
      <c r="AT25" s="16">
        <v>1.25</v>
      </c>
      <c r="AU25" s="16">
        <v>1.25</v>
      </c>
      <c r="AV25" s="16">
        <v>0.5</v>
      </c>
      <c r="AW25" s="16">
        <v>0.5</v>
      </c>
      <c r="AX25" s="16">
        <v>0.5</v>
      </c>
      <c r="AY25" s="16">
        <v>1.25</v>
      </c>
      <c r="AZ25" s="16">
        <v>1.25</v>
      </c>
      <c r="BA25" s="16">
        <v>0</v>
      </c>
      <c r="BB25" s="16">
        <v>0</v>
      </c>
      <c r="BC25" s="16">
        <v>0.75</v>
      </c>
      <c r="BD25" s="16">
        <v>0.75</v>
      </c>
      <c r="BE25" s="16">
        <v>0.5</v>
      </c>
      <c r="BF25" s="16">
        <v>0.5</v>
      </c>
      <c r="BG25" s="16">
        <v>0.5</v>
      </c>
      <c r="BH25" s="16">
        <v>0.5</v>
      </c>
      <c r="BI25" s="16">
        <v>0.5</v>
      </c>
      <c r="BJ25" s="16">
        <v>0</v>
      </c>
      <c r="BK25" s="16">
        <v>0</v>
      </c>
      <c r="BL25" s="16">
        <v>0</v>
      </c>
      <c r="BM25" s="16">
        <v>0</v>
      </c>
      <c r="BN25" s="16">
        <v>0</v>
      </c>
      <c r="BO25" s="16">
        <v>0</v>
      </c>
      <c r="BP25" s="16">
        <v>0</v>
      </c>
      <c r="BQ25" s="16">
        <v>1.5</v>
      </c>
      <c r="BR25" s="16">
        <v>1.5</v>
      </c>
      <c r="BS25" s="16">
        <v>1.5</v>
      </c>
      <c r="BT25" s="16">
        <v>4</v>
      </c>
      <c r="BU25" s="16">
        <v>0</v>
      </c>
      <c r="BV25" s="16">
        <v>0</v>
      </c>
      <c r="BW25" s="14">
        <v>10</v>
      </c>
      <c r="BX25" s="14">
        <v>0</v>
      </c>
      <c r="BY25" s="14">
        <v>5</v>
      </c>
      <c r="BZ25" s="14">
        <v>5</v>
      </c>
      <c r="CA25" s="14">
        <v>5</v>
      </c>
      <c r="CB25" s="14">
        <v>5</v>
      </c>
      <c r="CC25" s="14">
        <v>5</v>
      </c>
      <c r="CD25" s="15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3" t="s">
        <v>107</v>
      </c>
      <c r="B32" s="13" t="s">
        <v>108</v>
      </c>
      <c r="C32" s="14">
        <v>1</v>
      </c>
      <c r="D32" s="14">
        <v>1</v>
      </c>
      <c r="E32" s="14">
        <v>2</v>
      </c>
      <c r="F32" s="14">
        <v>2</v>
      </c>
      <c r="G32" s="14">
        <v>2</v>
      </c>
      <c r="H32" s="14">
        <v>2</v>
      </c>
      <c r="I32" s="14">
        <v>10</v>
      </c>
      <c r="J32" s="16">
        <v>2</v>
      </c>
      <c r="K32" s="16">
        <v>1</v>
      </c>
      <c r="L32" s="16">
        <v>0</v>
      </c>
      <c r="M32" s="16">
        <v>0</v>
      </c>
      <c r="N32" s="16">
        <v>1</v>
      </c>
      <c r="O32" s="16">
        <v>1</v>
      </c>
      <c r="P32" s="16">
        <v>0.5</v>
      </c>
      <c r="Q32" s="16">
        <v>1</v>
      </c>
      <c r="R32" s="16">
        <v>0.5</v>
      </c>
      <c r="S32" s="16">
        <v>1</v>
      </c>
      <c r="T32" s="16">
        <v>1</v>
      </c>
      <c r="U32" s="16">
        <v>0.5</v>
      </c>
      <c r="V32" s="16">
        <v>0.75</v>
      </c>
      <c r="W32" s="16">
        <v>0.5</v>
      </c>
      <c r="X32" s="16">
        <v>0.75</v>
      </c>
      <c r="Y32" s="16">
        <v>0.5</v>
      </c>
      <c r="Z32" s="16">
        <v>1</v>
      </c>
      <c r="AA32" s="16">
        <v>1</v>
      </c>
      <c r="AB32" s="16">
        <v>0.75</v>
      </c>
      <c r="AC32" s="16">
        <v>0.75</v>
      </c>
      <c r="AD32" s="16">
        <v>0.5</v>
      </c>
      <c r="AE32" s="16">
        <v>0.5</v>
      </c>
      <c r="AF32" s="16">
        <v>0.5</v>
      </c>
      <c r="AG32" s="16">
        <v>0.75</v>
      </c>
      <c r="AH32" s="16">
        <v>0.75</v>
      </c>
      <c r="AI32" s="16">
        <v>0.5</v>
      </c>
      <c r="AJ32" s="16">
        <v>0.5</v>
      </c>
      <c r="AK32" s="16">
        <v>0.5</v>
      </c>
      <c r="AL32" s="16">
        <v>0.5</v>
      </c>
      <c r="AM32" s="16">
        <v>0.5</v>
      </c>
      <c r="AN32" s="16">
        <v>0.5</v>
      </c>
      <c r="AO32" s="16">
        <v>0.5</v>
      </c>
      <c r="AP32" s="16">
        <v>1</v>
      </c>
      <c r="AQ32" s="16">
        <v>1</v>
      </c>
      <c r="AR32" s="16">
        <v>1</v>
      </c>
      <c r="AS32" s="16">
        <v>1</v>
      </c>
      <c r="AT32" s="16">
        <v>1.25</v>
      </c>
      <c r="AU32" s="16">
        <v>1.25</v>
      </c>
      <c r="AV32" s="16">
        <v>0.5</v>
      </c>
      <c r="AW32" s="16">
        <v>0.5</v>
      </c>
      <c r="AX32" s="16">
        <v>0.5</v>
      </c>
      <c r="AY32" s="16">
        <v>1.25</v>
      </c>
      <c r="AZ32" s="16">
        <v>1.25</v>
      </c>
      <c r="BA32" s="16">
        <v>0</v>
      </c>
      <c r="BB32" s="16">
        <v>0</v>
      </c>
      <c r="BC32" s="16">
        <v>0</v>
      </c>
      <c r="BD32" s="16">
        <v>0</v>
      </c>
      <c r="BE32" s="16">
        <v>0</v>
      </c>
      <c r="BF32" s="16">
        <v>1</v>
      </c>
      <c r="BG32" s="16">
        <v>1</v>
      </c>
      <c r="BH32" s="16">
        <v>1</v>
      </c>
      <c r="BI32" s="16">
        <v>1</v>
      </c>
      <c r="BJ32" s="16">
        <v>0</v>
      </c>
      <c r="BK32" s="16">
        <v>0</v>
      </c>
      <c r="BL32" s="16">
        <v>0</v>
      </c>
      <c r="BM32" s="16">
        <v>0</v>
      </c>
      <c r="BN32" s="16">
        <v>0</v>
      </c>
      <c r="BO32" s="16">
        <v>0</v>
      </c>
      <c r="BP32" s="16">
        <v>0</v>
      </c>
      <c r="BQ32" s="16">
        <v>1.5</v>
      </c>
      <c r="BR32" s="16">
        <v>1.5</v>
      </c>
      <c r="BS32" s="16">
        <v>1.5</v>
      </c>
      <c r="BT32" s="16">
        <v>4</v>
      </c>
      <c r="BU32" s="16">
        <v>0</v>
      </c>
      <c r="BV32" s="16">
        <v>0</v>
      </c>
      <c r="BW32" s="14">
        <v>10</v>
      </c>
      <c r="BX32" s="14">
        <v>0</v>
      </c>
      <c r="BY32" s="14">
        <v>5</v>
      </c>
      <c r="BZ32" s="14">
        <v>5</v>
      </c>
      <c r="CA32" s="14">
        <v>5</v>
      </c>
      <c r="CB32" s="14">
        <v>5</v>
      </c>
      <c r="CC32" s="14">
        <v>5</v>
      </c>
      <c r="CD32" s="15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3" t="s">
        <v>117</v>
      </c>
      <c r="B37" s="13" t="s">
        <v>118</v>
      </c>
      <c r="C37" s="14">
        <v>1</v>
      </c>
      <c r="D37" s="14">
        <v>1</v>
      </c>
      <c r="E37" s="14">
        <v>2</v>
      </c>
      <c r="F37" s="14">
        <v>2</v>
      </c>
      <c r="G37" s="14">
        <v>2</v>
      </c>
      <c r="H37" s="14">
        <v>2</v>
      </c>
      <c r="I37" s="14">
        <v>10</v>
      </c>
      <c r="J37" s="16">
        <v>1</v>
      </c>
      <c r="K37" s="16">
        <v>1</v>
      </c>
      <c r="L37" s="16">
        <v>0</v>
      </c>
      <c r="M37" s="16">
        <v>0</v>
      </c>
      <c r="N37" s="16">
        <v>0.75</v>
      </c>
      <c r="O37" s="16">
        <v>0.75</v>
      </c>
      <c r="P37" s="16">
        <v>0.5</v>
      </c>
      <c r="Q37" s="16">
        <v>0.5</v>
      </c>
      <c r="R37" s="16">
        <v>0.5</v>
      </c>
      <c r="S37" s="16">
        <v>1.5</v>
      </c>
      <c r="T37" s="16">
        <v>1</v>
      </c>
      <c r="U37" s="16">
        <v>0.5</v>
      </c>
      <c r="V37" s="16">
        <v>1.5</v>
      </c>
      <c r="W37" s="16">
        <v>0.5</v>
      </c>
      <c r="X37" s="16">
        <v>0</v>
      </c>
      <c r="Y37" s="16">
        <v>0</v>
      </c>
      <c r="Z37" s="16">
        <v>1</v>
      </c>
      <c r="AA37" s="16">
        <v>1</v>
      </c>
      <c r="AB37" s="16">
        <v>1</v>
      </c>
      <c r="AC37" s="16">
        <v>1</v>
      </c>
      <c r="AD37" s="16">
        <v>0.5</v>
      </c>
      <c r="AE37" s="16">
        <v>1</v>
      </c>
      <c r="AF37" s="16">
        <v>0.5</v>
      </c>
      <c r="AG37" s="16">
        <v>1.5</v>
      </c>
      <c r="AH37" s="16">
        <v>1</v>
      </c>
      <c r="AI37" s="16">
        <v>0.75</v>
      </c>
      <c r="AJ37" s="16">
        <v>1</v>
      </c>
      <c r="AK37" s="16">
        <v>0.75</v>
      </c>
      <c r="AL37" s="16">
        <v>0</v>
      </c>
      <c r="AM37" s="16">
        <v>0</v>
      </c>
      <c r="AN37" s="16">
        <v>0.5</v>
      </c>
      <c r="AO37" s="16">
        <v>0.5</v>
      </c>
      <c r="AP37" s="16">
        <v>1</v>
      </c>
      <c r="AQ37" s="16">
        <v>1</v>
      </c>
      <c r="AR37" s="16">
        <v>1</v>
      </c>
      <c r="AS37" s="16">
        <v>1</v>
      </c>
      <c r="AT37" s="16">
        <v>1.25</v>
      </c>
      <c r="AU37" s="16">
        <v>1.25</v>
      </c>
      <c r="AV37" s="16">
        <v>0.5</v>
      </c>
      <c r="AW37" s="16">
        <v>0.5</v>
      </c>
      <c r="AX37" s="16">
        <v>0.5</v>
      </c>
      <c r="AY37" s="16">
        <v>1.25</v>
      </c>
      <c r="AZ37" s="16">
        <v>1.25</v>
      </c>
      <c r="BA37" s="16">
        <v>0</v>
      </c>
      <c r="BB37" s="16">
        <v>0</v>
      </c>
      <c r="BC37" s="16">
        <v>1</v>
      </c>
      <c r="BD37" s="16">
        <v>1</v>
      </c>
      <c r="BE37" s="16">
        <v>0.5</v>
      </c>
      <c r="BF37" s="16">
        <v>1</v>
      </c>
      <c r="BG37" s="16">
        <v>0.5</v>
      </c>
      <c r="BH37" s="16">
        <v>0</v>
      </c>
      <c r="BI37" s="16">
        <v>0</v>
      </c>
      <c r="BJ37" s="16">
        <v>0</v>
      </c>
      <c r="BK37" s="16">
        <v>0</v>
      </c>
      <c r="BL37" s="16">
        <v>0</v>
      </c>
      <c r="BM37" s="16">
        <v>0</v>
      </c>
      <c r="BN37" s="16">
        <v>0</v>
      </c>
      <c r="BO37" s="16">
        <v>0</v>
      </c>
      <c r="BP37" s="16">
        <v>0</v>
      </c>
      <c r="BQ37" s="16">
        <v>1.5</v>
      </c>
      <c r="BR37" s="16">
        <v>1.5</v>
      </c>
      <c r="BS37" s="16">
        <v>1.5</v>
      </c>
      <c r="BT37" s="16">
        <v>4</v>
      </c>
      <c r="BU37" s="16">
        <v>0</v>
      </c>
      <c r="BV37" s="16">
        <v>0</v>
      </c>
      <c r="BW37" s="14">
        <v>10</v>
      </c>
      <c r="BX37" s="14">
        <v>0</v>
      </c>
      <c r="BY37" s="14">
        <v>5</v>
      </c>
      <c r="BZ37" s="14">
        <v>5</v>
      </c>
      <c r="CA37" s="14">
        <v>5</v>
      </c>
      <c r="CB37" s="14">
        <v>5</v>
      </c>
      <c r="CC37" s="14">
        <v>5</v>
      </c>
      <c r="CD37" s="15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3" t="s">
        <v>135</v>
      </c>
      <c r="B46" s="13" t="s">
        <v>136</v>
      </c>
      <c r="C46" s="14">
        <v>1</v>
      </c>
      <c r="D46" s="14">
        <v>1</v>
      </c>
      <c r="E46" s="14">
        <v>2</v>
      </c>
      <c r="F46" s="14">
        <v>2</v>
      </c>
      <c r="G46" s="14">
        <v>2</v>
      </c>
      <c r="H46" s="14">
        <v>2</v>
      </c>
      <c r="I46" s="14">
        <v>10</v>
      </c>
      <c r="J46" s="16">
        <v>1</v>
      </c>
      <c r="K46" s="16">
        <v>1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1.5</v>
      </c>
      <c r="R46" s="16">
        <v>1.5</v>
      </c>
      <c r="S46" s="16">
        <v>1</v>
      </c>
      <c r="T46" s="16">
        <v>1</v>
      </c>
      <c r="U46" s="16">
        <v>0.5</v>
      </c>
      <c r="V46" s="16">
        <v>0.75</v>
      </c>
      <c r="W46" s="16">
        <v>0.5</v>
      </c>
      <c r="X46" s="16">
        <v>0.75</v>
      </c>
      <c r="Y46" s="16">
        <v>0.5</v>
      </c>
      <c r="Z46" s="16">
        <v>1</v>
      </c>
      <c r="AA46" s="16">
        <v>1</v>
      </c>
      <c r="AB46" s="16">
        <v>1</v>
      </c>
      <c r="AC46" s="16">
        <v>1</v>
      </c>
      <c r="AD46" s="16">
        <v>0.5</v>
      </c>
      <c r="AE46" s="16">
        <v>1</v>
      </c>
      <c r="AF46" s="16">
        <v>0.5</v>
      </c>
      <c r="AG46" s="16">
        <v>1</v>
      </c>
      <c r="AH46" s="16">
        <v>1</v>
      </c>
      <c r="AI46" s="16">
        <v>0.5</v>
      </c>
      <c r="AJ46" s="16">
        <v>0.75</v>
      </c>
      <c r="AK46" s="16">
        <v>0.5</v>
      </c>
      <c r="AL46" s="16">
        <v>0.75</v>
      </c>
      <c r="AM46" s="16">
        <v>0.5</v>
      </c>
      <c r="AN46" s="16">
        <v>0.5</v>
      </c>
      <c r="AO46" s="16">
        <v>0.5</v>
      </c>
      <c r="AP46" s="16">
        <v>1</v>
      </c>
      <c r="AQ46" s="16">
        <v>1</v>
      </c>
      <c r="AR46" s="16">
        <v>1</v>
      </c>
      <c r="AS46" s="16">
        <v>1</v>
      </c>
      <c r="AT46" s="16">
        <v>1.25</v>
      </c>
      <c r="AU46" s="16">
        <v>1.25</v>
      </c>
      <c r="AV46" s="16">
        <v>0.5</v>
      </c>
      <c r="AW46" s="16">
        <v>0.5</v>
      </c>
      <c r="AX46" s="16">
        <v>0.5</v>
      </c>
      <c r="AY46" s="16">
        <v>1.25</v>
      </c>
      <c r="AZ46" s="16">
        <v>1.25</v>
      </c>
      <c r="BA46" s="16">
        <v>0</v>
      </c>
      <c r="BB46" s="16">
        <v>0</v>
      </c>
      <c r="BC46" s="16">
        <v>0.75</v>
      </c>
      <c r="BD46" s="16">
        <v>0.75</v>
      </c>
      <c r="BE46" s="16">
        <v>0.5</v>
      </c>
      <c r="BF46" s="16">
        <v>0.5</v>
      </c>
      <c r="BG46" s="16">
        <v>0.5</v>
      </c>
      <c r="BH46" s="16">
        <v>0.5</v>
      </c>
      <c r="BI46" s="16">
        <v>0.5</v>
      </c>
      <c r="BJ46" s="16">
        <v>0</v>
      </c>
      <c r="BK46" s="16">
        <v>0</v>
      </c>
      <c r="BL46" s="16">
        <v>0</v>
      </c>
      <c r="BM46" s="16">
        <v>0</v>
      </c>
      <c r="BN46" s="16">
        <v>0</v>
      </c>
      <c r="BO46" s="16">
        <v>0</v>
      </c>
      <c r="BP46" s="16">
        <v>0</v>
      </c>
      <c r="BQ46" s="16">
        <v>1.5</v>
      </c>
      <c r="BR46" s="16">
        <v>1.5</v>
      </c>
      <c r="BS46" s="16">
        <v>1.5</v>
      </c>
      <c r="BT46" s="16">
        <v>4</v>
      </c>
      <c r="BU46" s="16">
        <v>0</v>
      </c>
      <c r="BV46" s="16">
        <v>0</v>
      </c>
      <c r="BW46" s="14">
        <v>10</v>
      </c>
      <c r="BX46" s="14">
        <v>0</v>
      </c>
      <c r="BY46" s="14">
        <v>5</v>
      </c>
      <c r="BZ46" s="14">
        <v>5</v>
      </c>
      <c r="CA46" s="14">
        <v>5</v>
      </c>
      <c r="CB46" s="14">
        <v>5</v>
      </c>
      <c r="CC46" s="14">
        <v>5</v>
      </c>
      <c r="CD46" s="15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3" t="s">
        <v>149</v>
      </c>
      <c r="B53" s="13" t="s">
        <v>150</v>
      </c>
      <c r="C53" s="14">
        <v>1</v>
      </c>
      <c r="D53" s="14">
        <v>1</v>
      </c>
      <c r="E53" s="14">
        <v>2</v>
      </c>
      <c r="F53" s="14">
        <v>2</v>
      </c>
      <c r="G53" s="14">
        <v>2</v>
      </c>
      <c r="H53" s="14">
        <v>2</v>
      </c>
      <c r="I53" s="14">
        <v>10</v>
      </c>
      <c r="J53" s="16">
        <v>0.5</v>
      </c>
      <c r="K53" s="16">
        <v>0.5</v>
      </c>
      <c r="L53" s="16">
        <v>0.5</v>
      </c>
      <c r="M53" s="16">
        <v>0.5</v>
      </c>
      <c r="N53" s="16">
        <v>0.75</v>
      </c>
      <c r="O53" s="16">
        <v>0.75</v>
      </c>
      <c r="P53" s="16">
        <v>0.5</v>
      </c>
      <c r="Q53" s="16">
        <v>0.5</v>
      </c>
      <c r="R53" s="16">
        <v>0.5</v>
      </c>
      <c r="S53" s="16">
        <v>1.5</v>
      </c>
      <c r="T53" s="16">
        <v>1</v>
      </c>
      <c r="U53" s="16">
        <v>0.75</v>
      </c>
      <c r="V53" s="16">
        <v>1</v>
      </c>
      <c r="W53" s="16">
        <v>0.75</v>
      </c>
      <c r="X53" s="16">
        <v>0</v>
      </c>
      <c r="Y53" s="16">
        <v>0</v>
      </c>
      <c r="Z53" s="16">
        <v>1</v>
      </c>
      <c r="AA53" s="16">
        <v>1</v>
      </c>
      <c r="AB53" s="16">
        <v>1</v>
      </c>
      <c r="AC53" s="16">
        <v>1</v>
      </c>
      <c r="AD53" s="16">
        <v>0.5</v>
      </c>
      <c r="AE53" s="16">
        <v>1</v>
      </c>
      <c r="AF53" s="16">
        <v>0.5</v>
      </c>
      <c r="AG53" s="16">
        <v>1</v>
      </c>
      <c r="AH53" s="16">
        <v>1</v>
      </c>
      <c r="AI53" s="16">
        <v>0.5</v>
      </c>
      <c r="AJ53" s="16">
        <v>0.75</v>
      </c>
      <c r="AK53" s="16">
        <v>0.5</v>
      </c>
      <c r="AL53" s="16">
        <v>0.75</v>
      </c>
      <c r="AM53" s="16">
        <v>0.5</v>
      </c>
      <c r="AN53" s="16">
        <v>0.5</v>
      </c>
      <c r="AO53" s="16">
        <v>0.5</v>
      </c>
      <c r="AP53" s="16">
        <v>1</v>
      </c>
      <c r="AQ53" s="16">
        <v>1</v>
      </c>
      <c r="AR53" s="16">
        <v>1</v>
      </c>
      <c r="AS53" s="16">
        <v>1</v>
      </c>
      <c r="AT53" s="16">
        <v>1.25</v>
      </c>
      <c r="AU53" s="16">
        <v>1.25</v>
      </c>
      <c r="AV53" s="16">
        <v>0.5</v>
      </c>
      <c r="AW53" s="16">
        <v>0.5</v>
      </c>
      <c r="AX53" s="16">
        <v>0.5</v>
      </c>
      <c r="AY53" s="16">
        <v>1.25</v>
      </c>
      <c r="AZ53" s="16">
        <v>1.25</v>
      </c>
      <c r="BA53" s="16">
        <v>0</v>
      </c>
      <c r="BB53" s="16">
        <v>0</v>
      </c>
      <c r="BC53" s="16">
        <v>0</v>
      </c>
      <c r="BD53" s="16">
        <v>0</v>
      </c>
      <c r="BE53" s="16">
        <v>0</v>
      </c>
      <c r="BF53" s="16">
        <v>1</v>
      </c>
      <c r="BG53" s="16">
        <v>1</v>
      </c>
      <c r="BH53" s="16">
        <v>1</v>
      </c>
      <c r="BI53" s="16">
        <v>1</v>
      </c>
      <c r="BJ53" s="16">
        <v>0</v>
      </c>
      <c r="BK53" s="16">
        <v>0</v>
      </c>
      <c r="BL53" s="16">
        <v>0</v>
      </c>
      <c r="BM53" s="16">
        <v>0</v>
      </c>
      <c r="BN53" s="16">
        <v>0</v>
      </c>
      <c r="BO53" s="16">
        <v>0</v>
      </c>
      <c r="BP53" s="16">
        <v>0</v>
      </c>
      <c r="BQ53" s="16">
        <v>1.5</v>
      </c>
      <c r="BR53" s="16">
        <v>1.5</v>
      </c>
      <c r="BS53" s="16">
        <v>1.5</v>
      </c>
      <c r="BT53" s="16">
        <v>4</v>
      </c>
      <c r="BU53" s="16">
        <v>0</v>
      </c>
      <c r="BV53" s="16">
        <v>0</v>
      </c>
      <c r="BW53" s="14">
        <v>10</v>
      </c>
      <c r="BX53" s="14">
        <v>0</v>
      </c>
      <c r="BY53" s="14">
        <v>5</v>
      </c>
      <c r="BZ53" s="14">
        <v>5</v>
      </c>
      <c r="CA53" s="14">
        <v>5</v>
      </c>
      <c r="CB53" s="14">
        <v>5</v>
      </c>
      <c r="CC53" s="14">
        <v>5</v>
      </c>
      <c r="CD53" s="15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3" t="s">
        <v>161</v>
      </c>
      <c r="B59" s="13" t="s">
        <v>162</v>
      </c>
      <c r="C59" s="14">
        <v>1</v>
      </c>
      <c r="D59" s="14">
        <v>1</v>
      </c>
      <c r="E59" s="14">
        <v>2</v>
      </c>
      <c r="F59" s="14">
        <v>2</v>
      </c>
      <c r="G59" s="14">
        <v>2</v>
      </c>
      <c r="H59" s="14">
        <v>2</v>
      </c>
      <c r="I59" s="14">
        <v>10</v>
      </c>
      <c r="J59" s="17">
        <v>0.5</v>
      </c>
      <c r="K59" s="17">
        <v>0.5</v>
      </c>
      <c r="L59" s="17">
        <v>0.5</v>
      </c>
      <c r="M59" s="17">
        <v>0.5</v>
      </c>
      <c r="N59" s="17">
        <v>1</v>
      </c>
      <c r="O59" s="17">
        <v>1</v>
      </c>
      <c r="P59" s="17">
        <v>0.5</v>
      </c>
      <c r="Q59" s="17">
        <v>1</v>
      </c>
      <c r="R59" s="17">
        <v>0.5</v>
      </c>
      <c r="S59" s="17">
        <v>0</v>
      </c>
      <c r="T59" s="17">
        <v>0</v>
      </c>
      <c r="U59" s="17">
        <v>0</v>
      </c>
      <c r="V59" s="17">
        <v>2</v>
      </c>
      <c r="W59" s="17">
        <v>2</v>
      </c>
      <c r="X59" s="17">
        <v>0</v>
      </c>
      <c r="Y59" s="17">
        <v>0</v>
      </c>
      <c r="Z59" s="17">
        <v>1</v>
      </c>
      <c r="AA59" s="17">
        <v>1</v>
      </c>
      <c r="AB59" s="17">
        <v>1</v>
      </c>
      <c r="AC59" s="17">
        <v>1</v>
      </c>
      <c r="AD59" s="17">
        <v>0.5</v>
      </c>
      <c r="AE59" s="17">
        <v>1</v>
      </c>
      <c r="AF59" s="17">
        <v>0.5</v>
      </c>
      <c r="AG59" s="17">
        <v>1</v>
      </c>
      <c r="AH59" s="17">
        <v>1</v>
      </c>
      <c r="AI59" s="17">
        <v>0.5</v>
      </c>
      <c r="AJ59" s="17">
        <v>0.75</v>
      </c>
      <c r="AK59" s="17">
        <v>0.5</v>
      </c>
      <c r="AL59" s="17">
        <v>0.75</v>
      </c>
      <c r="AM59" s="17">
        <v>0.5</v>
      </c>
      <c r="AN59" s="17">
        <v>0.5</v>
      </c>
      <c r="AO59" s="17">
        <v>0.5</v>
      </c>
      <c r="AP59" s="17">
        <v>1</v>
      </c>
      <c r="AQ59" s="17">
        <v>1</v>
      </c>
      <c r="AR59" s="17">
        <v>1</v>
      </c>
      <c r="AS59" s="17">
        <v>1</v>
      </c>
      <c r="AT59" s="17">
        <v>1.25</v>
      </c>
      <c r="AU59" s="17">
        <v>1.25</v>
      </c>
      <c r="AV59" s="17">
        <v>0.5</v>
      </c>
      <c r="AW59" s="17">
        <v>0.5</v>
      </c>
      <c r="AX59" s="17">
        <v>0.5</v>
      </c>
      <c r="AY59" s="17">
        <v>1.25</v>
      </c>
      <c r="AZ59" s="17">
        <v>1.25</v>
      </c>
      <c r="BA59" s="17">
        <v>0</v>
      </c>
      <c r="BB59" s="17">
        <v>0</v>
      </c>
      <c r="BC59" s="17">
        <v>0</v>
      </c>
      <c r="BD59" s="17">
        <v>0</v>
      </c>
      <c r="BE59" s="17">
        <v>0</v>
      </c>
      <c r="BF59" s="17">
        <v>1</v>
      </c>
      <c r="BG59" s="17">
        <v>1</v>
      </c>
      <c r="BH59" s="17">
        <v>1</v>
      </c>
      <c r="BI59" s="17">
        <v>1</v>
      </c>
      <c r="BJ59" s="17">
        <v>0</v>
      </c>
      <c r="BK59" s="17">
        <v>0</v>
      </c>
      <c r="BL59" s="17">
        <v>0</v>
      </c>
      <c r="BM59" s="17">
        <v>0</v>
      </c>
      <c r="BN59" s="17">
        <v>0</v>
      </c>
      <c r="BO59" s="17">
        <v>0</v>
      </c>
      <c r="BP59" s="17">
        <v>0</v>
      </c>
      <c r="BQ59" s="17">
        <v>1.5</v>
      </c>
      <c r="BR59" s="17">
        <v>1.5</v>
      </c>
      <c r="BS59" s="17">
        <v>1.5</v>
      </c>
      <c r="BT59" s="17">
        <v>4</v>
      </c>
      <c r="BU59" s="17">
        <v>0</v>
      </c>
      <c r="BV59" s="17">
        <v>0</v>
      </c>
      <c r="BW59" s="14">
        <v>10</v>
      </c>
      <c r="BX59" s="14">
        <v>0</v>
      </c>
      <c r="BY59" s="14">
        <v>5</v>
      </c>
      <c r="BZ59" s="14">
        <v>5</v>
      </c>
      <c r="CA59" s="14">
        <v>5</v>
      </c>
      <c r="CB59" s="14">
        <v>5</v>
      </c>
      <c r="CC59" s="14">
        <v>5</v>
      </c>
      <c r="CD59" s="15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3" t="s">
        <v>173</v>
      </c>
      <c r="B65" s="13" t="s">
        <v>174</v>
      </c>
      <c r="C65" s="14">
        <v>1</v>
      </c>
      <c r="D65" s="14">
        <v>1</v>
      </c>
      <c r="E65" s="14">
        <v>2</v>
      </c>
      <c r="F65" s="14">
        <v>2</v>
      </c>
      <c r="G65" s="14">
        <v>2</v>
      </c>
      <c r="H65" s="14">
        <v>2</v>
      </c>
      <c r="I65" s="14">
        <v>10</v>
      </c>
      <c r="J65" s="16">
        <v>2</v>
      </c>
      <c r="K65" s="16">
        <v>2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3</v>
      </c>
      <c r="R65" s="16">
        <v>2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2</v>
      </c>
      <c r="AA65" s="16">
        <v>1</v>
      </c>
      <c r="AB65" s="16">
        <v>1</v>
      </c>
      <c r="AC65" s="16">
        <v>1</v>
      </c>
      <c r="AD65" s="16">
        <v>0.5</v>
      </c>
      <c r="AE65" s="16">
        <v>1</v>
      </c>
      <c r="AF65" s="16">
        <v>0.5</v>
      </c>
      <c r="AG65" s="16">
        <v>1</v>
      </c>
      <c r="AH65" s="16">
        <v>1</v>
      </c>
      <c r="AI65" s="16">
        <v>0.5</v>
      </c>
      <c r="AJ65" s="16">
        <v>0.75</v>
      </c>
      <c r="AK65" s="16">
        <v>0.5</v>
      </c>
      <c r="AL65" s="16">
        <v>0.75</v>
      </c>
      <c r="AM65" s="16">
        <v>0.5</v>
      </c>
      <c r="AN65" s="16">
        <v>0.5</v>
      </c>
      <c r="AO65" s="16">
        <v>0.5</v>
      </c>
      <c r="AP65" s="16">
        <v>1</v>
      </c>
      <c r="AQ65" s="16">
        <v>1</v>
      </c>
      <c r="AR65" s="16">
        <v>1</v>
      </c>
      <c r="AS65" s="16">
        <v>1</v>
      </c>
      <c r="AT65" s="16">
        <v>1.25</v>
      </c>
      <c r="AU65" s="16">
        <v>1.25</v>
      </c>
      <c r="AV65" s="16">
        <v>0.5</v>
      </c>
      <c r="AW65" s="16">
        <v>0.5</v>
      </c>
      <c r="AX65" s="16">
        <v>0.5</v>
      </c>
      <c r="AY65" s="16">
        <v>1.25</v>
      </c>
      <c r="AZ65" s="16">
        <v>1.25</v>
      </c>
      <c r="BA65" s="16">
        <v>0</v>
      </c>
      <c r="BB65" s="16">
        <v>0</v>
      </c>
      <c r="BC65" s="16">
        <v>0</v>
      </c>
      <c r="BD65" s="16">
        <v>0</v>
      </c>
      <c r="BE65" s="16">
        <v>0</v>
      </c>
      <c r="BF65" s="16">
        <v>1</v>
      </c>
      <c r="BG65" s="16">
        <v>1</v>
      </c>
      <c r="BH65" s="16">
        <v>1</v>
      </c>
      <c r="BI65" s="16">
        <v>1</v>
      </c>
      <c r="BJ65" s="16">
        <v>0</v>
      </c>
      <c r="BK65" s="16">
        <v>0</v>
      </c>
      <c r="BL65" s="16">
        <v>0</v>
      </c>
      <c r="BM65" s="16">
        <v>0</v>
      </c>
      <c r="BN65" s="16">
        <v>0</v>
      </c>
      <c r="BO65" s="16">
        <v>0</v>
      </c>
      <c r="BP65" s="16">
        <v>0</v>
      </c>
      <c r="BQ65" s="16">
        <v>1.5</v>
      </c>
      <c r="BR65" s="16">
        <v>1.5</v>
      </c>
      <c r="BS65" s="16">
        <v>1.5</v>
      </c>
      <c r="BT65" s="16">
        <v>4</v>
      </c>
      <c r="BU65" s="16">
        <v>0</v>
      </c>
      <c r="BV65" s="16">
        <v>0</v>
      </c>
      <c r="BW65" s="14">
        <v>10</v>
      </c>
      <c r="BX65" s="14">
        <v>0</v>
      </c>
      <c r="BY65" s="14">
        <v>5</v>
      </c>
      <c r="BZ65" s="14">
        <v>5</v>
      </c>
      <c r="CA65" s="14">
        <v>5</v>
      </c>
      <c r="CB65" s="14">
        <v>5</v>
      </c>
      <c r="CC65" s="14">
        <v>5</v>
      </c>
      <c r="CD65" s="15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46">
        <v>2.5</v>
      </c>
      <c r="AU67" s="46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8" t="s">
        <v>188</v>
      </c>
      <c r="B73" s="18" t="s">
        <v>187</v>
      </c>
      <c r="C73" s="14">
        <v>1</v>
      </c>
      <c r="D73" s="14">
        <v>1</v>
      </c>
      <c r="E73" s="14">
        <v>2</v>
      </c>
      <c r="F73" s="14">
        <v>2</v>
      </c>
      <c r="G73" s="14">
        <v>2</v>
      </c>
      <c r="H73" s="14">
        <v>2</v>
      </c>
      <c r="I73" s="14">
        <v>10</v>
      </c>
      <c r="J73" s="16">
        <v>2</v>
      </c>
      <c r="K73" s="16">
        <v>1</v>
      </c>
      <c r="L73" s="16">
        <v>0</v>
      </c>
      <c r="M73" s="16">
        <v>0</v>
      </c>
      <c r="N73" s="16">
        <v>1.5</v>
      </c>
      <c r="O73" s="16">
        <v>1</v>
      </c>
      <c r="P73" s="16">
        <v>0.5</v>
      </c>
      <c r="Q73" s="16">
        <v>1.5</v>
      </c>
      <c r="R73" s="16">
        <v>0.5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2</v>
      </c>
      <c r="AA73" s="16">
        <v>1</v>
      </c>
      <c r="AB73" s="16">
        <v>1.5</v>
      </c>
      <c r="AC73" s="16">
        <v>1</v>
      </c>
      <c r="AD73" s="16">
        <v>0.5</v>
      </c>
      <c r="AE73" s="16">
        <v>1.5</v>
      </c>
      <c r="AF73" s="16">
        <v>0.5</v>
      </c>
      <c r="AG73" s="16">
        <v>1</v>
      </c>
      <c r="AH73" s="16">
        <v>1</v>
      </c>
      <c r="AI73" s="16">
        <v>0.5</v>
      </c>
      <c r="AJ73" s="16">
        <v>0.75</v>
      </c>
      <c r="AK73" s="16">
        <v>0.5</v>
      </c>
      <c r="AL73" s="16">
        <v>0.75</v>
      </c>
      <c r="AM73" s="16">
        <v>0.5</v>
      </c>
      <c r="AN73" s="16">
        <v>0.5</v>
      </c>
      <c r="AO73" s="16">
        <v>0.5</v>
      </c>
      <c r="AP73" s="16">
        <v>1</v>
      </c>
      <c r="AQ73" s="16">
        <v>1</v>
      </c>
      <c r="AR73" s="16">
        <v>1</v>
      </c>
      <c r="AS73" s="16">
        <v>1</v>
      </c>
      <c r="AT73" s="16">
        <v>1.25</v>
      </c>
      <c r="AU73" s="16">
        <v>1.25</v>
      </c>
      <c r="AV73" s="16">
        <v>0.5</v>
      </c>
      <c r="AW73" s="16">
        <v>0.5</v>
      </c>
      <c r="AX73" s="16">
        <v>0.5</v>
      </c>
      <c r="AY73" s="16">
        <v>1.25</v>
      </c>
      <c r="AZ73" s="16">
        <v>1.25</v>
      </c>
      <c r="BA73" s="16">
        <v>0</v>
      </c>
      <c r="BB73" s="16">
        <v>0</v>
      </c>
      <c r="BC73" s="16">
        <v>0</v>
      </c>
      <c r="BD73" s="16">
        <v>0</v>
      </c>
      <c r="BE73" s="16">
        <v>0</v>
      </c>
      <c r="BF73" s="16">
        <v>1</v>
      </c>
      <c r="BG73" s="16">
        <v>1</v>
      </c>
      <c r="BH73" s="16">
        <v>1</v>
      </c>
      <c r="BI73" s="16">
        <v>1</v>
      </c>
      <c r="BJ73" s="16">
        <v>0</v>
      </c>
      <c r="BK73" s="16">
        <v>0</v>
      </c>
      <c r="BL73" s="16">
        <v>0</v>
      </c>
      <c r="BM73" s="16">
        <v>0</v>
      </c>
      <c r="BN73" s="16">
        <v>0</v>
      </c>
      <c r="BO73" s="16">
        <v>0</v>
      </c>
      <c r="BP73" s="16">
        <v>0</v>
      </c>
      <c r="BQ73" s="16">
        <v>1.5</v>
      </c>
      <c r="BR73" s="16">
        <v>1.5</v>
      </c>
      <c r="BS73" s="16">
        <v>1.5</v>
      </c>
      <c r="BT73" s="16">
        <v>4</v>
      </c>
      <c r="BU73" s="16">
        <v>0</v>
      </c>
      <c r="BV73" s="16">
        <v>0</v>
      </c>
      <c r="BW73" s="14">
        <v>10</v>
      </c>
      <c r="BX73" s="14">
        <v>0</v>
      </c>
      <c r="BY73" s="14">
        <v>5</v>
      </c>
      <c r="BZ73" s="14">
        <v>5</v>
      </c>
      <c r="CA73" s="14">
        <v>5</v>
      </c>
      <c r="CB73" s="14">
        <v>5</v>
      </c>
      <c r="CC73" s="14">
        <v>5</v>
      </c>
      <c r="CD73" s="15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8" t="s">
        <v>201</v>
      </c>
      <c r="B80" s="18" t="s">
        <v>200</v>
      </c>
      <c r="C80" s="14">
        <v>1</v>
      </c>
      <c r="D80" s="14">
        <v>1</v>
      </c>
      <c r="E80" s="14">
        <v>2</v>
      </c>
      <c r="F80" s="14">
        <v>2</v>
      </c>
      <c r="G80" s="14">
        <v>2</v>
      </c>
      <c r="H80" s="14">
        <v>2</v>
      </c>
      <c r="I80" s="14">
        <v>10</v>
      </c>
      <c r="J80" s="16">
        <v>1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1.5</v>
      </c>
      <c r="R80" s="16">
        <v>1.5</v>
      </c>
      <c r="S80" s="16">
        <v>0</v>
      </c>
      <c r="T80" s="16">
        <v>0</v>
      </c>
      <c r="U80" s="16">
        <v>0</v>
      </c>
      <c r="V80" s="16">
        <v>2</v>
      </c>
      <c r="W80" s="16">
        <v>2</v>
      </c>
      <c r="X80" s="16">
        <v>0</v>
      </c>
      <c r="Y80" s="16">
        <v>0</v>
      </c>
      <c r="Z80" s="16">
        <v>0.5</v>
      </c>
      <c r="AA80" s="16">
        <v>0.5</v>
      </c>
      <c r="AB80" s="16">
        <v>0.75</v>
      </c>
      <c r="AC80" s="16">
        <v>0.75</v>
      </c>
      <c r="AD80" s="16">
        <v>0.5</v>
      </c>
      <c r="AE80" s="16">
        <v>0.5</v>
      </c>
      <c r="AF80" s="16">
        <v>0.5</v>
      </c>
      <c r="AG80" s="16">
        <v>0.75</v>
      </c>
      <c r="AH80" s="16">
        <v>0.75</v>
      </c>
      <c r="AI80" s="16">
        <v>0.5</v>
      </c>
      <c r="AJ80" s="16">
        <v>0.5</v>
      </c>
      <c r="AK80" s="16">
        <v>0.5</v>
      </c>
      <c r="AL80" s="16">
        <v>0.5</v>
      </c>
      <c r="AM80" s="16">
        <v>0.5</v>
      </c>
      <c r="AN80" s="16">
        <v>0.5</v>
      </c>
      <c r="AO80" s="16">
        <v>0.5</v>
      </c>
      <c r="AP80" s="16">
        <v>1</v>
      </c>
      <c r="AQ80" s="16">
        <v>1</v>
      </c>
      <c r="AR80" s="16">
        <v>1</v>
      </c>
      <c r="AS80" s="16">
        <v>1</v>
      </c>
      <c r="AT80" s="16">
        <v>1.25</v>
      </c>
      <c r="AU80" s="16">
        <v>1.25</v>
      </c>
      <c r="AV80" s="16">
        <v>0.5</v>
      </c>
      <c r="AW80" s="16">
        <v>0.5</v>
      </c>
      <c r="AX80" s="16">
        <v>0.5</v>
      </c>
      <c r="AY80" s="16">
        <v>1.25</v>
      </c>
      <c r="AZ80" s="16">
        <v>1.25</v>
      </c>
      <c r="BA80" s="16">
        <v>1.25</v>
      </c>
      <c r="BB80" s="16">
        <v>1.25</v>
      </c>
      <c r="BC80" s="16">
        <v>0</v>
      </c>
      <c r="BD80" s="16">
        <v>0</v>
      </c>
      <c r="BE80" s="16">
        <v>0</v>
      </c>
      <c r="BF80" s="16">
        <v>2</v>
      </c>
      <c r="BG80" s="16">
        <v>2</v>
      </c>
      <c r="BH80" s="16">
        <v>0</v>
      </c>
      <c r="BI80" s="16">
        <v>0</v>
      </c>
      <c r="BJ80" s="16">
        <v>0</v>
      </c>
      <c r="BK80" s="16">
        <v>0</v>
      </c>
      <c r="BL80" s="16">
        <v>0</v>
      </c>
      <c r="BM80" s="16">
        <v>1</v>
      </c>
      <c r="BN80" s="16">
        <v>1</v>
      </c>
      <c r="BO80" s="16">
        <v>1</v>
      </c>
      <c r="BP80" s="16">
        <v>1</v>
      </c>
      <c r="BQ80" s="16">
        <v>1.5</v>
      </c>
      <c r="BR80" s="16">
        <v>1.5</v>
      </c>
      <c r="BS80" s="16">
        <v>1.5</v>
      </c>
      <c r="BT80" s="16">
        <v>1.5</v>
      </c>
      <c r="BU80" s="16">
        <v>0</v>
      </c>
      <c r="BV80" s="16">
        <v>0</v>
      </c>
      <c r="BW80" s="14">
        <v>10</v>
      </c>
      <c r="BX80" s="14">
        <v>2.5</v>
      </c>
      <c r="BY80" s="14">
        <v>2.5</v>
      </c>
      <c r="BZ80" s="14">
        <v>5</v>
      </c>
      <c r="CA80" s="14">
        <v>5</v>
      </c>
      <c r="CB80" s="14">
        <v>5</v>
      </c>
      <c r="CC80" s="14">
        <v>5</v>
      </c>
      <c r="CD80" s="15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R98"/>
  <sheetViews>
    <sheetView tabSelected="1" zoomScaleNormal="100" zoomScaleSheetLayoutView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12" sqref="E12"/>
    </sheetView>
  </sheetViews>
  <sheetFormatPr defaultColWidth="9.140625" defaultRowHeight="21" x14ac:dyDescent="0.25"/>
  <cols>
    <col min="1" max="1" width="10.7109375" style="21" bestFit="1" customWidth="1"/>
    <col min="2" max="2" width="21.140625" style="21" customWidth="1"/>
    <col min="3" max="9" width="9.85546875" style="21" customWidth="1"/>
    <col min="10" max="10" width="20.140625" style="64" customWidth="1"/>
    <col min="11" max="16384" width="9.140625" style="21"/>
  </cols>
  <sheetData>
    <row r="1" spans="1:18" ht="21.75" thickBot="1" x14ac:dyDescent="0.3">
      <c r="A1" s="20" t="s">
        <v>259</v>
      </c>
      <c r="B1" s="20" t="s">
        <v>390</v>
      </c>
      <c r="C1" s="20"/>
      <c r="D1" s="20"/>
      <c r="E1" s="20"/>
      <c r="F1" s="20"/>
      <c r="L1" s="34"/>
      <c r="M1" s="35">
        <v>1</v>
      </c>
      <c r="N1" s="36">
        <v>2</v>
      </c>
      <c r="O1" s="36">
        <v>3</v>
      </c>
      <c r="P1" s="36">
        <v>4</v>
      </c>
      <c r="Q1" s="37">
        <v>5</v>
      </c>
      <c r="R1" s="34" t="s">
        <v>267</v>
      </c>
    </row>
    <row r="2" spans="1:18" x14ac:dyDescent="0.25">
      <c r="A2" s="20" t="s">
        <v>268</v>
      </c>
      <c r="B2" s="20" t="s">
        <v>260</v>
      </c>
      <c r="C2" s="20"/>
      <c r="E2" s="20" t="s">
        <v>261</v>
      </c>
      <c r="F2" s="20" t="s">
        <v>262</v>
      </c>
      <c r="L2" s="41" t="s">
        <v>227</v>
      </c>
      <c r="M2" s="42">
        <v>80</v>
      </c>
      <c r="N2" s="30">
        <v>85</v>
      </c>
      <c r="O2" s="30">
        <v>90</v>
      </c>
      <c r="P2" s="30">
        <v>95</v>
      </c>
      <c r="Q2" s="31">
        <v>100</v>
      </c>
      <c r="R2" s="39">
        <f>1/(Q2-P2)</f>
        <v>0.2</v>
      </c>
    </row>
    <row r="3" spans="1:18" ht="21.75" thickBot="1" x14ac:dyDescent="0.3">
      <c r="A3" s="20" t="s">
        <v>258</v>
      </c>
      <c r="B3" s="20"/>
      <c r="C3" s="20"/>
      <c r="D3" s="20"/>
      <c r="E3" s="20"/>
      <c r="F3" s="20"/>
      <c r="L3" s="43" t="s">
        <v>228</v>
      </c>
      <c r="M3" s="44">
        <v>60</v>
      </c>
      <c r="N3" s="32">
        <v>65</v>
      </c>
      <c r="O3" s="32">
        <v>70</v>
      </c>
      <c r="P3" s="32">
        <v>75</v>
      </c>
      <c r="Q3" s="33">
        <v>80</v>
      </c>
      <c r="R3" s="38">
        <f t="shared" ref="R3" si="0">1/(Q3-P3)</f>
        <v>0.2</v>
      </c>
    </row>
    <row r="4" spans="1:18" ht="21.75" thickBot="1" x14ac:dyDescent="0.3"/>
    <row r="5" spans="1:18" ht="21.75" thickBot="1" x14ac:dyDescent="0.3">
      <c r="A5" s="127" t="s">
        <v>0</v>
      </c>
      <c r="B5" s="128" t="s">
        <v>263</v>
      </c>
      <c r="C5" s="127" t="s">
        <v>269</v>
      </c>
      <c r="D5" s="129"/>
      <c r="E5" s="129"/>
      <c r="F5" s="130"/>
      <c r="G5" s="131" t="s">
        <v>270</v>
      </c>
      <c r="H5" s="129"/>
      <c r="I5" s="130"/>
      <c r="J5" s="132" t="s">
        <v>389</v>
      </c>
    </row>
    <row r="6" spans="1:18" ht="21.75" thickBot="1" x14ac:dyDescent="0.3">
      <c r="A6" s="127"/>
      <c r="B6" s="128"/>
      <c r="C6" s="22" t="s">
        <v>264</v>
      </c>
      <c r="D6" s="23" t="s">
        <v>265</v>
      </c>
      <c r="E6" s="23" t="s">
        <v>256</v>
      </c>
      <c r="F6" s="19" t="s">
        <v>257</v>
      </c>
      <c r="G6" s="40" t="s">
        <v>266</v>
      </c>
      <c r="H6" s="23" t="s">
        <v>256</v>
      </c>
      <c r="I6" s="19" t="s">
        <v>257</v>
      </c>
      <c r="J6" s="133"/>
    </row>
    <row r="7" spans="1:18" ht="21.75" thickBot="1" x14ac:dyDescent="0.4">
      <c r="A7" s="65" t="s">
        <v>58</v>
      </c>
      <c r="B7" s="66" t="s">
        <v>283</v>
      </c>
      <c r="C7" s="83">
        <v>0</v>
      </c>
      <c r="D7" s="84">
        <v>0</v>
      </c>
      <c r="E7" s="85">
        <f>IF(C7=0,0,IF(D7="N/A",0,IF(D7=0,0,(D7/C7)*100)))</f>
        <v>0</v>
      </c>
      <c r="F7" s="86">
        <f>IF(C7=0,0,IF(E7=0,1,IF(E7&gt;=$Q$2,5,IF(E7&gt;=$P$2,4+((E7-$P$2)*$R$2),IF(E7&gt;=$O$2,3+((E7-$O$2)*$R$2),IF(E7&gt;=$N$2,2+((E7-$N$2)*$R$2),IF(E7&gt;=$M$2,1+((E7-$M$2)*$R$2),1)))))))</f>
        <v>0</v>
      </c>
      <c r="G7" s="83">
        <v>0</v>
      </c>
      <c r="H7" s="85">
        <f>IF(C7=0,0,IF(G7="N/A",0,IF(G7=0,0,(G7/D7)*100)))</f>
        <v>0</v>
      </c>
      <c r="I7" s="86">
        <f>IF(C7=0,0,IF(H7=0,1,IF(H7&gt;=$Q$3,5,IF(H7&gt;=$P$3,4+((H7-$P$3)*$R$3),IF(H7&gt;=$O$3,3+((H7-$O$3)*$R$3),IF(H7&gt;=$N$3,2+((H7-$N$3)*$R$3),IF(H7&gt;=$M$3,1+((H7-$M$3)*$R$3),1)))))))</f>
        <v>0</v>
      </c>
      <c r="J7" s="72"/>
    </row>
    <row r="8" spans="1:18" ht="21.75" thickBot="1" x14ac:dyDescent="0.4">
      <c r="A8" s="67" t="s">
        <v>284</v>
      </c>
      <c r="B8" s="68" t="s">
        <v>84</v>
      </c>
      <c r="C8" s="87">
        <v>40</v>
      </c>
      <c r="D8" s="88">
        <v>42</v>
      </c>
      <c r="E8" s="89">
        <f t="shared" ref="E8:E71" si="1">IF(C8=0,0,IF(D8="N/A",0,IF(D8=0,0,(D8/C8)*100)))</f>
        <v>105</v>
      </c>
      <c r="F8" s="90">
        <f t="shared" ref="F8:F71" si="2">IF(C8=0,0,IF(E8=0,1,IF(E8&gt;=$Q$2,5,IF(E8&gt;=$P$2,4+((E8-$P$2)*$R$2),IF(E8&gt;=$O$2,3+((E8-$O$2)*$R$2),IF(E8&gt;=$N$2,2+((E8-$N$2)*$R$2),IF(E8&gt;=$M$2,1+((E8-$M$2)*$R$2),1)))))))</f>
        <v>5</v>
      </c>
      <c r="G8" s="87">
        <v>42</v>
      </c>
      <c r="H8" s="89">
        <f t="shared" ref="H8:H71" si="3">IF(C8=0,0,IF(G8="N/A",0,IF(G8=0,0,(G8/D8)*100)))</f>
        <v>100</v>
      </c>
      <c r="I8" s="90">
        <f t="shared" ref="I8:I71" si="4">IF(C8=0,0,IF(H8=0,1,IF(H8&gt;=$Q$3,5,IF(H8&gt;=$P$3,4+((H8-$P$3)*$R$3),IF(H8&gt;=$O$3,3+((H8-$O$3)*$R$3),IF(H8&gt;=$N$3,2+((H8-$N$3)*$R$3),IF(H8&gt;=$M$3,1+((H8-$M$3)*$R$3),1)))))))</f>
        <v>5</v>
      </c>
      <c r="J8" s="73"/>
    </row>
    <row r="9" spans="1:18" ht="21.75" thickBot="1" x14ac:dyDescent="0.4">
      <c r="A9" s="65" t="s">
        <v>285</v>
      </c>
      <c r="B9" s="66" t="s">
        <v>286</v>
      </c>
      <c r="C9" s="91">
        <v>100</v>
      </c>
      <c r="D9" s="92">
        <v>102</v>
      </c>
      <c r="E9" s="93">
        <f t="shared" si="1"/>
        <v>102</v>
      </c>
      <c r="F9" s="94">
        <f t="shared" si="2"/>
        <v>5</v>
      </c>
      <c r="G9" s="91">
        <v>102</v>
      </c>
      <c r="H9" s="93">
        <f t="shared" si="3"/>
        <v>100</v>
      </c>
      <c r="I9" s="94">
        <f t="shared" si="4"/>
        <v>5</v>
      </c>
      <c r="J9" s="72"/>
    </row>
    <row r="10" spans="1:18" x14ac:dyDescent="0.35">
      <c r="A10" s="29" t="s">
        <v>287</v>
      </c>
      <c r="B10" s="28" t="s">
        <v>74</v>
      </c>
      <c r="C10" s="95">
        <v>40</v>
      </c>
      <c r="D10" s="96">
        <v>45</v>
      </c>
      <c r="E10" s="97">
        <f t="shared" si="1"/>
        <v>112.5</v>
      </c>
      <c r="F10" s="98">
        <f t="shared" si="2"/>
        <v>5</v>
      </c>
      <c r="G10" s="95">
        <v>40</v>
      </c>
      <c r="H10" s="97">
        <f t="shared" si="3"/>
        <v>88.888888888888886</v>
      </c>
      <c r="I10" s="98">
        <f t="shared" si="4"/>
        <v>5</v>
      </c>
      <c r="J10" s="74"/>
    </row>
    <row r="11" spans="1:18" x14ac:dyDescent="0.35">
      <c r="A11" s="25" t="s">
        <v>288</v>
      </c>
      <c r="B11" s="24" t="s">
        <v>154</v>
      </c>
      <c r="C11" s="99">
        <v>140</v>
      </c>
      <c r="D11" s="100">
        <v>149</v>
      </c>
      <c r="E11" s="101">
        <f t="shared" si="1"/>
        <v>106.42857142857143</v>
      </c>
      <c r="F11" s="102">
        <f t="shared" si="2"/>
        <v>5</v>
      </c>
      <c r="G11" s="99">
        <v>134</v>
      </c>
      <c r="H11" s="101">
        <f t="shared" si="3"/>
        <v>89.932885906040269</v>
      </c>
      <c r="I11" s="102">
        <f t="shared" si="4"/>
        <v>5</v>
      </c>
      <c r="J11" s="47"/>
    </row>
    <row r="12" spans="1:18" ht="21.75" thickBot="1" x14ac:dyDescent="0.4">
      <c r="A12" s="26" t="s">
        <v>289</v>
      </c>
      <c r="B12" s="27" t="s">
        <v>160</v>
      </c>
      <c r="C12" s="103">
        <v>60</v>
      </c>
      <c r="D12" s="104">
        <v>60</v>
      </c>
      <c r="E12" s="105">
        <f t="shared" si="1"/>
        <v>100</v>
      </c>
      <c r="F12" s="106">
        <f t="shared" si="2"/>
        <v>5</v>
      </c>
      <c r="G12" s="103">
        <v>60</v>
      </c>
      <c r="H12" s="105">
        <f t="shared" si="3"/>
        <v>100</v>
      </c>
      <c r="I12" s="106">
        <f t="shared" si="4"/>
        <v>5</v>
      </c>
      <c r="J12" s="75"/>
    </row>
    <row r="13" spans="1:18" ht="21.75" thickBot="1" x14ac:dyDescent="0.4">
      <c r="A13" s="65" t="s">
        <v>290</v>
      </c>
      <c r="B13" s="66" t="s">
        <v>291</v>
      </c>
      <c r="C13" s="91">
        <v>0</v>
      </c>
      <c r="D13" s="92">
        <v>0</v>
      </c>
      <c r="E13" s="93">
        <f t="shared" si="1"/>
        <v>0</v>
      </c>
      <c r="F13" s="94">
        <f t="shared" si="2"/>
        <v>0</v>
      </c>
      <c r="G13" s="91">
        <v>0</v>
      </c>
      <c r="H13" s="93">
        <f t="shared" si="3"/>
        <v>0</v>
      </c>
      <c r="I13" s="94">
        <f t="shared" si="4"/>
        <v>0</v>
      </c>
      <c r="J13" s="72"/>
    </row>
    <row r="14" spans="1:18" x14ac:dyDescent="0.35">
      <c r="A14" s="29" t="s">
        <v>292</v>
      </c>
      <c r="B14" s="28" t="s">
        <v>88</v>
      </c>
      <c r="C14" s="95">
        <v>20</v>
      </c>
      <c r="D14" s="96">
        <v>20</v>
      </c>
      <c r="E14" s="97">
        <f t="shared" si="1"/>
        <v>100</v>
      </c>
      <c r="F14" s="98">
        <f t="shared" si="2"/>
        <v>5</v>
      </c>
      <c r="G14" s="95">
        <v>20</v>
      </c>
      <c r="H14" s="97">
        <f t="shared" si="3"/>
        <v>100</v>
      </c>
      <c r="I14" s="98">
        <f t="shared" si="4"/>
        <v>5</v>
      </c>
      <c r="J14" s="74"/>
    </row>
    <row r="15" spans="1:18" ht="21.75" thickBot="1" x14ac:dyDescent="0.4">
      <c r="A15" s="26" t="s">
        <v>293</v>
      </c>
      <c r="B15" s="27" t="s">
        <v>92</v>
      </c>
      <c r="C15" s="107">
        <v>20</v>
      </c>
      <c r="D15" s="108">
        <v>20</v>
      </c>
      <c r="E15" s="109">
        <f t="shared" si="1"/>
        <v>100</v>
      </c>
      <c r="F15" s="110">
        <f t="shared" si="2"/>
        <v>5</v>
      </c>
      <c r="G15" s="107">
        <v>20</v>
      </c>
      <c r="H15" s="109">
        <f t="shared" si="3"/>
        <v>100</v>
      </c>
      <c r="I15" s="110">
        <f t="shared" si="4"/>
        <v>5</v>
      </c>
      <c r="J15" s="75"/>
    </row>
    <row r="16" spans="1:18" ht="21.75" thickBot="1" x14ac:dyDescent="0.4">
      <c r="A16" s="65" t="s">
        <v>294</v>
      </c>
      <c r="B16" s="66" t="s">
        <v>295</v>
      </c>
      <c r="C16" s="91">
        <v>200</v>
      </c>
      <c r="D16" s="92">
        <v>234</v>
      </c>
      <c r="E16" s="93">
        <f t="shared" si="1"/>
        <v>117</v>
      </c>
      <c r="F16" s="94">
        <f t="shared" si="2"/>
        <v>5</v>
      </c>
      <c r="G16" s="91">
        <v>231</v>
      </c>
      <c r="H16" s="93">
        <f t="shared" si="3"/>
        <v>98.71794871794873</v>
      </c>
      <c r="I16" s="94">
        <f t="shared" si="4"/>
        <v>5</v>
      </c>
      <c r="J16" s="76"/>
    </row>
    <row r="17" spans="1:10" x14ac:dyDescent="0.35">
      <c r="A17" s="29" t="s">
        <v>296</v>
      </c>
      <c r="B17" s="28" t="s">
        <v>102</v>
      </c>
      <c r="C17" s="95">
        <v>40</v>
      </c>
      <c r="D17" s="96">
        <v>111</v>
      </c>
      <c r="E17" s="97">
        <f t="shared" si="1"/>
        <v>277.5</v>
      </c>
      <c r="F17" s="98">
        <f t="shared" si="2"/>
        <v>5</v>
      </c>
      <c r="G17" s="95">
        <v>111</v>
      </c>
      <c r="H17" s="97">
        <f t="shared" si="3"/>
        <v>100</v>
      </c>
      <c r="I17" s="98">
        <f t="shared" si="4"/>
        <v>5</v>
      </c>
      <c r="J17" s="77"/>
    </row>
    <row r="18" spans="1:10" x14ac:dyDescent="0.35">
      <c r="A18" s="25" t="s">
        <v>297</v>
      </c>
      <c r="B18" s="24" t="s">
        <v>96</v>
      </c>
      <c r="C18" s="111">
        <v>40</v>
      </c>
      <c r="D18" s="112">
        <v>40</v>
      </c>
      <c r="E18" s="113">
        <f t="shared" si="1"/>
        <v>100</v>
      </c>
      <c r="F18" s="114">
        <f t="shared" si="2"/>
        <v>5</v>
      </c>
      <c r="G18" s="111">
        <v>40</v>
      </c>
      <c r="H18" s="113">
        <f t="shared" si="3"/>
        <v>100</v>
      </c>
      <c r="I18" s="114">
        <f t="shared" si="4"/>
        <v>5</v>
      </c>
      <c r="J18" s="78"/>
    </row>
    <row r="19" spans="1:10" ht="21.75" thickBot="1" x14ac:dyDescent="0.4">
      <c r="A19" s="26" t="s">
        <v>298</v>
      </c>
      <c r="B19" s="27" t="s">
        <v>100</v>
      </c>
      <c r="C19" s="107">
        <v>60</v>
      </c>
      <c r="D19" s="108">
        <v>63</v>
      </c>
      <c r="E19" s="109">
        <f t="shared" si="1"/>
        <v>105</v>
      </c>
      <c r="F19" s="110">
        <f t="shared" si="2"/>
        <v>5</v>
      </c>
      <c r="G19" s="107">
        <v>63</v>
      </c>
      <c r="H19" s="109">
        <f t="shared" si="3"/>
        <v>100</v>
      </c>
      <c r="I19" s="110">
        <f t="shared" si="4"/>
        <v>5</v>
      </c>
      <c r="J19" s="79"/>
    </row>
    <row r="20" spans="1:10" ht="21.75" thickBot="1" x14ac:dyDescent="0.4">
      <c r="A20" s="65" t="s">
        <v>299</v>
      </c>
      <c r="B20" s="66" t="s">
        <v>300</v>
      </c>
      <c r="C20" s="91">
        <v>40</v>
      </c>
      <c r="D20" s="92">
        <v>40</v>
      </c>
      <c r="E20" s="93">
        <f t="shared" si="1"/>
        <v>100</v>
      </c>
      <c r="F20" s="94">
        <f t="shared" si="2"/>
        <v>5</v>
      </c>
      <c r="G20" s="91">
        <v>40</v>
      </c>
      <c r="H20" s="93">
        <f t="shared" si="3"/>
        <v>100</v>
      </c>
      <c r="I20" s="94">
        <f t="shared" si="4"/>
        <v>5</v>
      </c>
      <c r="J20" s="76"/>
    </row>
    <row r="21" spans="1:10" x14ac:dyDescent="0.25">
      <c r="A21" s="29" t="s">
        <v>301</v>
      </c>
      <c r="B21" s="28" t="s">
        <v>110</v>
      </c>
      <c r="C21" s="95">
        <v>20</v>
      </c>
      <c r="D21" s="96">
        <v>22</v>
      </c>
      <c r="E21" s="97">
        <f t="shared" si="1"/>
        <v>110.00000000000001</v>
      </c>
      <c r="F21" s="98">
        <f t="shared" si="2"/>
        <v>5</v>
      </c>
      <c r="G21" s="95">
        <v>22</v>
      </c>
      <c r="H21" s="97">
        <f t="shared" si="3"/>
        <v>100</v>
      </c>
      <c r="I21" s="98">
        <f t="shared" si="4"/>
        <v>5</v>
      </c>
      <c r="J21" s="80"/>
    </row>
    <row r="22" spans="1:10" x14ac:dyDescent="0.35">
      <c r="A22" s="25" t="s">
        <v>302</v>
      </c>
      <c r="B22" s="24" t="s">
        <v>116</v>
      </c>
      <c r="C22" s="99">
        <v>20</v>
      </c>
      <c r="D22" s="100">
        <v>30</v>
      </c>
      <c r="E22" s="101">
        <f t="shared" si="1"/>
        <v>150</v>
      </c>
      <c r="F22" s="102">
        <f t="shared" si="2"/>
        <v>5</v>
      </c>
      <c r="G22" s="99">
        <v>30</v>
      </c>
      <c r="H22" s="101">
        <f t="shared" si="3"/>
        <v>100</v>
      </c>
      <c r="I22" s="102">
        <f t="shared" si="4"/>
        <v>5</v>
      </c>
      <c r="J22" s="78"/>
    </row>
    <row r="23" spans="1:10" ht="21.75" thickBot="1" x14ac:dyDescent="0.4">
      <c r="A23" s="26" t="s">
        <v>303</v>
      </c>
      <c r="B23" s="27" t="s">
        <v>114</v>
      </c>
      <c r="C23" s="107">
        <v>100</v>
      </c>
      <c r="D23" s="108">
        <v>123</v>
      </c>
      <c r="E23" s="109">
        <f t="shared" si="1"/>
        <v>123</v>
      </c>
      <c r="F23" s="110">
        <f t="shared" si="2"/>
        <v>5</v>
      </c>
      <c r="G23" s="107">
        <v>123</v>
      </c>
      <c r="H23" s="109">
        <f t="shared" si="3"/>
        <v>100</v>
      </c>
      <c r="I23" s="110">
        <f t="shared" si="4"/>
        <v>5</v>
      </c>
      <c r="J23" s="79"/>
    </row>
    <row r="24" spans="1:10" ht="21.75" thickBot="1" x14ac:dyDescent="0.4">
      <c r="A24" s="65" t="s">
        <v>304</v>
      </c>
      <c r="B24" s="66" t="s">
        <v>305</v>
      </c>
      <c r="C24" s="91">
        <v>16</v>
      </c>
      <c r="D24" s="92">
        <v>16</v>
      </c>
      <c r="E24" s="93">
        <f t="shared" si="1"/>
        <v>100</v>
      </c>
      <c r="F24" s="94">
        <f t="shared" si="2"/>
        <v>5</v>
      </c>
      <c r="G24" s="91">
        <v>16</v>
      </c>
      <c r="H24" s="93">
        <f t="shared" si="3"/>
        <v>100</v>
      </c>
      <c r="I24" s="94">
        <f t="shared" si="4"/>
        <v>5</v>
      </c>
      <c r="J24" s="76"/>
    </row>
    <row r="25" spans="1:10" x14ac:dyDescent="0.35">
      <c r="A25" s="29" t="s">
        <v>306</v>
      </c>
      <c r="B25" s="28" t="s">
        <v>120</v>
      </c>
      <c r="C25" s="115">
        <v>32</v>
      </c>
      <c r="D25" s="116">
        <v>32</v>
      </c>
      <c r="E25" s="117">
        <f t="shared" si="1"/>
        <v>100</v>
      </c>
      <c r="F25" s="118">
        <f t="shared" si="2"/>
        <v>5</v>
      </c>
      <c r="G25" s="115">
        <v>32</v>
      </c>
      <c r="H25" s="117">
        <f t="shared" si="3"/>
        <v>100</v>
      </c>
      <c r="I25" s="118">
        <f t="shared" si="4"/>
        <v>5</v>
      </c>
      <c r="J25" s="77"/>
    </row>
    <row r="26" spans="1:10" x14ac:dyDescent="0.35">
      <c r="A26" s="25" t="s">
        <v>307</v>
      </c>
      <c r="B26" s="24" t="s">
        <v>140</v>
      </c>
      <c r="C26" s="99">
        <v>20</v>
      </c>
      <c r="D26" s="100">
        <v>25</v>
      </c>
      <c r="E26" s="101">
        <f t="shared" si="1"/>
        <v>125</v>
      </c>
      <c r="F26" s="102">
        <f t="shared" si="2"/>
        <v>5</v>
      </c>
      <c r="G26" s="99">
        <v>25</v>
      </c>
      <c r="H26" s="101">
        <f t="shared" si="3"/>
        <v>100</v>
      </c>
      <c r="I26" s="102">
        <f t="shared" si="4"/>
        <v>5</v>
      </c>
      <c r="J26" s="78"/>
    </row>
    <row r="27" spans="1:10" x14ac:dyDescent="0.35">
      <c r="A27" s="25" t="s">
        <v>308</v>
      </c>
      <c r="B27" s="24" t="s">
        <v>128</v>
      </c>
      <c r="C27" s="99">
        <v>32</v>
      </c>
      <c r="D27" s="100">
        <v>52</v>
      </c>
      <c r="E27" s="101">
        <f t="shared" si="1"/>
        <v>162.5</v>
      </c>
      <c r="F27" s="102">
        <f t="shared" si="2"/>
        <v>5</v>
      </c>
      <c r="G27" s="99">
        <v>52</v>
      </c>
      <c r="H27" s="101">
        <f t="shared" si="3"/>
        <v>100</v>
      </c>
      <c r="I27" s="102">
        <f t="shared" si="4"/>
        <v>5</v>
      </c>
      <c r="J27" s="78"/>
    </row>
    <row r="28" spans="1:10" ht="21.75" thickBot="1" x14ac:dyDescent="0.4">
      <c r="A28" s="26" t="s">
        <v>309</v>
      </c>
      <c r="B28" s="27" t="s">
        <v>134</v>
      </c>
      <c r="C28" s="107">
        <v>38</v>
      </c>
      <c r="D28" s="108">
        <v>40</v>
      </c>
      <c r="E28" s="109">
        <f t="shared" si="1"/>
        <v>105.26315789473684</v>
      </c>
      <c r="F28" s="110">
        <f t="shared" si="2"/>
        <v>5</v>
      </c>
      <c r="G28" s="107">
        <v>40</v>
      </c>
      <c r="H28" s="109">
        <f t="shared" si="3"/>
        <v>100</v>
      </c>
      <c r="I28" s="110">
        <f t="shared" si="4"/>
        <v>5</v>
      </c>
      <c r="J28" s="79"/>
    </row>
    <row r="29" spans="1:10" ht="21.75" thickBot="1" x14ac:dyDescent="0.4">
      <c r="A29" s="65" t="s">
        <v>310</v>
      </c>
      <c r="B29" s="66" t="s">
        <v>311</v>
      </c>
      <c r="C29" s="91">
        <v>60</v>
      </c>
      <c r="D29" s="92">
        <v>65</v>
      </c>
      <c r="E29" s="93">
        <f t="shared" si="1"/>
        <v>108.33333333333333</v>
      </c>
      <c r="F29" s="94">
        <f t="shared" si="2"/>
        <v>5</v>
      </c>
      <c r="G29" s="91">
        <v>65</v>
      </c>
      <c r="H29" s="93">
        <f t="shared" si="3"/>
        <v>100</v>
      </c>
      <c r="I29" s="94">
        <f t="shared" si="4"/>
        <v>5</v>
      </c>
      <c r="J29" s="76"/>
    </row>
    <row r="30" spans="1:10" x14ac:dyDescent="0.35">
      <c r="A30" s="29" t="s">
        <v>312</v>
      </c>
      <c r="B30" s="28" t="s">
        <v>146</v>
      </c>
      <c r="C30" s="95">
        <v>40</v>
      </c>
      <c r="D30" s="96">
        <v>53</v>
      </c>
      <c r="E30" s="97">
        <f t="shared" si="1"/>
        <v>132.5</v>
      </c>
      <c r="F30" s="98">
        <f t="shared" si="2"/>
        <v>5</v>
      </c>
      <c r="G30" s="95">
        <v>53</v>
      </c>
      <c r="H30" s="97">
        <f t="shared" si="3"/>
        <v>100</v>
      </c>
      <c r="I30" s="98">
        <f t="shared" si="4"/>
        <v>5</v>
      </c>
      <c r="J30" s="77"/>
    </row>
    <row r="31" spans="1:10" x14ac:dyDescent="0.35">
      <c r="A31" s="25" t="s">
        <v>313</v>
      </c>
      <c r="B31" s="24" t="s">
        <v>148</v>
      </c>
      <c r="C31" s="99">
        <v>20</v>
      </c>
      <c r="D31" s="100">
        <v>206</v>
      </c>
      <c r="E31" s="101">
        <f t="shared" si="1"/>
        <v>1030</v>
      </c>
      <c r="F31" s="102">
        <f t="shared" si="2"/>
        <v>5</v>
      </c>
      <c r="G31" s="99">
        <v>206</v>
      </c>
      <c r="H31" s="101">
        <f t="shared" si="3"/>
        <v>100</v>
      </c>
      <c r="I31" s="102">
        <f t="shared" si="4"/>
        <v>5</v>
      </c>
      <c r="J31" s="78"/>
    </row>
    <row r="32" spans="1:10" x14ac:dyDescent="0.35">
      <c r="A32" s="25" t="s">
        <v>314</v>
      </c>
      <c r="B32" s="24" t="s">
        <v>144</v>
      </c>
      <c r="C32" s="111">
        <v>60</v>
      </c>
      <c r="D32" s="112">
        <v>60</v>
      </c>
      <c r="E32" s="113">
        <f t="shared" si="1"/>
        <v>100</v>
      </c>
      <c r="F32" s="114">
        <f t="shared" si="2"/>
        <v>5</v>
      </c>
      <c r="G32" s="111">
        <v>60</v>
      </c>
      <c r="H32" s="113">
        <f t="shared" si="3"/>
        <v>100</v>
      </c>
      <c r="I32" s="114">
        <f t="shared" si="4"/>
        <v>5</v>
      </c>
      <c r="J32" s="78"/>
    </row>
    <row r="33" spans="1:10" ht="21.75" thickBot="1" x14ac:dyDescent="0.4">
      <c r="A33" s="26" t="s">
        <v>315</v>
      </c>
      <c r="B33" s="27" t="s">
        <v>142</v>
      </c>
      <c r="C33" s="107">
        <v>40</v>
      </c>
      <c r="D33" s="108">
        <v>40</v>
      </c>
      <c r="E33" s="109">
        <f t="shared" si="1"/>
        <v>100</v>
      </c>
      <c r="F33" s="110">
        <f t="shared" si="2"/>
        <v>5</v>
      </c>
      <c r="G33" s="107">
        <v>40</v>
      </c>
      <c r="H33" s="109">
        <f t="shared" si="3"/>
        <v>100</v>
      </c>
      <c r="I33" s="110">
        <f t="shared" si="4"/>
        <v>5</v>
      </c>
      <c r="J33" s="79"/>
    </row>
    <row r="34" spans="1:10" ht="21.75" thickBot="1" x14ac:dyDescent="0.4">
      <c r="A34" s="65" t="s">
        <v>316</v>
      </c>
      <c r="B34" s="66" t="s">
        <v>317</v>
      </c>
      <c r="C34" s="91">
        <v>60</v>
      </c>
      <c r="D34" s="92">
        <v>60</v>
      </c>
      <c r="E34" s="93">
        <f t="shared" si="1"/>
        <v>100</v>
      </c>
      <c r="F34" s="94">
        <f t="shared" si="2"/>
        <v>5</v>
      </c>
      <c r="G34" s="91">
        <v>60</v>
      </c>
      <c r="H34" s="93">
        <f t="shared" si="3"/>
        <v>100</v>
      </c>
      <c r="I34" s="94">
        <f t="shared" si="4"/>
        <v>5</v>
      </c>
      <c r="J34" s="76"/>
    </row>
    <row r="35" spans="1:10" x14ac:dyDescent="0.35">
      <c r="A35" s="29" t="s">
        <v>318</v>
      </c>
      <c r="B35" s="28" t="s">
        <v>158</v>
      </c>
      <c r="C35" s="95">
        <v>200</v>
      </c>
      <c r="D35" s="96">
        <v>204</v>
      </c>
      <c r="E35" s="97">
        <f t="shared" si="1"/>
        <v>102</v>
      </c>
      <c r="F35" s="98">
        <f t="shared" si="2"/>
        <v>5</v>
      </c>
      <c r="G35" s="95">
        <v>204</v>
      </c>
      <c r="H35" s="97">
        <f t="shared" si="3"/>
        <v>100</v>
      </c>
      <c r="I35" s="98">
        <f t="shared" si="4"/>
        <v>5</v>
      </c>
      <c r="J35" s="77"/>
    </row>
    <row r="36" spans="1:10" x14ac:dyDescent="0.35">
      <c r="A36" s="25" t="s">
        <v>319</v>
      </c>
      <c r="B36" s="24" t="s">
        <v>152</v>
      </c>
      <c r="C36" s="99">
        <v>40</v>
      </c>
      <c r="D36" s="100">
        <v>44</v>
      </c>
      <c r="E36" s="101">
        <f t="shared" si="1"/>
        <v>110.00000000000001</v>
      </c>
      <c r="F36" s="102">
        <f t="shared" si="2"/>
        <v>5</v>
      </c>
      <c r="G36" s="99">
        <v>44</v>
      </c>
      <c r="H36" s="101">
        <f t="shared" si="3"/>
        <v>100</v>
      </c>
      <c r="I36" s="102">
        <f t="shared" si="4"/>
        <v>5</v>
      </c>
      <c r="J36" s="78"/>
    </row>
    <row r="37" spans="1:10" ht="21.75" thickBot="1" x14ac:dyDescent="0.4">
      <c r="A37" s="26" t="s">
        <v>320</v>
      </c>
      <c r="B37" s="27" t="s">
        <v>156</v>
      </c>
      <c r="C37" s="103">
        <v>20</v>
      </c>
      <c r="D37" s="104">
        <v>21</v>
      </c>
      <c r="E37" s="105">
        <f t="shared" si="1"/>
        <v>105</v>
      </c>
      <c r="F37" s="106">
        <f t="shared" si="2"/>
        <v>5</v>
      </c>
      <c r="G37" s="103">
        <v>21</v>
      </c>
      <c r="H37" s="105">
        <f t="shared" si="3"/>
        <v>100</v>
      </c>
      <c r="I37" s="106">
        <f t="shared" si="4"/>
        <v>5</v>
      </c>
      <c r="J37" s="79"/>
    </row>
    <row r="38" spans="1:10" ht="21.75" thickBot="1" x14ac:dyDescent="0.4">
      <c r="A38" s="65" t="s">
        <v>321</v>
      </c>
      <c r="B38" s="66" t="s">
        <v>322</v>
      </c>
      <c r="C38" s="91">
        <v>80</v>
      </c>
      <c r="D38" s="92">
        <v>114</v>
      </c>
      <c r="E38" s="93">
        <f t="shared" si="1"/>
        <v>142.5</v>
      </c>
      <c r="F38" s="94">
        <f t="shared" si="2"/>
        <v>5</v>
      </c>
      <c r="G38" s="91">
        <v>114</v>
      </c>
      <c r="H38" s="93">
        <f t="shared" si="3"/>
        <v>100</v>
      </c>
      <c r="I38" s="94">
        <f t="shared" si="4"/>
        <v>5</v>
      </c>
      <c r="J38" s="76"/>
    </row>
    <row r="39" spans="1:10" x14ac:dyDescent="0.35">
      <c r="A39" s="29" t="s">
        <v>323</v>
      </c>
      <c r="B39" s="28" t="s">
        <v>122</v>
      </c>
      <c r="C39" s="95">
        <v>16</v>
      </c>
      <c r="D39" s="96">
        <v>22</v>
      </c>
      <c r="E39" s="97">
        <f t="shared" si="1"/>
        <v>137.5</v>
      </c>
      <c r="F39" s="98">
        <f t="shared" si="2"/>
        <v>5</v>
      </c>
      <c r="G39" s="95">
        <v>22</v>
      </c>
      <c r="H39" s="97">
        <f t="shared" si="3"/>
        <v>100</v>
      </c>
      <c r="I39" s="98">
        <f t="shared" si="4"/>
        <v>5</v>
      </c>
      <c r="J39" s="77"/>
    </row>
    <row r="40" spans="1:10" x14ac:dyDescent="0.35">
      <c r="A40" s="25" t="s">
        <v>324</v>
      </c>
      <c r="B40" s="24" t="s">
        <v>166</v>
      </c>
      <c r="C40" s="99">
        <v>20</v>
      </c>
      <c r="D40" s="100">
        <v>20</v>
      </c>
      <c r="E40" s="101">
        <f t="shared" si="1"/>
        <v>100</v>
      </c>
      <c r="F40" s="102">
        <f t="shared" si="2"/>
        <v>5</v>
      </c>
      <c r="G40" s="99">
        <v>20</v>
      </c>
      <c r="H40" s="101">
        <f t="shared" si="3"/>
        <v>100</v>
      </c>
      <c r="I40" s="102">
        <f t="shared" si="4"/>
        <v>5</v>
      </c>
      <c r="J40" s="78"/>
    </row>
    <row r="41" spans="1:10" x14ac:dyDescent="0.35">
      <c r="A41" s="25" t="s">
        <v>325</v>
      </c>
      <c r="B41" s="24" t="s">
        <v>172</v>
      </c>
      <c r="C41" s="99">
        <v>40</v>
      </c>
      <c r="D41" s="100">
        <v>63</v>
      </c>
      <c r="E41" s="101">
        <f t="shared" si="1"/>
        <v>157.5</v>
      </c>
      <c r="F41" s="102">
        <f t="shared" si="2"/>
        <v>5</v>
      </c>
      <c r="G41" s="99">
        <v>63</v>
      </c>
      <c r="H41" s="101">
        <f t="shared" si="3"/>
        <v>100</v>
      </c>
      <c r="I41" s="102">
        <f t="shared" si="4"/>
        <v>5</v>
      </c>
      <c r="J41" s="78"/>
    </row>
    <row r="42" spans="1:10" ht="21.75" thickBot="1" x14ac:dyDescent="0.4">
      <c r="A42" s="26" t="s">
        <v>326</v>
      </c>
      <c r="B42" s="27" t="s">
        <v>170</v>
      </c>
      <c r="C42" s="107">
        <v>20</v>
      </c>
      <c r="D42" s="108">
        <v>25</v>
      </c>
      <c r="E42" s="109">
        <f t="shared" si="1"/>
        <v>125</v>
      </c>
      <c r="F42" s="110">
        <f t="shared" si="2"/>
        <v>5</v>
      </c>
      <c r="G42" s="107">
        <v>25</v>
      </c>
      <c r="H42" s="109">
        <f t="shared" si="3"/>
        <v>100</v>
      </c>
      <c r="I42" s="110">
        <f t="shared" si="4"/>
        <v>5</v>
      </c>
      <c r="J42" s="79"/>
    </row>
    <row r="43" spans="1:10" ht="21.75" thickBot="1" x14ac:dyDescent="0.4">
      <c r="A43" s="65" t="s">
        <v>327</v>
      </c>
      <c r="B43" s="66" t="s">
        <v>328</v>
      </c>
      <c r="C43" s="91">
        <v>40</v>
      </c>
      <c r="D43" s="92">
        <v>40</v>
      </c>
      <c r="E43" s="93">
        <f t="shared" si="1"/>
        <v>100</v>
      </c>
      <c r="F43" s="94">
        <f t="shared" si="2"/>
        <v>5</v>
      </c>
      <c r="G43" s="91">
        <v>40</v>
      </c>
      <c r="H43" s="93">
        <f t="shared" si="3"/>
        <v>100</v>
      </c>
      <c r="I43" s="94">
        <f t="shared" si="4"/>
        <v>5</v>
      </c>
      <c r="J43" s="76"/>
    </row>
    <row r="44" spans="1:10" x14ac:dyDescent="0.35">
      <c r="A44" s="29" t="s">
        <v>329</v>
      </c>
      <c r="B44" s="28" t="s">
        <v>186</v>
      </c>
      <c r="C44" s="95">
        <v>48</v>
      </c>
      <c r="D44" s="96">
        <v>58</v>
      </c>
      <c r="E44" s="97">
        <f t="shared" si="1"/>
        <v>120.83333333333333</v>
      </c>
      <c r="F44" s="98">
        <f t="shared" si="2"/>
        <v>5</v>
      </c>
      <c r="G44" s="95">
        <v>58</v>
      </c>
      <c r="H44" s="97">
        <f t="shared" si="3"/>
        <v>100</v>
      </c>
      <c r="I44" s="98">
        <f t="shared" si="4"/>
        <v>5</v>
      </c>
      <c r="J44" s="77"/>
    </row>
    <row r="45" spans="1:10" ht="21.75" thickBot="1" x14ac:dyDescent="0.4">
      <c r="A45" s="26" t="s">
        <v>330</v>
      </c>
      <c r="B45" s="27" t="s">
        <v>168</v>
      </c>
      <c r="C45" s="107">
        <v>20</v>
      </c>
      <c r="D45" s="108">
        <v>26</v>
      </c>
      <c r="E45" s="109">
        <f t="shared" si="1"/>
        <v>130</v>
      </c>
      <c r="F45" s="110">
        <f t="shared" si="2"/>
        <v>5</v>
      </c>
      <c r="G45" s="107">
        <v>26</v>
      </c>
      <c r="H45" s="109">
        <f t="shared" si="3"/>
        <v>100</v>
      </c>
      <c r="I45" s="110">
        <f t="shared" si="4"/>
        <v>5</v>
      </c>
      <c r="J45" s="79"/>
    </row>
    <row r="46" spans="1:10" ht="21.75" thickBot="1" x14ac:dyDescent="0.4">
      <c r="A46" s="65" t="s">
        <v>331</v>
      </c>
      <c r="B46" s="66" t="s">
        <v>332</v>
      </c>
      <c r="C46" s="83">
        <v>80</v>
      </c>
      <c r="D46" s="84">
        <v>89</v>
      </c>
      <c r="E46" s="85">
        <f t="shared" si="1"/>
        <v>111.25</v>
      </c>
      <c r="F46" s="86">
        <f t="shared" si="2"/>
        <v>5</v>
      </c>
      <c r="G46" s="83">
        <v>89</v>
      </c>
      <c r="H46" s="85">
        <f t="shared" si="3"/>
        <v>100</v>
      </c>
      <c r="I46" s="86">
        <f t="shared" si="4"/>
        <v>5</v>
      </c>
      <c r="J46" s="76"/>
    </row>
    <row r="47" spans="1:10" x14ac:dyDescent="0.35">
      <c r="A47" s="29" t="s">
        <v>333</v>
      </c>
      <c r="B47" s="28" t="s">
        <v>191</v>
      </c>
      <c r="C47" s="95">
        <v>20</v>
      </c>
      <c r="D47" s="96">
        <v>54</v>
      </c>
      <c r="E47" s="97">
        <f t="shared" si="1"/>
        <v>270</v>
      </c>
      <c r="F47" s="98">
        <f t="shared" si="2"/>
        <v>5</v>
      </c>
      <c r="G47" s="95">
        <v>54</v>
      </c>
      <c r="H47" s="97">
        <f t="shared" si="3"/>
        <v>100</v>
      </c>
      <c r="I47" s="98">
        <f t="shared" si="4"/>
        <v>5</v>
      </c>
      <c r="J47" s="77"/>
    </row>
    <row r="48" spans="1:10" ht="21.75" thickBot="1" x14ac:dyDescent="0.4">
      <c r="A48" s="26" t="s">
        <v>334</v>
      </c>
      <c r="B48" s="27" t="s">
        <v>199</v>
      </c>
      <c r="C48" s="107">
        <v>20</v>
      </c>
      <c r="D48" s="108">
        <v>20</v>
      </c>
      <c r="E48" s="109">
        <f t="shared" si="1"/>
        <v>100</v>
      </c>
      <c r="F48" s="110">
        <f t="shared" si="2"/>
        <v>5</v>
      </c>
      <c r="G48" s="107">
        <v>20</v>
      </c>
      <c r="H48" s="109">
        <f t="shared" si="3"/>
        <v>100</v>
      </c>
      <c r="I48" s="110">
        <f t="shared" si="4"/>
        <v>5</v>
      </c>
      <c r="J48" s="79"/>
    </row>
    <row r="49" spans="1:10" ht="21.75" thickBot="1" x14ac:dyDescent="0.4">
      <c r="A49" s="65" t="s">
        <v>335</v>
      </c>
      <c r="B49" s="66" t="s">
        <v>336</v>
      </c>
      <c r="C49" s="91">
        <v>60</v>
      </c>
      <c r="D49" s="92">
        <v>92</v>
      </c>
      <c r="E49" s="93">
        <f t="shared" si="1"/>
        <v>153.33333333333334</v>
      </c>
      <c r="F49" s="94">
        <f t="shared" si="2"/>
        <v>5</v>
      </c>
      <c r="G49" s="91">
        <v>92</v>
      </c>
      <c r="H49" s="93">
        <f t="shared" si="3"/>
        <v>100</v>
      </c>
      <c r="I49" s="94">
        <f t="shared" si="4"/>
        <v>5</v>
      </c>
      <c r="J49" s="76"/>
    </row>
    <row r="50" spans="1:10" ht="21.75" thickBot="1" x14ac:dyDescent="0.4">
      <c r="A50" s="69" t="s">
        <v>337</v>
      </c>
      <c r="B50" s="68" t="s">
        <v>212</v>
      </c>
      <c r="C50" s="87">
        <v>60</v>
      </c>
      <c r="D50" s="88">
        <v>64</v>
      </c>
      <c r="E50" s="89">
        <f t="shared" si="1"/>
        <v>106.66666666666667</v>
      </c>
      <c r="F50" s="90">
        <f t="shared" si="2"/>
        <v>5</v>
      </c>
      <c r="G50" s="87">
        <v>60</v>
      </c>
      <c r="H50" s="89">
        <f t="shared" si="3"/>
        <v>93.75</v>
      </c>
      <c r="I50" s="90">
        <f t="shared" si="4"/>
        <v>5</v>
      </c>
      <c r="J50" s="81"/>
    </row>
    <row r="51" spans="1:10" ht="21.75" thickBot="1" x14ac:dyDescent="0.4">
      <c r="A51" s="65" t="s">
        <v>338</v>
      </c>
      <c r="B51" s="66" t="s">
        <v>339</v>
      </c>
      <c r="C51" s="91">
        <v>0</v>
      </c>
      <c r="D51" s="92">
        <v>0</v>
      </c>
      <c r="E51" s="93">
        <f t="shared" si="1"/>
        <v>0</v>
      </c>
      <c r="F51" s="94">
        <f t="shared" si="2"/>
        <v>0</v>
      </c>
      <c r="G51" s="91">
        <v>0</v>
      </c>
      <c r="H51" s="93">
        <f t="shared" si="3"/>
        <v>0</v>
      </c>
      <c r="I51" s="94">
        <f t="shared" si="4"/>
        <v>0</v>
      </c>
      <c r="J51" s="76"/>
    </row>
    <row r="52" spans="1:10" ht="21.75" thickBot="1" x14ac:dyDescent="0.4">
      <c r="A52" s="65" t="s">
        <v>340</v>
      </c>
      <c r="B52" s="66" t="s">
        <v>341</v>
      </c>
      <c r="C52" s="91">
        <v>0</v>
      </c>
      <c r="D52" s="92">
        <v>0</v>
      </c>
      <c r="E52" s="93">
        <f t="shared" si="1"/>
        <v>0</v>
      </c>
      <c r="F52" s="94">
        <f t="shared" si="2"/>
        <v>0</v>
      </c>
      <c r="G52" s="91">
        <v>0</v>
      </c>
      <c r="H52" s="93">
        <f t="shared" si="3"/>
        <v>0</v>
      </c>
      <c r="I52" s="94">
        <f t="shared" si="4"/>
        <v>0</v>
      </c>
      <c r="J52" s="76"/>
    </row>
    <row r="53" spans="1:10" x14ac:dyDescent="0.35">
      <c r="A53" s="29" t="s">
        <v>342</v>
      </c>
      <c r="B53" s="28" t="s">
        <v>64</v>
      </c>
      <c r="C53" s="115">
        <v>0</v>
      </c>
      <c r="D53" s="116">
        <v>0</v>
      </c>
      <c r="E53" s="117">
        <f t="shared" si="1"/>
        <v>0</v>
      </c>
      <c r="F53" s="118">
        <f t="shared" si="2"/>
        <v>0</v>
      </c>
      <c r="G53" s="115">
        <v>0</v>
      </c>
      <c r="H53" s="117">
        <f t="shared" si="3"/>
        <v>0</v>
      </c>
      <c r="I53" s="118">
        <f t="shared" si="4"/>
        <v>0</v>
      </c>
      <c r="J53" s="77"/>
    </row>
    <row r="54" spans="1:10" ht="21.75" thickBot="1" x14ac:dyDescent="0.4">
      <c r="A54" s="26" t="s">
        <v>343</v>
      </c>
      <c r="B54" s="27" t="s">
        <v>112</v>
      </c>
      <c r="C54" s="107">
        <v>100</v>
      </c>
      <c r="D54" s="108">
        <v>106</v>
      </c>
      <c r="E54" s="109">
        <f t="shared" si="1"/>
        <v>106</v>
      </c>
      <c r="F54" s="110">
        <f t="shared" si="2"/>
        <v>5</v>
      </c>
      <c r="G54" s="107">
        <v>104</v>
      </c>
      <c r="H54" s="109">
        <f t="shared" si="3"/>
        <v>98.113207547169807</v>
      </c>
      <c r="I54" s="110">
        <f t="shared" si="4"/>
        <v>5</v>
      </c>
      <c r="J54" s="79"/>
    </row>
    <row r="55" spans="1:10" ht="21.75" thickBot="1" x14ac:dyDescent="0.4">
      <c r="A55" s="65" t="s">
        <v>344</v>
      </c>
      <c r="B55" s="66" t="s">
        <v>345</v>
      </c>
      <c r="C55" s="91">
        <v>0</v>
      </c>
      <c r="D55" s="92">
        <v>0</v>
      </c>
      <c r="E55" s="93">
        <f t="shared" si="1"/>
        <v>0</v>
      </c>
      <c r="F55" s="94">
        <f t="shared" si="2"/>
        <v>0</v>
      </c>
      <c r="G55" s="91">
        <v>0</v>
      </c>
      <c r="H55" s="93">
        <f t="shared" si="3"/>
        <v>0</v>
      </c>
      <c r="I55" s="94">
        <f t="shared" si="4"/>
        <v>0</v>
      </c>
      <c r="J55" s="76"/>
    </row>
    <row r="56" spans="1:10" x14ac:dyDescent="0.35">
      <c r="A56" s="29" t="s">
        <v>346</v>
      </c>
      <c r="B56" s="28" t="s">
        <v>78</v>
      </c>
      <c r="C56" s="95">
        <v>100</v>
      </c>
      <c r="D56" s="96">
        <v>125</v>
      </c>
      <c r="E56" s="97">
        <f t="shared" si="1"/>
        <v>125</v>
      </c>
      <c r="F56" s="98">
        <f t="shared" si="2"/>
        <v>5</v>
      </c>
      <c r="G56" s="95">
        <v>125</v>
      </c>
      <c r="H56" s="97">
        <f t="shared" si="3"/>
        <v>100</v>
      </c>
      <c r="I56" s="98">
        <f t="shared" si="4"/>
        <v>5</v>
      </c>
      <c r="J56" s="77"/>
    </row>
    <row r="57" spans="1:10" x14ac:dyDescent="0.35">
      <c r="A57" s="25" t="s">
        <v>347</v>
      </c>
      <c r="B57" s="24" t="s">
        <v>72</v>
      </c>
      <c r="C57" s="99">
        <v>100</v>
      </c>
      <c r="D57" s="100">
        <v>102</v>
      </c>
      <c r="E57" s="101">
        <f t="shared" si="1"/>
        <v>102</v>
      </c>
      <c r="F57" s="102">
        <f t="shared" si="2"/>
        <v>5</v>
      </c>
      <c r="G57" s="99">
        <v>102</v>
      </c>
      <c r="H57" s="101">
        <f t="shared" si="3"/>
        <v>100</v>
      </c>
      <c r="I57" s="102">
        <f t="shared" si="4"/>
        <v>5</v>
      </c>
      <c r="J57" s="78"/>
    </row>
    <row r="58" spans="1:10" ht="21.75" thickBot="1" x14ac:dyDescent="0.4">
      <c r="A58" s="26" t="s">
        <v>348</v>
      </c>
      <c r="B58" s="27" t="s">
        <v>70</v>
      </c>
      <c r="C58" s="107">
        <v>20</v>
      </c>
      <c r="D58" s="108">
        <v>20</v>
      </c>
      <c r="E58" s="109">
        <f t="shared" si="1"/>
        <v>100</v>
      </c>
      <c r="F58" s="110">
        <f t="shared" si="2"/>
        <v>5</v>
      </c>
      <c r="G58" s="107">
        <v>20</v>
      </c>
      <c r="H58" s="109">
        <f t="shared" si="3"/>
        <v>100</v>
      </c>
      <c r="I58" s="110">
        <f t="shared" si="4"/>
        <v>5</v>
      </c>
      <c r="J58" s="79"/>
    </row>
    <row r="59" spans="1:10" ht="21.75" thickBot="1" x14ac:dyDescent="0.4">
      <c r="A59" s="65" t="s">
        <v>349</v>
      </c>
      <c r="B59" s="66" t="s">
        <v>350</v>
      </c>
      <c r="C59" s="83">
        <v>32</v>
      </c>
      <c r="D59" s="84">
        <v>132</v>
      </c>
      <c r="E59" s="85">
        <f t="shared" si="1"/>
        <v>412.5</v>
      </c>
      <c r="F59" s="86">
        <f t="shared" si="2"/>
        <v>5</v>
      </c>
      <c r="G59" s="83">
        <v>130</v>
      </c>
      <c r="H59" s="85">
        <f t="shared" si="3"/>
        <v>98.484848484848484</v>
      </c>
      <c r="I59" s="86">
        <f t="shared" si="4"/>
        <v>5</v>
      </c>
      <c r="J59" s="76"/>
    </row>
    <row r="60" spans="1:10" x14ac:dyDescent="0.35">
      <c r="A60" s="29" t="s">
        <v>351</v>
      </c>
      <c r="B60" s="28" t="s">
        <v>104</v>
      </c>
      <c r="C60" s="95">
        <v>32</v>
      </c>
      <c r="D60" s="96">
        <v>32</v>
      </c>
      <c r="E60" s="97">
        <f t="shared" si="1"/>
        <v>100</v>
      </c>
      <c r="F60" s="98">
        <f t="shared" si="2"/>
        <v>5</v>
      </c>
      <c r="G60" s="95">
        <v>32</v>
      </c>
      <c r="H60" s="97">
        <f t="shared" si="3"/>
        <v>100</v>
      </c>
      <c r="I60" s="98">
        <f t="shared" si="4"/>
        <v>5</v>
      </c>
      <c r="J60" s="77"/>
    </row>
    <row r="61" spans="1:10" ht="21.75" thickBot="1" x14ac:dyDescent="0.4">
      <c r="A61" s="26" t="s">
        <v>352</v>
      </c>
      <c r="B61" s="27" t="s">
        <v>106</v>
      </c>
      <c r="C61" s="107">
        <v>16</v>
      </c>
      <c r="D61" s="108">
        <v>20</v>
      </c>
      <c r="E61" s="109">
        <f t="shared" si="1"/>
        <v>125</v>
      </c>
      <c r="F61" s="110">
        <f t="shared" si="2"/>
        <v>5</v>
      </c>
      <c r="G61" s="107">
        <v>20</v>
      </c>
      <c r="H61" s="109">
        <f t="shared" si="3"/>
        <v>100</v>
      </c>
      <c r="I61" s="110">
        <f t="shared" si="4"/>
        <v>5</v>
      </c>
      <c r="J61" s="79"/>
    </row>
    <row r="62" spans="1:10" ht="21.75" thickBot="1" x14ac:dyDescent="0.4">
      <c r="A62" s="65" t="s">
        <v>353</v>
      </c>
      <c r="B62" s="66" t="s">
        <v>354</v>
      </c>
      <c r="C62" s="91">
        <v>20</v>
      </c>
      <c r="D62" s="92">
        <v>22</v>
      </c>
      <c r="E62" s="93">
        <f t="shared" si="1"/>
        <v>110.00000000000001</v>
      </c>
      <c r="F62" s="94">
        <f t="shared" si="2"/>
        <v>5</v>
      </c>
      <c r="G62" s="91">
        <v>22</v>
      </c>
      <c r="H62" s="93">
        <f t="shared" si="3"/>
        <v>100</v>
      </c>
      <c r="I62" s="94">
        <f t="shared" si="4"/>
        <v>5</v>
      </c>
      <c r="J62" s="76"/>
    </row>
    <row r="63" spans="1:10" x14ac:dyDescent="0.35">
      <c r="A63" s="29" t="s">
        <v>355</v>
      </c>
      <c r="B63" s="28" t="s">
        <v>82</v>
      </c>
      <c r="C63" s="95">
        <v>32</v>
      </c>
      <c r="D63" s="96">
        <v>32</v>
      </c>
      <c r="E63" s="97">
        <f t="shared" si="1"/>
        <v>100</v>
      </c>
      <c r="F63" s="98">
        <f t="shared" si="2"/>
        <v>5</v>
      </c>
      <c r="G63" s="95">
        <v>32</v>
      </c>
      <c r="H63" s="97">
        <f t="shared" si="3"/>
        <v>100</v>
      </c>
      <c r="I63" s="98">
        <f t="shared" si="4"/>
        <v>5</v>
      </c>
      <c r="J63" s="77"/>
    </row>
    <row r="64" spans="1:10" ht="21.75" thickBot="1" x14ac:dyDescent="0.4">
      <c r="A64" s="26" t="s">
        <v>356</v>
      </c>
      <c r="B64" s="27" t="s">
        <v>86</v>
      </c>
      <c r="C64" s="107">
        <v>0</v>
      </c>
      <c r="D64" s="108">
        <v>0</v>
      </c>
      <c r="E64" s="109">
        <f t="shared" si="1"/>
        <v>0</v>
      </c>
      <c r="F64" s="110">
        <f t="shared" si="2"/>
        <v>0</v>
      </c>
      <c r="G64" s="107">
        <v>0</v>
      </c>
      <c r="H64" s="109">
        <f t="shared" si="3"/>
        <v>0</v>
      </c>
      <c r="I64" s="110">
        <f t="shared" si="4"/>
        <v>0</v>
      </c>
      <c r="J64" s="79"/>
    </row>
    <row r="65" spans="1:10" ht="21.75" thickBot="1" x14ac:dyDescent="0.4">
      <c r="A65" s="65" t="s">
        <v>357</v>
      </c>
      <c r="B65" s="66" t="s">
        <v>358</v>
      </c>
      <c r="C65" s="83">
        <v>20</v>
      </c>
      <c r="D65" s="84">
        <v>242</v>
      </c>
      <c r="E65" s="85">
        <f t="shared" si="1"/>
        <v>1210</v>
      </c>
      <c r="F65" s="86">
        <f t="shared" si="2"/>
        <v>5</v>
      </c>
      <c r="G65" s="83">
        <v>235</v>
      </c>
      <c r="H65" s="85">
        <f t="shared" si="3"/>
        <v>97.107438016528931</v>
      </c>
      <c r="I65" s="86">
        <f t="shared" si="4"/>
        <v>5</v>
      </c>
      <c r="J65" s="76"/>
    </row>
    <row r="66" spans="1:10" x14ac:dyDescent="0.35">
      <c r="A66" s="29" t="s">
        <v>359</v>
      </c>
      <c r="B66" s="28" t="s">
        <v>126</v>
      </c>
      <c r="C66" s="95">
        <v>16</v>
      </c>
      <c r="D66" s="96">
        <v>16</v>
      </c>
      <c r="E66" s="97">
        <f t="shared" si="1"/>
        <v>100</v>
      </c>
      <c r="F66" s="98">
        <f t="shared" si="2"/>
        <v>5</v>
      </c>
      <c r="G66" s="95">
        <v>16</v>
      </c>
      <c r="H66" s="97">
        <f t="shared" si="3"/>
        <v>100</v>
      </c>
      <c r="I66" s="98">
        <f t="shared" si="4"/>
        <v>5</v>
      </c>
      <c r="J66" s="77"/>
    </row>
    <row r="67" spans="1:10" x14ac:dyDescent="0.35">
      <c r="A67" s="25" t="s">
        <v>360</v>
      </c>
      <c r="B67" s="24" t="s">
        <v>132</v>
      </c>
      <c r="C67" s="99">
        <v>16</v>
      </c>
      <c r="D67" s="100">
        <v>20</v>
      </c>
      <c r="E67" s="101">
        <f t="shared" si="1"/>
        <v>125</v>
      </c>
      <c r="F67" s="102">
        <f t="shared" si="2"/>
        <v>5</v>
      </c>
      <c r="G67" s="99">
        <v>20</v>
      </c>
      <c r="H67" s="101">
        <f t="shared" si="3"/>
        <v>100</v>
      </c>
      <c r="I67" s="102">
        <f t="shared" si="4"/>
        <v>5</v>
      </c>
      <c r="J67" s="78"/>
    </row>
    <row r="68" spans="1:10" x14ac:dyDescent="0.35">
      <c r="A68" s="25" t="s">
        <v>361</v>
      </c>
      <c r="B68" s="24" t="s">
        <v>124</v>
      </c>
      <c r="C68" s="99">
        <v>48</v>
      </c>
      <c r="D68" s="100">
        <v>50</v>
      </c>
      <c r="E68" s="101">
        <f t="shared" si="1"/>
        <v>104.16666666666667</v>
      </c>
      <c r="F68" s="102">
        <f t="shared" si="2"/>
        <v>5</v>
      </c>
      <c r="G68" s="99">
        <v>50</v>
      </c>
      <c r="H68" s="101">
        <f t="shared" si="3"/>
        <v>100</v>
      </c>
      <c r="I68" s="102">
        <f t="shared" si="4"/>
        <v>5</v>
      </c>
      <c r="J68" s="78"/>
    </row>
    <row r="69" spans="1:10" ht="21.75" thickBot="1" x14ac:dyDescent="0.4">
      <c r="A69" s="26" t="s">
        <v>362</v>
      </c>
      <c r="B69" s="27" t="s">
        <v>138</v>
      </c>
      <c r="C69" s="107">
        <v>40</v>
      </c>
      <c r="D69" s="108">
        <v>40</v>
      </c>
      <c r="E69" s="109">
        <f t="shared" si="1"/>
        <v>100</v>
      </c>
      <c r="F69" s="110">
        <f t="shared" si="2"/>
        <v>5</v>
      </c>
      <c r="G69" s="107">
        <v>40</v>
      </c>
      <c r="H69" s="109">
        <f t="shared" si="3"/>
        <v>100</v>
      </c>
      <c r="I69" s="110">
        <f t="shared" si="4"/>
        <v>5</v>
      </c>
      <c r="J69" s="79"/>
    </row>
    <row r="70" spans="1:10" ht="21.75" thickBot="1" x14ac:dyDescent="0.4">
      <c r="A70" s="65" t="s">
        <v>363</v>
      </c>
      <c r="B70" s="66" t="s">
        <v>364</v>
      </c>
      <c r="C70" s="91">
        <v>20</v>
      </c>
      <c r="D70" s="92">
        <v>20</v>
      </c>
      <c r="E70" s="93">
        <f t="shared" si="1"/>
        <v>100</v>
      </c>
      <c r="F70" s="94">
        <f t="shared" si="2"/>
        <v>5</v>
      </c>
      <c r="G70" s="91">
        <v>20</v>
      </c>
      <c r="H70" s="93">
        <f t="shared" si="3"/>
        <v>100</v>
      </c>
      <c r="I70" s="94">
        <f t="shared" si="4"/>
        <v>5</v>
      </c>
      <c r="J70" s="76"/>
    </row>
    <row r="71" spans="1:10" ht="21.75" thickBot="1" x14ac:dyDescent="0.4">
      <c r="A71" s="69" t="s">
        <v>365</v>
      </c>
      <c r="B71" s="68" t="s">
        <v>184</v>
      </c>
      <c r="C71" s="87">
        <v>48</v>
      </c>
      <c r="D71" s="88">
        <v>80</v>
      </c>
      <c r="E71" s="89">
        <f t="shared" si="1"/>
        <v>166.66666666666669</v>
      </c>
      <c r="F71" s="90">
        <f t="shared" si="2"/>
        <v>5</v>
      </c>
      <c r="G71" s="87">
        <v>80</v>
      </c>
      <c r="H71" s="89">
        <f t="shared" si="3"/>
        <v>100</v>
      </c>
      <c r="I71" s="90">
        <f t="shared" si="4"/>
        <v>5</v>
      </c>
      <c r="J71" s="81"/>
    </row>
    <row r="72" spans="1:10" ht="21.75" thickBot="1" x14ac:dyDescent="0.4">
      <c r="A72" s="65" t="s">
        <v>366</v>
      </c>
      <c r="B72" s="66" t="s">
        <v>367</v>
      </c>
      <c r="C72" s="91">
        <v>60</v>
      </c>
      <c r="D72" s="92">
        <v>61</v>
      </c>
      <c r="E72" s="93">
        <f t="shared" ref="E72:E86" si="5">IF(C72=0,0,IF(D72="N/A",0,IF(D72=0,0,(D72/C72)*100)))</f>
        <v>101.66666666666666</v>
      </c>
      <c r="F72" s="94">
        <f t="shared" ref="F72:F86" si="6">IF(C72=0,0,IF(E72=0,1,IF(E72&gt;=$Q$2,5,IF(E72&gt;=$P$2,4+((E72-$P$2)*$R$2),IF(E72&gt;=$O$2,3+((E72-$O$2)*$R$2),IF(E72&gt;=$N$2,2+((E72-$N$2)*$R$2),IF(E72&gt;=$M$2,1+((E72-$M$2)*$R$2),1)))))))</f>
        <v>5</v>
      </c>
      <c r="G72" s="91">
        <v>61</v>
      </c>
      <c r="H72" s="93">
        <f t="shared" ref="H72:H86" si="7">IF(C72=0,0,IF(G72="N/A",0,IF(G72=0,0,(G72/D72)*100)))</f>
        <v>100</v>
      </c>
      <c r="I72" s="94">
        <f t="shared" ref="I72:I86" si="8">IF(C72=0,0,IF(H72=0,1,IF(H72&gt;=$Q$3,5,IF(H72&gt;=$P$3,4+((H72-$P$3)*$R$3),IF(H72&gt;=$O$3,3+((H72-$O$3)*$R$3),IF(H72&gt;=$N$3,2+((H72-$N$3)*$R$3),IF(H72&gt;=$M$3,1+((H72-$M$3)*$R$3),1)))))))</f>
        <v>5</v>
      </c>
      <c r="J72" s="76"/>
    </row>
    <row r="73" spans="1:10" x14ac:dyDescent="0.35">
      <c r="A73" s="29" t="s">
        <v>368</v>
      </c>
      <c r="B73" s="28" t="s">
        <v>182</v>
      </c>
      <c r="C73" s="115">
        <v>60</v>
      </c>
      <c r="D73" s="116">
        <v>65</v>
      </c>
      <c r="E73" s="117">
        <f t="shared" si="5"/>
        <v>108.33333333333333</v>
      </c>
      <c r="F73" s="118">
        <f t="shared" si="6"/>
        <v>5</v>
      </c>
      <c r="G73" s="115">
        <v>65</v>
      </c>
      <c r="H73" s="117">
        <f t="shared" si="7"/>
        <v>100</v>
      </c>
      <c r="I73" s="118">
        <f t="shared" si="8"/>
        <v>5</v>
      </c>
      <c r="J73" s="77"/>
    </row>
    <row r="74" spans="1:10" ht="21.75" thickBot="1" x14ac:dyDescent="0.4">
      <c r="A74" s="26" t="s">
        <v>369</v>
      </c>
      <c r="B74" s="27" t="s">
        <v>164</v>
      </c>
      <c r="C74" s="107">
        <v>200</v>
      </c>
      <c r="D74" s="108">
        <v>525</v>
      </c>
      <c r="E74" s="109">
        <f t="shared" si="5"/>
        <v>262.5</v>
      </c>
      <c r="F74" s="110">
        <f t="shared" si="6"/>
        <v>5</v>
      </c>
      <c r="G74" s="107">
        <v>525</v>
      </c>
      <c r="H74" s="109">
        <f t="shared" si="7"/>
        <v>100</v>
      </c>
      <c r="I74" s="110">
        <f t="shared" si="8"/>
        <v>5</v>
      </c>
      <c r="J74" s="79"/>
    </row>
    <row r="75" spans="1:10" ht="21.75" thickBot="1" x14ac:dyDescent="0.4">
      <c r="A75" s="65" t="s">
        <v>370</v>
      </c>
      <c r="B75" s="66" t="s">
        <v>371</v>
      </c>
      <c r="C75" s="91">
        <v>20</v>
      </c>
      <c r="D75" s="92">
        <v>20</v>
      </c>
      <c r="E75" s="93">
        <f t="shared" si="5"/>
        <v>100</v>
      </c>
      <c r="F75" s="94">
        <f t="shared" si="6"/>
        <v>5</v>
      </c>
      <c r="G75" s="91">
        <v>20</v>
      </c>
      <c r="H75" s="93">
        <f t="shared" si="7"/>
        <v>100</v>
      </c>
      <c r="I75" s="94">
        <f t="shared" si="8"/>
        <v>5</v>
      </c>
      <c r="J75" s="76"/>
    </row>
    <row r="76" spans="1:10" x14ac:dyDescent="0.35">
      <c r="A76" s="29" t="s">
        <v>372</v>
      </c>
      <c r="B76" s="28" t="s">
        <v>195</v>
      </c>
      <c r="C76" s="95">
        <v>40</v>
      </c>
      <c r="D76" s="96">
        <v>40</v>
      </c>
      <c r="E76" s="97">
        <f t="shared" si="5"/>
        <v>100</v>
      </c>
      <c r="F76" s="98">
        <f t="shared" si="6"/>
        <v>5</v>
      </c>
      <c r="G76" s="95">
        <v>40</v>
      </c>
      <c r="H76" s="97">
        <f t="shared" si="7"/>
        <v>100</v>
      </c>
      <c r="I76" s="98">
        <f t="shared" si="8"/>
        <v>5</v>
      </c>
      <c r="J76" s="77"/>
    </row>
    <row r="77" spans="1:10" ht="21.75" thickBot="1" x14ac:dyDescent="0.4">
      <c r="A77" s="26" t="s">
        <v>373</v>
      </c>
      <c r="B77" s="27" t="s">
        <v>189</v>
      </c>
      <c r="C77" s="107">
        <v>80</v>
      </c>
      <c r="D77" s="108">
        <v>81</v>
      </c>
      <c r="E77" s="109">
        <f t="shared" si="5"/>
        <v>101.25</v>
      </c>
      <c r="F77" s="110">
        <f t="shared" si="6"/>
        <v>5</v>
      </c>
      <c r="G77" s="107">
        <v>81</v>
      </c>
      <c r="H77" s="109">
        <f t="shared" si="7"/>
        <v>100</v>
      </c>
      <c r="I77" s="110">
        <f t="shared" si="8"/>
        <v>5</v>
      </c>
      <c r="J77" s="79"/>
    </row>
    <row r="78" spans="1:10" ht="21.75" thickBot="1" x14ac:dyDescent="0.4">
      <c r="A78" s="65" t="s">
        <v>374</v>
      </c>
      <c r="B78" s="66" t="s">
        <v>375</v>
      </c>
      <c r="C78" s="91">
        <v>20</v>
      </c>
      <c r="D78" s="92">
        <v>20</v>
      </c>
      <c r="E78" s="93">
        <f t="shared" si="5"/>
        <v>100</v>
      </c>
      <c r="F78" s="94">
        <f t="shared" si="6"/>
        <v>5</v>
      </c>
      <c r="G78" s="91">
        <v>20</v>
      </c>
      <c r="H78" s="93">
        <f t="shared" si="7"/>
        <v>100</v>
      </c>
      <c r="I78" s="94">
        <f t="shared" si="8"/>
        <v>5</v>
      </c>
      <c r="J78" s="76"/>
    </row>
    <row r="79" spans="1:10" x14ac:dyDescent="0.35">
      <c r="A79" s="29" t="s">
        <v>376</v>
      </c>
      <c r="B79" s="28" t="s">
        <v>208</v>
      </c>
      <c r="C79" s="95">
        <v>40</v>
      </c>
      <c r="D79" s="96">
        <v>40</v>
      </c>
      <c r="E79" s="97">
        <f t="shared" si="5"/>
        <v>100</v>
      </c>
      <c r="F79" s="98">
        <f t="shared" si="6"/>
        <v>5</v>
      </c>
      <c r="G79" s="95">
        <v>40</v>
      </c>
      <c r="H79" s="97">
        <f t="shared" si="7"/>
        <v>100</v>
      </c>
      <c r="I79" s="98">
        <f t="shared" si="8"/>
        <v>5</v>
      </c>
      <c r="J79" s="77"/>
    </row>
    <row r="80" spans="1:10" ht="21.75" thickBot="1" x14ac:dyDescent="0.4">
      <c r="A80" s="26" t="s">
        <v>377</v>
      </c>
      <c r="B80" s="27" t="s">
        <v>202</v>
      </c>
      <c r="C80" s="103">
        <v>18</v>
      </c>
      <c r="D80" s="104">
        <v>21</v>
      </c>
      <c r="E80" s="105">
        <f t="shared" si="5"/>
        <v>116.66666666666667</v>
      </c>
      <c r="F80" s="106">
        <f t="shared" si="6"/>
        <v>5</v>
      </c>
      <c r="G80" s="103">
        <v>21</v>
      </c>
      <c r="H80" s="105">
        <f t="shared" si="7"/>
        <v>100</v>
      </c>
      <c r="I80" s="106">
        <f t="shared" si="8"/>
        <v>5</v>
      </c>
      <c r="J80" s="79"/>
    </row>
    <row r="81" spans="1:10" ht="21.75" thickBot="1" x14ac:dyDescent="0.4">
      <c r="A81" s="65" t="s">
        <v>378</v>
      </c>
      <c r="B81" s="66" t="s">
        <v>379</v>
      </c>
      <c r="C81" s="91">
        <v>100</v>
      </c>
      <c r="D81" s="92">
        <v>100</v>
      </c>
      <c r="E81" s="93">
        <f t="shared" si="5"/>
        <v>100</v>
      </c>
      <c r="F81" s="94">
        <f t="shared" si="6"/>
        <v>5</v>
      </c>
      <c r="G81" s="91">
        <v>100</v>
      </c>
      <c r="H81" s="93">
        <f t="shared" si="7"/>
        <v>100</v>
      </c>
      <c r="I81" s="94">
        <f t="shared" si="8"/>
        <v>5</v>
      </c>
      <c r="J81" s="76"/>
    </row>
    <row r="82" spans="1:10" ht="21.75" thickBot="1" x14ac:dyDescent="0.4">
      <c r="A82" s="65" t="s">
        <v>380</v>
      </c>
      <c r="B82" s="66" t="s">
        <v>381</v>
      </c>
      <c r="C82" s="91">
        <v>100</v>
      </c>
      <c r="D82" s="92">
        <v>100</v>
      </c>
      <c r="E82" s="93">
        <f t="shared" si="5"/>
        <v>100</v>
      </c>
      <c r="F82" s="94">
        <f t="shared" si="6"/>
        <v>5</v>
      </c>
      <c r="G82" s="91">
        <v>100</v>
      </c>
      <c r="H82" s="93">
        <f t="shared" si="7"/>
        <v>100</v>
      </c>
      <c r="I82" s="94">
        <f t="shared" si="8"/>
        <v>5</v>
      </c>
      <c r="J82" s="76"/>
    </row>
    <row r="83" spans="1:10" ht="21.75" thickBot="1" x14ac:dyDescent="0.4">
      <c r="A83" s="65" t="s">
        <v>382</v>
      </c>
      <c r="B83" s="66" t="s">
        <v>383</v>
      </c>
      <c r="C83" s="91">
        <v>80</v>
      </c>
      <c r="D83" s="92">
        <v>80</v>
      </c>
      <c r="E83" s="93">
        <f t="shared" si="5"/>
        <v>100</v>
      </c>
      <c r="F83" s="94">
        <f t="shared" si="6"/>
        <v>5</v>
      </c>
      <c r="G83" s="91">
        <v>80</v>
      </c>
      <c r="H83" s="93">
        <f t="shared" si="7"/>
        <v>100</v>
      </c>
      <c r="I83" s="94">
        <f t="shared" si="8"/>
        <v>5</v>
      </c>
      <c r="J83" s="76"/>
    </row>
    <row r="84" spans="1:10" x14ac:dyDescent="0.35">
      <c r="A84" s="29" t="s">
        <v>384</v>
      </c>
      <c r="B84" s="28" t="s">
        <v>176</v>
      </c>
      <c r="C84" s="95">
        <v>0</v>
      </c>
      <c r="D84" s="96">
        <v>0</v>
      </c>
      <c r="E84" s="97">
        <f t="shared" si="5"/>
        <v>0</v>
      </c>
      <c r="F84" s="98">
        <f t="shared" si="6"/>
        <v>0</v>
      </c>
      <c r="G84" s="95">
        <v>0</v>
      </c>
      <c r="H84" s="97">
        <f t="shared" si="7"/>
        <v>0</v>
      </c>
      <c r="I84" s="98">
        <f t="shared" si="8"/>
        <v>0</v>
      </c>
      <c r="J84" s="77"/>
    </row>
    <row r="85" spans="1:10" x14ac:dyDescent="0.35">
      <c r="A85" s="25" t="s">
        <v>385</v>
      </c>
      <c r="B85" s="24" t="s">
        <v>386</v>
      </c>
      <c r="C85" s="99">
        <v>0</v>
      </c>
      <c r="D85" s="100">
        <v>0</v>
      </c>
      <c r="E85" s="101">
        <f t="shared" si="5"/>
        <v>0</v>
      </c>
      <c r="F85" s="102">
        <f t="shared" si="6"/>
        <v>0</v>
      </c>
      <c r="G85" s="99">
        <v>0</v>
      </c>
      <c r="H85" s="101">
        <f t="shared" si="7"/>
        <v>0</v>
      </c>
      <c r="I85" s="102">
        <f t="shared" si="8"/>
        <v>0</v>
      </c>
      <c r="J85" s="78"/>
    </row>
    <row r="86" spans="1:10" ht="21.75" thickBot="1" x14ac:dyDescent="0.4">
      <c r="A86" s="26" t="s">
        <v>387</v>
      </c>
      <c r="B86" s="27" t="s">
        <v>388</v>
      </c>
      <c r="C86" s="119">
        <v>0</v>
      </c>
      <c r="D86" s="120">
        <v>0</v>
      </c>
      <c r="E86" s="121">
        <f t="shared" si="5"/>
        <v>0</v>
      </c>
      <c r="F86" s="122">
        <f t="shared" si="6"/>
        <v>0</v>
      </c>
      <c r="G86" s="119">
        <v>0</v>
      </c>
      <c r="H86" s="121">
        <f t="shared" si="7"/>
        <v>0</v>
      </c>
      <c r="I86" s="122">
        <f t="shared" si="8"/>
        <v>0</v>
      </c>
      <c r="J86" s="82"/>
    </row>
    <row r="87" spans="1:10" ht="21.75" thickBot="1" x14ac:dyDescent="0.3"/>
    <row r="88" spans="1:10" x14ac:dyDescent="0.3">
      <c r="A88" s="49"/>
      <c r="B88" s="51" t="s">
        <v>272</v>
      </c>
      <c r="C88" s="48"/>
      <c r="D88" s="48"/>
      <c r="E88" s="48"/>
      <c r="F88" s="54">
        <f>MAX(F7:F86)</f>
        <v>5</v>
      </c>
      <c r="I88" s="54">
        <f>MAX(I7:I86)</f>
        <v>5</v>
      </c>
      <c r="J88" s="70"/>
    </row>
    <row r="89" spans="1:10" x14ac:dyDescent="0.3">
      <c r="A89" s="50"/>
      <c r="B89" s="52" t="s">
        <v>273</v>
      </c>
      <c r="C89" s="48"/>
      <c r="D89" s="48"/>
      <c r="E89" s="48"/>
      <c r="F89" s="53">
        <f>MIN(F7:F86)</f>
        <v>0</v>
      </c>
      <c r="I89" s="53">
        <f>MIN(I7:I86)</f>
        <v>0</v>
      </c>
      <c r="J89" s="70"/>
    </row>
    <row r="90" spans="1:10" x14ac:dyDescent="0.3">
      <c r="A90" s="59"/>
      <c r="B90" s="60" t="s">
        <v>274</v>
      </c>
      <c r="C90" s="48"/>
      <c r="D90" s="48"/>
      <c r="E90" s="48"/>
      <c r="F90" s="61">
        <f>(SUM(F7:F86))/(F98-F92)</f>
        <v>5</v>
      </c>
      <c r="I90" s="61">
        <f>(SUM(I7:I86))/(I98-I92)</f>
        <v>5</v>
      </c>
      <c r="J90" s="70"/>
    </row>
    <row r="91" spans="1:10" x14ac:dyDescent="0.3">
      <c r="A91" s="50"/>
      <c r="B91" s="52" t="s">
        <v>282</v>
      </c>
      <c r="C91" s="48"/>
      <c r="D91" s="48"/>
      <c r="E91" s="48"/>
      <c r="F91" s="53"/>
      <c r="I91" s="53"/>
      <c r="J91" s="70"/>
    </row>
    <row r="92" spans="1:10" x14ac:dyDescent="0.3">
      <c r="A92" s="55" t="s">
        <v>275</v>
      </c>
      <c r="B92" s="56" t="s">
        <v>276</v>
      </c>
      <c r="C92" s="48"/>
      <c r="D92" s="48"/>
      <c r="E92" s="48"/>
      <c r="F92" s="62">
        <f>COUNTIF(F7:F86,"=0")</f>
        <v>10</v>
      </c>
      <c r="I92" s="62">
        <f>COUNTIF(I7:I86,"=0")</f>
        <v>10</v>
      </c>
      <c r="J92" s="70"/>
    </row>
    <row r="93" spans="1:10" x14ac:dyDescent="0.3">
      <c r="A93" s="55" t="s">
        <v>271</v>
      </c>
      <c r="B93" s="56" t="s">
        <v>277</v>
      </c>
      <c r="C93" s="48"/>
      <c r="D93" s="48"/>
      <c r="E93" s="48"/>
      <c r="F93" s="62">
        <f>COUNTIF(F7:F86,"&lt;1")</f>
        <v>10</v>
      </c>
      <c r="I93" s="62">
        <f>COUNTIF(I7:I86,"&lt;1")</f>
        <v>10</v>
      </c>
      <c r="J93" s="70"/>
    </row>
    <row r="94" spans="1:10" x14ac:dyDescent="0.3">
      <c r="A94" s="55" t="s">
        <v>271</v>
      </c>
      <c r="B94" s="56" t="s">
        <v>278</v>
      </c>
      <c r="C94" s="48"/>
      <c r="D94" s="48"/>
      <c r="E94" s="48"/>
      <c r="F94" s="62">
        <f>COUNTIF(F7:F86,"&lt;2")-COUNTIF(F7:F86,"&lt;1")</f>
        <v>0</v>
      </c>
      <c r="I94" s="62">
        <f>COUNTIF(I7:I86,"&lt;2")-COUNTIF(I7:I86,"&lt;1")</f>
        <v>0</v>
      </c>
      <c r="J94" s="70"/>
    </row>
    <row r="95" spans="1:10" x14ac:dyDescent="0.3">
      <c r="A95" s="55" t="s">
        <v>271</v>
      </c>
      <c r="B95" s="56" t="s">
        <v>279</v>
      </c>
      <c r="C95" s="48"/>
      <c r="D95" s="48"/>
      <c r="E95" s="48"/>
      <c r="F95" s="62">
        <f>COUNTIF(F7:F86,"&lt;3")-COUNTIF(F7:F86,"&lt;2")</f>
        <v>0</v>
      </c>
      <c r="I95" s="62">
        <f>COUNTIF(I7:I86,"&lt;3")-COUNTIF(I7:I86,"&lt;2")</f>
        <v>0</v>
      </c>
      <c r="J95" s="70"/>
    </row>
    <row r="96" spans="1:10" x14ac:dyDescent="0.3">
      <c r="A96" s="55" t="s">
        <v>271</v>
      </c>
      <c r="B96" s="56" t="s">
        <v>280</v>
      </c>
      <c r="C96" s="48"/>
      <c r="D96" s="48"/>
      <c r="E96" s="48"/>
      <c r="F96" s="62">
        <f>COUNTIF(F7:F86,"&lt;4")-COUNTIF(F7:F86,"&lt;3")</f>
        <v>0</v>
      </c>
      <c r="I96" s="62">
        <f>COUNTIF(I7:I86,"&lt;4")-COUNTIF(I7:I86,"&lt;3")</f>
        <v>0</v>
      </c>
      <c r="J96" s="70"/>
    </row>
    <row r="97" spans="1:10" x14ac:dyDescent="0.3">
      <c r="A97" s="55" t="s">
        <v>271</v>
      </c>
      <c r="B97" s="56" t="s">
        <v>281</v>
      </c>
      <c r="C97" s="48"/>
      <c r="D97" s="48"/>
      <c r="E97" s="48"/>
      <c r="F97" s="62">
        <f>COUNTIF(F7:F86,"&gt;4")+COUNTIF(F7:F86,"4")</f>
        <v>70</v>
      </c>
      <c r="I97" s="62">
        <f>COUNTIF(I7:I86,"&gt;4")+COUNTIF(I7:I86,"4")</f>
        <v>70</v>
      </c>
      <c r="J97" s="70"/>
    </row>
    <row r="98" spans="1:10" ht="21.75" thickBot="1" x14ac:dyDescent="0.35">
      <c r="A98" s="57" t="s">
        <v>57</v>
      </c>
      <c r="B98" s="58"/>
      <c r="C98" s="48"/>
      <c r="D98" s="48"/>
      <c r="E98" s="48"/>
      <c r="F98" s="63">
        <f>SUM(F93:F97)</f>
        <v>80</v>
      </c>
      <c r="I98" s="63">
        <f>SUM(I93:I97)</f>
        <v>80</v>
      </c>
      <c r="J98" s="71"/>
    </row>
  </sheetData>
  <mergeCells count="5">
    <mergeCell ref="A5:A6"/>
    <mergeCell ref="B5:B6"/>
    <mergeCell ref="C5:F5"/>
    <mergeCell ref="G5:I5"/>
    <mergeCell ref="J5:J6"/>
  </mergeCells>
  <printOptions horizontalCentered="1" verticalCentered="1"/>
  <pageMargins left="0.5" right="0.5" top="1.0620000000000001" bottom="0.78" header="0.3" footer="0.3"/>
  <pageSetup paperSize="9" scale="93" fitToHeight="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Weight-Provincial</vt:lpstr>
      <vt:lpstr>3.3.2</vt:lpstr>
      <vt:lpstr>'3.3.2'!Print_Area</vt:lpstr>
      <vt:lpstr>'3.3.2'!Print_Titles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2016-11-02T06:39:29Z</dcterms:modified>
</cp:coreProperties>
</file>