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6" yWindow="96" windowWidth="13308" windowHeight="12696"/>
  </bookViews>
  <sheets>
    <sheet name="เป้าหมายปรับตามกรม" sheetId="1" r:id="rId1"/>
    <sheet name="Sheet2" sheetId="10" r:id="rId2"/>
  </sheets>
  <definedNames>
    <definedName name="_xlnm._FilterDatabase" localSheetId="0" hidden="1">เป้าหมายปรับตามกรม!$A$1:$A$84</definedName>
    <definedName name="_xlnm.Print_Titles" localSheetId="0">เป้าหมายปรับตามกรม!$A:$B,เป้าหมายปรับตามกรม!$3:$3</definedName>
  </definedNames>
  <calcPr calcId="145621"/>
</workbook>
</file>

<file path=xl/calcChain.xml><?xml version="1.0" encoding="utf-8"?>
<calcChain xmlns="http://schemas.openxmlformats.org/spreadsheetml/2006/main">
  <c r="E5" i="1" l="1"/>
  <c r="D5" i="1"/>
  <c r="C49" i="1"/>
  <c r="CF18" i="1" l="1"/>
  <c r="CF19" i="1"/>
  <c r="CF20" i="1"/>
  <c r="CF21" i="1"/>
  <c r="BK18" i="1"/>
  <c r="BK19" i="1"/>
  <c r="BK20" i="1"/>
  <c r="BK21" i="1"/>
  <c r="BO18" i="1"/>
  <c r="BO19" i="1"/>
  <c r="BO20" i="1"/>
  <c r="BO21" i="1"/>
  <c r="BO17" i="1"/>
  <c r="DA18" i="1"/>
  <c r="DA19" i="1"/>
  <c r="DA20" i="1"/>
  <c r="DA21" i="1"/>
  <c r="BG18" i="1"/>
  <c r="BG19" i="1"/>
  <c r="BG20" i="1"/>
  <c r="BG21" i="1"/>
  <c r="AV18" i="1"/>
  <c r="AV19" i="1"/>
  <c r="AV20" i="1"/>
  <c r="AV21" i="1"/>
  <c r="CS18" i="1"/>
  <c r="CS19" i="1"/>
  <c r="CS20" i="1"/>
  <c r="CS21" i="1"/>
  <c r="CP18" i="1"/>
  <c r="CP19" i="1"/>
  <c r="CP20" i="1"/>
  <c r="CP21" i="1"/>
  <c r="BW18" i="1"/>
  <c r="BW19" i="1"/>
  <c r="BW20" i="1"/>
  <c r="BW21" i="1"/>
  <c r="CB18" i="1"/>
  <c r="CB19" i="1"/>
  <c r="CB20" i="1"/>
  <c r="CB21" i="1"/>
  <c r="CJ18" i="1"/>
  <c r="CJ19" i="1"/>
  <c r="CJ20" i="1"/>
  <c r="CJ21" i="1"/>
  <c r="AS23" i="1"/>
  <c r="AD18" i="1"/>
  <c r="AD19" i="1"/>
  <c r="AD20" i="1"/>
  <c r="AD21" i="1"/>
  <c r="Y18" i="1"/>
  <c r="Y19" i="1"/>
  <c r="Y20" i="1"/>
  <c r="Y21" i="1"/>
  <c r="L18" i="1"/>
  <c r="L19" i="1"/>
  <c r="L20" i="1"/>
  <c r="L21" i="1"/>
  <c r="O18" i="1"/>
  <c r="O19" i="1"/>
  <c r="O20" i="1"/>
  <c r="O21" i="1"/>
  <c r="BR17" i="1"/>
  <c r="DG17" i="1"/>
  <c r="DF17" i="1"/>
  <c r="DE17" i="1"/>
  <c r="DD17" i="1"/>
  <c r="DC17" i="1"/>
  <c r="DB17" i="1"/>
  <c r="CZ17" i="1"/>
  <c r="CY17" i="1"/>
  <c r="CX17" i="1"/>
  <c r="CV17" i="1"/>
  <c r="CU17" i="1"/>
  <c r="CT17" i="1"/>
  <c r="CR17" i="1"/>
  <c r="CQ17" i="1"/>
  <c r="CO17" i="1"/>
  <c r="CN17" i="1"/>
  <c r="CM17" i="1"/>
  <c r="CL17" i="1"/>
  <c r="CK17" i="1"/>
  <c r="CI17" i="1"/>
  <c r="CH17" i="1"/>
  <c r="CG17" i="1"/>
  <c r="CE17" i="1"/>
  <c r="CD17" i="1"/>
  <c r="CC17" i="1"/>
  <c r="CA17" i="1"/>
  <c r="BZ17" i="1"/>
  <c r="BY17" i="1"/>
  <c r="BX17" i="1"/>
  <c r="BV17" i="1"/>
  <c r="BU17" i="1"/>
  <c r="BT17" i="1"/>
  <c r="BQ17" i="1"/>
  <c r="BP17" i="1"/>
  <c r="BN17" i="1"/>
  <c r="BM17" i="1"/>
  <c r="BL17" i="1"/>
  <c r="BJ17" i="1"/>
  <c r="BI17" i="1"/>
  <c r="BH17" i="1"/>
  <c r="BF17" i="1"/>
  <c r="BE17" i="1"/>
  <c r="BD17" i="1"/>
  <c r="BC17" i="1"/>
  <c r="BB17" i="1"/>
  <c r="AZ17" i="1"/>
  <c r="AY17" i="1"/>
  <c r="AX17" i="1"/>
  <c r="AW17" i="1"/>
  <c r="AU17" i="1"/>
  <c r="AT17" i="1"/>
  <c r="AS17" i="1"/>
  <c r="AR17" i="1"/>
  <c r="AQ17" i="1"/>
  <c r="AO17" i="1"/>
  <c r="AN17" i="1"/>
  <c r="AM17" i="1"/>
  <c r="AL17" i="1"/>
  <c r="AK17" i="1"/>
  <c r="AJ17" i="1"/>
  <c r="AH17" i="1"/>
  <c r="AG17" i="1"/>
  <c r="AF17" i="1"/>
  <c r="AE17" i="1"/>
  <c r="AC17" i="1"/>
  <c r="AB17" i="1"/>
  <c r="AA17" i="1"/>
  <c r="Z17" i="1"/>
  <c r="X17" i="1"/>
  <c r="W17" i="1"/>
  <c r="V17" i="1"/>
  <c r="U17" i="1"/>
  <c r="S17" i="1"/>
  <c r="R17" i="1"/>
  <c r="Q17" i="1"/>
  <c r="P17" i="1"/>
  <c r="N17" i="1"/>
  <c r="M17" i="1"/>
  <c r="K17" i="1"/>
  <c r="J17" i="1"/>
  <c r="I17" i="1"/>
  <c r="H17" i="1"/>
  <c r="G17" i="1"/>
  <c r="F17" i="1"/>
  <c r="E17" i="1"/>
  <c r="D17" i="1"/>
  <c r="AI18" i="1"/>
  <c r="AI19" i="1"/>
  <c r="AI20" i="1"/>
  <c r="AI21" i="1"/>
  <c r="T18" i="1"/>
  <c r="T19" i="1"/>
  <c r="T20" i="1"/>
  <c r="T21" i="1"/>
  <c r="DA64" i="1"/>
  <c r="DA65" i="1"/>
  <c r="DA66" i="1"/>
  <c r="DA67" i="1"/>
  <c r="DA68" i="1"/>
  <c r="DA69" i="1"/>
  <c r="CW69" i="1"/>
  <c r="CW64" i="1"/>
  <c r="CW65" i="1"/>
  <c r="CW66" i="1"/>
  <c r="CW67" i="1"/>
  <c r="CW68" i="1"/>
  <c r="CS64" i="1"/>
  <c r="CS65" i="1"/>
  <c r="CS66" i="1"/>
  <c r="CS67" i="1"/>
  <c r="CS68" i="1"/>
  <c r="CS69" i="1"/>
  <c r="CP64" i="1"/>
  <c r="CP65" i="1"/>
  <c r="CP66" i="1"/>
  <c r="CP67" i="1"/>
  <c r="CP68" i="1"/>
  <c r="CP69" i="1"/>
  <c r="CJ64" i="1"/>
  <c r="CJ65" i="1"/>
  <c r="CJ66" i="1"/>
  <c r="CJ67" i="1"/>
  <c r="CJ68" i="1"/>
  <c r="CJ69" i="1"/>
  <c r="CF64" i="1"/>
  <c r="CF65" i="1"/>
  <c r="CF66" i="1"/>
  <c r="CF67" i="1"/>
  <c r="CF68" i="1"/>
  <c r="CF69" i="1"/>
  <c r="CB64" i="1"/>
  <c r="CB65" i="1"/>
  <c r="CB66" i="1"/>
  <c r="CB67" i="1"/>
  <c r="CB68" i="1"/>
  <c r="CB69" i="1"/>
  <c r="BW64" i="1"/>
  <c r="BW65" i="1"/>
  <c r="BW66" i="1"/>
  <c r="BW67" i="1"/>
  <c r="BW68" i="1"/>
  <c r="BW69" i="1"/>
  <c r="BS64" i="1"/>
  <c r="BS65" i="1"/>
  <c r="BS66" i="1"/>
  <c r="BS67" i="1"/>
  <c r="BS68" i="1"/>
  <c r="BS69" i="1"/>
  <c r="BO69" i="1"/>
  <c r="BO64" i="1"/>
  <c r="BO65" i="1"/>
  <c r="BO66" i="1"/>
  <c r="BO67" i="1"/>
  <c r="BO68" i="1"/>
  <c r="BK64" i="1"/>
  <c r="BK65" i="1"/>
  <c r="BK66" i="1"/>
  <c r="BK67" i="1"/>
  <c r="BK68" i="1"/>
  <c r="BK69" i="1"/>
  <c r="BG66" i="1"/>
  <c r="BG64" i="1"/>
  <c r="BG65" i="1"/>
  <c r="BG67" i="1"/>
  <c r="BG68" i="1"/>
  <c r="BG69" i="1"/>
  <c r="BA64" i="1"/>
  <c r="BA65" i="1"/>
  <c r="BA66" i="1"/>
  <c r="BA67" i="1"/>
  <c r="BA68" i="1"/>
  <c r="BA69" i="1"/>
  <c r="AV64" i="1"/>
  <c r="AV65" i="1"/>
  <c r="AV66" i="1"/>
  <c r="AV67" i="1"/>
  <c r="AV68" i="1"/>
  <c r="AV69" i="1"/>
  <c r="AP64" i="1"/>
  <c r="AP65" i="1"/>
  <c r="AP66" i="1"/>
  <c r="AP67" i="1"/>
  <c r="AP68" i="1"/>
  <c r="AP69" i="1"/>
  <c r="AI64" i="1"/>
  <c r="AI65" i="1"/>
  <c r="AI66" i="1"/>
  <c r="AI67" i="1"/>
  <c r="AI68" i="1"/>
  <c r="AI69" i="1"/>
  <c r="AD64" i="1"/>
  <c r="AD65" i="1"/>
  <c r="AD66" i="1"/>
  <c r="AD67" i="1"/>
  <c r="AD68" i="1"/>
  <c r="AD69" i="1"/>
  <c r="Y64" i="1"/>
  <c r="Y65" i="1"/>
  <c r="Y66" i="1"/>
  <c r="Y67" i="1"/>
  <c r="Y68" i="1"/>
  <c r="Y69" i="1"/>
  <c r="T64" i="1"/>
  <c r="T65" i="1"/>
  <c r="T66" i="1"/>
  <c r="T67" i="1"/>
  <c r="T68" i="1"/>
  <c r="T69" i="1"/>
  <c r="O64" i="1"/>
  <c r="O65" i="1"/>
  <c r="O66" i="1"/>
  <c r="O67" i="1"/>
  <c r="O68" i="1"/>
  <c r="O69" i="1"/>
  <c r="L64" i="1"/>
  <c r="L65" i="1"/>
  <c r="L66" i="1"/>
  <c r="L67" i="1"/>
  <c r="L68" i="1"/>
  <c r="L69" i="1"/>
  <c r="D63" i="1"/>
  <c r="E63" i="1"/>
  <c r="F63" i="1"/>
  <c r="G63" i="1"/>
  <c r="H63" i="1"/>
  <c r="I63" i="1"/>
  <c r="J63" i="1"/>
  <c r="K63" i="1"/>
  <c r="M63" i="1"/>
  <c r="N63" i="1"/>
  <c r="P63" i="1"/>
  <c r="Q63" i="1"/>
  <c r="R63" i="1"/>
  <c r="S63" i="1"/>
  <c r="U63" i="1"/>
  <c r="V63" i="1"/>
  <c r="W63" i="1"/>
  <c r="X63" i="1"/>
  <c r="Z63" i="1"/>
  <c r="AA63" i="1"/>
  <c r="AB63" i="1"/>
  <c r="AC63" i="1"/>
  <c r="AE63" i="1"/>
  <c r="AF63" i="1"/>
  <c r="AG63" i="1"/>
  <c r="AH63" i="1"/>
  <c r="AJ63" i="1"/>
  <c r="AK63" i="1"/>
  <c r="AL63" i="1"/>
  <c r="AM63" i="1"/>
  <c r="AN63" i="1"/>
  <c r="AO63" i="1"/>
  <c r="AQ63" i="1"/>
  <c r="AR63" i="1"/>
  <c r="AS63" i="1"/>
  <c r="AT63" i="1"/>
  <c r="AU63" i="1"/>
  <c r="AW63" i="1"/>
  <c r="AX63" i="1"/>
  <c r="AY63" i="1"/>
  <c r="AZ63" i="1"/>
  <c r="BB63" i="1"/>
  <c r="BC63" i="1"/>
  <c r="BD63" i="1"/>
  <c r="BE63" i="1"/>
  <c r="BF63" i="1"/>
  <c r="BH63" i="1"/>
  <c r="BI63" i="1"/>
  <c r="BL63" i="1"/>
  <c r="BM63" i="1"/>
  <c r="BN63" i="1"/>
  <c r="BP63" i="1"/>
  <c r="BQ63" i="1"/>
  <c r="BR63" i="1"/>
  <c r="BT63" i="1"/>
  <c r="BU63" i="1"/>
  <c r="BV63" i="1"/>
  <c r="BX63" i="1"/>
  <c r="BY63" i="1"/>
  <c r="BZ63" i="1"/>
  <c r="CA63" i="1"/>
  <c r="CC63" i="1"/>
  <c r="CD63" i="1"/>
  <c r="CE63" i="1"/>
  <c r="CG63" i="1"/>
  <c r="CH63" i="1"/>
  <c r="CI63" i="1"/>
  <c r="CK63" i="1"/>
  <c r="CL63" i="1"/>
  <c r="CM63" i="1"/>
  <c r="CN63" i="1"/>
  <c r="CO63" i="1"/>
  <c r="CQ63" i="1"/>
  <c r="CR63" i="1"/>
  <c r="CT63" i="1"/>
  <c r="CU63" i="1"/>
  <c r="CV63" i="1"/>
  <c r="CX63" i="1"/>
  <c r="CY63" i="1"/>
  <c r="CZ63" i="1"/>
  <c r="DB63" i="1"/>
  <c r="DC63" i="1"/>
  <c r="DD63" i="1"/>
  <c r="DE63" i="1"/>
  <c r="DF63" i="1"/>
  <c r="DG63" i="1"/>
  <c r="DA52" i="1"/>
  <c r="DA53" i="1"/>
  <c r="CW52" i="1"/>
  <c r="CW53" i="1"/>
  <c r="CS52" i="1"/>
  <c r="CS53" i="1"/>
  <c r="DG51" i="1"/>
  <c r="DF51" i="1"/>
  <c r="DE51" i="1"/>
  <c r="DD51" i="1"/>
  <c r="DC51" i="1"/>
  <c r="DB51" i="1"/>
  <c r="CZ51" i="1"/>
  <c r="CY51" i="1"/>
  <c r="CX51" i="1"/>
  <c r="CV51" i="1"/>
  <c r="CU51" i="1"/>
  <c r="CT51" i="1"/>
  <c r="CR51" i="1"/>
  <c r="CQ51" i="1"/>
  <c r="CO51" i="1"/>
  <c r="CP52" i="1"/>
  <c r="CP53" i="1"/>
  <c r="CJ52" i="1"/>
  <c r="CJ53" i="1"/>
  <c r="CF52" i="1"/>
  <c r="CF53" i="1"/>
  <c r="CN51" i="1"/>
  <c r="CM51" i="1"/>
  <c r="CL51" i="1"/>
  <c r="CK51" i="1"/>
  <c r="CI51" i="1"/>
  <c r="CH51" i="1"/>
  <c r="CG51" i="1"/>
  <c r="CE51" i="1"/>
  <c r="CD51" i="1"/>
  <c r="CC51" i="1"/>
  <c r="CA51" i="1"/>
  <c r="BZ51" i="1"/>
  <c r="BY51" i="1"/>
  <c r="BX51" i="1"/>
  <c r="BV51" i="1"/>
  <c r="BU51" i="1"/>
  <c r="BT51" i="1"/>
  <c r="BQ51" i="1"/>
  <c r="BP51" i="1"/>
  <c r="BN51" i="1"/>
  <c r="BM51" i="1"/>
  <c r="BL51" i="1"/>
  <c r="BJ51" i="1"/>
  <c r="BI51" i="1"/>
  <c r="BH51" i="1"/>
  <c r="BF51" i="1"/>
  <c r="BE51" i="1"/>
  <c r="BD51" i="1"/>
  <c r="BC51" i="1"/>
  <c r="BB51" i="1"/>
  <c r="AZ51" i="1"/>
  <c r="AY51" i="1"/>
  <c r="AX51" i="1"/>
  <c r="AW51" i="1"/>
  <c r="AU51" i="1"/>
  <c r="AT51" i="1"/>
  <c r="AS51" i="1"/>
  <c r="AR51" i="1"/>
  <c r="AQ51" i="1"/>
  <c r="AO51" i="1"/>
  <c r="AN51" i="1"/>
  <c r="AM51" i="1"/>
  <c r="AL51" i="1"/>
  <c r="AK51" i="1"/>
  <c r="AJ51" i="1"/>
  <c r="AH51" i="1"/>
  <c r="AG51" i="1"/>
  <c r="AF51" i="1"/>
  <c r="AE51" i="1"/>
  <c r="AC51" i="1"/>
  <c r="AB51" i="1"/>
  <c r="AA51" i="1"/>
  <c r="Z51" i="1"/>
  <c r="X51" i="1"/>
  <c r="W51" i="1"/>
  <c r="V51" i="1"/>
  <c r="U51" i="1"/>
  <c r="S51" i="1"/>
  <c r="R51" i="1"/>
  <c r="Q51" i="1"/>
  <c r="P51" i="1"/>
  <c r="N51" i="1"/>
  <c r="BO52" i="1"/>
  <c r="BO53" i="1"/>
  <c r="BK52" i="1"/>
  <c r="BK53" i="1"/>
  <c r="BG52" i="1"/>
  <c r="BG53" i="1"/>
  <c r="BA52" i="1"/>
  <c r="BA53" i="1"/>
  <c r="AV52" i="1"/>
  <c r="AV53" i="1"/>
  <c r="AP52" i="1"/>
  <c r="AP53" i="1"/>
  <c r="AI52" i="1"/>
  <c r="AI53" i="1"/>
  <c r="AD52" i="1"/>
  <c r="AD53" i="1"/>
  <c r="Y52" i="1"/>
  <c r="Y53" i="1"/>
  <c r="L52" i="1"/>
  <c r="L53" i="1"/>
  <c r="T52" i="1"/>
  <c r="T53" i="1"/>
  <c r="O52" i="1"/>
  <c r="O53" i="1"/>
  <c r="L17" i="1" l="1"/>
  <c r="DA17" i="1"/>
  <c r="C21" i="1"/>
  <c r="C19" i="1"/>
  <c r="C18" i="1"/>
  <c r="L63" i="1"/>
  <c r="C20" i="1"/>
  <c r="DA63" i="1"/>
  <c r="BO63" i="1"/>
  <c r="BK63" i="1"/>
  <c r="CW63" i="1"/>
  <c r="Y63" i="1"/>
  <c r="CB63" i="1"/>
  <c r="AV63" i="1"/>
  <c r="CP63" i="1"/>
  <c r="CS63" i="1"/>
  <c r="CJ63" i="1"/>
  <c r="BA63" i="1"/>
  <c r="AI63" i="1"/>
  <c r="AP63" i="1"/>
  <c r="AD63" i="1"/>
  <c r="T63" i="1"/>
  <c r="CF63" i="1"/>
  <c r="O63" i="1"/>
  <c r="BW63" i="1"/>
  <c r="BS63" i="1"/>
  <c r="BJ63" i="1"/>
  <c r="BG63" i="1" s="1"/>
  <c r="C65" i="1"/>
  <c r="C64" i="1"/>
  <c r="C69" i="1"/>
  <c r="C66" i="1"/>
  <c r="C68" i="1"/>
  <c r="C67" i="1"/>
  <c r="C53" i="1"/>
  <c r="C52" i="1"/>
  <c r="AP7" i="1"/>
  <c r="AP8" i="1"/>
  <c r="AP11" i="1"/>
  <c r="AP12" i="1"/>
  <c r="AP13" i="1"/>
  <c r="AP14" i="1"/>
  <c r="AP15" i="1"/>
  <c r="AP24" i="1"/>
  <c r="AP25" i="1"/>
  <c r="AP27" i="1"/>
  <c r="AP28" i="1"/>
  <c r="AP30" i="1"/>
  <c r="AP31" i="1"/>
  <c r="AP32" i="1"/>
  <c r="AP33" i="1"/>
  <c r="AP36" i="1"/>
  <c r="AP37" i="1"/>
  <c r="AP40" i="1"/>
  <c r="AP41" i="1"/>
  <c r="AP42" i="1"/>
  <c r="AP43" i="1"/>
  <c r="AP45" i="1"/>
  <c r="AP46" i="1"/>
  <c r="AP47" i="1"/>
  <c r="AP48" i="1"/>
  <c r="AP50" i="1"/>
  <c r="AP51" i="1"/>
  <c r="AP54" i="1"/>
  <c r="AP55" i="1"/>
  <c r="C17" i="1" l="1"/>
  <c r="C63" i="1"/>
  <c r="DA81" i="1"/>
  <c r="CW81" i="1"/>
  <c r="CS81" i="1"/>
  <c r="CP81" i="1"/>
  <c r="CJ81" i="1"/>
  <c r="CF81" i="1"/>
  <c r="CB81" i="1"/>
  <c r="BW81" i="1"/>
  <c r="BS81" i="1"/>
  <c r="BO81" i="1"/>
  <c r="BK81" i="1"/>
  <c r="BG81" i="1"/>
  <c r="BA81" i="1"/>
  <c r="AV81" i="1"/>
  <c r="AP81" i="1"/>
  <c r="AI81" i="1"/>
  <c r="AD81" i="1"/>
  <c r="Y81" i="1"/>
  <c r="T81" i="1"/>
  <c r="O81" i="1"/>
  <c r="L81" i="1"/>
  <c r="C81" i="1" l="1"/>
  <c r="DE6" i="1"/>
  <c r="DE10" i="1"/>
  <c r="DE9" i="1" s="1"/>
  <c r="DE16" i="1"/>
  <c r="DE23" i="1"/>
  <c r="DE29" i="1"/>
  <c r="DE31" i="1"/>
  <c r="DE35" i="1"/>
  <c r="DE34" i="1" s="1"/>
  <c r="DE39" i="1"/>
  <c r="DE38" i="1" s="1"/>
  <c r="DE49" i="1"/>
  <c r="DE44" i="1" s="1"/>
  <c r="DE56" i="1"/>
  <c r="DE70" i="1"/>
  <c r="DE72" i="1"/>
  <c r="DE74" i="1"/>
  <c r="DE80" i="1"/>
  <c r="DE79" i="1" s="1"/>
  <c r="DE83" i="1"/>
  <c r="DE82" i="1" s="1"/>
  <c r="DA7" i="1"/>
  <c r="DA8" i="1"/>
  <c r="DA11" i="1"/>
  <c r="DA12" i="1"/>
  <c r="DA13" i="1"/>
  <c r="DA14" i="1"/>
  <c r="DA15" i="1"/>
  <c r="DA24" i="1"/>
  <c r="DA25" i="1"/>
  <c r="DA27" i="1"/>
  <c r="DA28" i="1"/>
  <c r="DA30" i="1"/>
  <c r="DA32" i="1"/>
  <c r="DA33" i="1"/>
  <c r="DA36" i="1"/>
  <c r="DA37" i="1"/>
  <c r="DA40" i="1"/>
  <c r="DA41" i="1"/>
  <c r="DA42" i="1"/>
  <c r="DA43" i="1"/>
  <c r="DA45" i="1"/>
  <c r="DA46" i="1"/>
  <c r="DA47" i="1"/>
  <c r="DA48" i="1"/>
  <c r="DA50" i="1"/>
  <c r="DA51" i="1"/>
  <c r="DA54" i="1"/>
  <c r="DA55" i="1"/>
  <c r="DA57" i="1"/>
  <c r="DA58" i="1"/>
  <c r="DA59" i="1"/>
  <c r="DA60" i="1"/>
  <c r="DA61" i="1"/>
  <c r="DA71" i="1"/>
  <c r="DA73" i="1"/>
  <c r="DA75" i="1"/>
  <c r="DA76" i="1"/>
  <c r="DA77" i="1"/>
  <c r="DA78" i="1"/>
  <c r="DA84" i="1"/>
  <c r="CW7" i="1"/>
  <c r="CW8" i="1"/>
  <c r="CW11" i="1"/>
  <c r="CW12" i="1"/>
  <c r="CW13" i="1"/>
  <c r="CW14" i="1"/>
  <c r="CW15" i="1"/>
  <c r="CW24" i="1"/>
  <c r="CW25" i="1"/>
  <c r="CW27" i="1"/>
  <c r="CW28" i="1"/>
  <c r="CW30" i="1"/>
  <c r="CW32" i="1"/>
  <c r="CW33" i="1"/>
  <c r="CW36" i="1"/>
  <c r="CW37" i="1"/>
  <c r="CW40" i="1"/>
  <c r="CW41" i="1"/>
  <c r="CW42" i="1"/>
  <c r="CW43" i="1"/>
  <c r="CW45" i="1"/>
  <c r="CW46" i="1"/>
  <c r="CW47" i="1"/>
  <c r="CW48" i="1"/>
  <c r="CW50" i="1"/>
  <c r="CW51" i="1"/>
  <c r="CW54" i="1"/>
  <c r="CW55" i="1"/>
  <c r="CW57" i="1"/>
  <c r="CW58" i="1"/>
  <c r="CW59" i="1"/>
  <c r="CW60" i="1"/>
  <c r="CW61" i="1"/>
  <c r="CW71" i="1"/>
  <c r="CW73" i="1"/>
  <c r="CW75" i="1"/>
  <c r="CW76" i="1"/>
  <c r="CW77" i="1"/>
  <c r="CW78" i="1"/>
  <c r="CW84" i="1"/>
  <c r="CS7" i="1"/>
  <c r="CS8" i="1"/>
  <c r="CS11" i="1"/>
  <c r="CS12" i="1"/>
  <c r="CS13" i="1"/>
  <c r="CS14" i="1"/>
  <c r="CS15" i="1"/>
  <c r="CS24" i="1"/>
  <c r="CS25" i="1"/>
  <c r="CS27" i="1"/>
  <c r="CS28" i="1"/>
  <c r="CS30" i="1"/>
  <c r="CS32" i="1"/>
  <c r="CS33" i="1"/>
  <c r="CS36" i="1"/>
  <c r="CS37" i="1"/>
  <c r="CS40" i="1"/>
  <c r="CS41" i="1"/>
  <c r="CS42" i="1"/>
  <c r="CS43" i="1"/>
  <c r="CS45" i="1"/>
  <c r="CS46" i="1"/>
  <c r="CS47" i="1"/>
  <c r="CS48" i="1"/>
  <c r="CS50" i="1"/>
  <c r="CS51" i="1"/>
  <c r="CS54" i="1"/>
  <c r="CS55" i="1"/>
  <c r="CS57" i="1"/>
  <c r="CS58" i="1"/>
  <c r="CS59" i="1"/>
  <c r="CS60" i="1"/>
  <c r="CS61" i="1"/>
  <c r="CS71" i="1"/>
  <c r="CS73" i="1"/>
  <c r="CS75" i="1"/>
  <c r="CS76" i="1"/>
  <c r="CS77" i="1"/>
  <c r="CS78" i="1"/>
  <c r="CS84" i="1"/>
  <c r="CP7" i="1"/>
  <c r="CP8" i="1"/>
  <c r="CP11" i="1"/>
  <c r="CP12" i="1"/>
  <c r="CP13" i="1"/>
  <c r="CP14" i="1"/>
  <c r="CP15" i="1"/>
  <c r="CP24" i="1"/>
  <c r="CP25" i="1"/>
  <c r="CP27" i="1"/>
  <c r="CP28" i="1"/>
  <c r="CP30" i="1"/>
  <c r="CP32" i="1"/>
  <c r="CP33" i="1"/>
  <c r="CP36" i="1"/>
  <c r="CP37" i="1"/>
  <c r="CP40" i="1"/>
  <c r="CP41" i="1"/>
  <c r="CP42" i="1"/>
  <c r="CP43" i="1"/>
  <c r="CP45" i="1"/>
  <c r="CP46" i="1"/>
  <c r="CP47" i="1"/>
  <c r="CP48" i="1"/>
  <c r="CP50" i="1"/>
  <c r="CP51" i="1"/>
  <c r="CP54" i="1"/>
  <c r="CP55" i="1"/>
  <c r="CP57" i="1"/>
  <c r="CP58" i="1"/>
  <c r="CP59" i="1"/>
  <c r="CP60" i="1"/>
  <c r="CP61" i="1"/>
  <c r="CP71" i="1"/>
  <c r="CP73" i="1"/>
  <c r="CP75" i="1"/>
  <c r="CP76" i="1"/>
  <c r="CP77" i="1"/>
  <c r="CP78" i="1"/>
  <c r="CP84" i="1"/>
  <c r="CJ7" i="1"/>
  <c r="CJ8" i="1"/>
  <c r="CJ11" i="1"/>
  <c r="CJ12" i="1"/>
  <c r="CJ13" i="1"/>
  <c r="CJ14" i="1"/>
  <c r="CJ15" i="1"/>
  <c r="CJ24" i="1"/>
  <c r="CJ25" i="1"/>
  <c r="CJ28" i="1"/>
  <c r="CJ30" i="1"/>
  <c r="CJ32" i="1"/>
  <c r="CJ33" i="1"/>
  <c r="CJ36" i="1"/>
  <c r="CJ37" i="1"/>
  <c r="CJ40" i="1"/>
  <c r="CJ41" i="1"/>
  <c r="CJ42" i="1"/>
  <c r="CJ43" i="1"/>
  <c r="CJ45" i="1"/>
  <c r="CJ46" i="1"/>
  <c r="CJ47" i="1"/>
  <c r="CJ48" i="1"/>
  <c r="CJ50" i="1"/>
  <c r="CJ51" i="1"/>
  <c r="CJ54" i="1"/>
  <c r="CJ55" i="1"/>
  <c r="CJ57" i="1"/>
  <c r="CJ58" i="1"/>
  <c r="CJ59" i="1"/>
  <c r="CJ60" i="1"/>
  <c r="CJ61" i="1"/>
  <c r="CJ71" i="1"/>
  <c r="CJ73" i="1"/>
  <c r="CJ75" i="1"/>
  <c r="CJ76" i="1"/>
  <c r="CJ77" i="1"/>
  <c r="CJ78" i="1"/>
  <c r="CJ84" i="1"/>
  <c r="CF7" i="1"/>
  <c r="CF8" i="1"/>
  <c r="CF11" i="1"/>
  <c r="CF12" i="1"/>
  <c r="CF13" i="1"/>
  <c r="CF14" i="1"/>
  <c r="CF15" i="1"/>
  <c r="CF24" i="1"/>
  <c r="CF25" i="1"/>
  <c r="CF27" i="1"/>
  <c r="CF28" i="1"/>
  <c r="CF29" i="1"/>
  <c r="CF30" i="1"/>
  <c r="CF32" i="1"/>
  <c r="CF33" i="1"/>
  <c r="CF36" i="1"/>
  <c r="CF37" i="1"/>
  <c r="CF40" i="1"/>
  <c r="CF41" i="1"/>
  <c r="CF42" i="1"/>
  <c r="CF43" i="1"/>
  <c r="CF45" i="1"/>
  <c r="CF46" i="1"/>
  <c r="CF47" i="1"/>
  <c r="CF48" i="1"/>
  <c r="CF50" i="1"/>
  <c r="CF51" i="1"/>
  <c r="CF54" i="1"/>
  <c r="CF55" i="1"/>
  <c r="CF57" i="1"/>
  <c r="CF58" i="1"/>
  <c r="CF59" i="1"/>
  <c r="CF60" i="1"/>
  <c r="CF61" i="1"/>
  <c r="CF71" i="1"/>
  <c r="CF73" i="1"/>
  <c r="CF75" i="1"/>
  <c r="CF76" i="1"/>
  <c r="CF77" i="1"/>
  <c r="CF78" i="1"/>
  <c r="CF84" i="1"/>
  <c r="CB7" i="1"/>
  <c r="CB8" i="1"/>
  <c r="CB11" i="1"/>
  <c r="CB12" i="1"/>
  <c r="CB13" i="1"/>
  <c r="CB14" i="1"/>
  <c r="CB15" i="1"/>
  <c r="CB24" i="1"/>
  <c r="CB25" i="1"/>
  <c r="CB27" i="1"/>
  <c r="CB28" i="1"/>
  <c r="CB30" i="1"/>
  <c r="CB31" i="1"/>
  <c r="CB32" i="1"/>
  <c r="CB33" i="1"/>
  <c r="CB36" i="1"/>
  <c r="CB37" i="1"/>
  <c r="CB40" i="1"/>
  <c r="CB41" i="1"/>
  <c r="CB42" i="1"/>
  <c r="CB43" i="1"/>
  <c r="CB45" i="1"/>
  <c r="CB46" i="1"/>
  <c r="CB47" i="1"/>
  <c r="CB48" i="1"/>
  <c r="CB50" i="1"/>
  <c r="CB51" i="1"/>
  <c r="CB54" i="1"/>
  <c r="CB55" i="1"/>
  <c r="CB57" i="1"/>
  <c r="CB58" i="1"/>
  <c r="CB59" i="1"/>
  <c r="CB60" i="1"/>
  <c r="CB61" i="1"/>
  <c r="CB71" i="1"/>
  <c r="CB73" i="1"/>
  <c r="CB75" i="1"/>
  <c r="CB76" i="1"/>
  <c r="CB77" i="1"/>
  <c r="CB78" i="1"/>
  <c r="CB84" i="1"/>
  <c r="BW7" i="1"/>
  <c r="BW8" i="1"/>
  <c r="BW11" i="1"/>
  <c r="BW12" i="1"/>
  <c r="BW13" i="1"/>
  <c r="BW14" i="1"/>
  <c r="BW15" i="1"/>
  <c r="BW24" i="1"/>
  <c r="BW25" i="1"/>
  <c r="BW27" i="1"/>
  <c r="BW28" i="1"/>
  <c r="BW30" i="1"/>
  <c r="BW32" i="1"/>
  <c r="BW33" i="1"/>
  <c r="BW36" i="1"/>
  <c r="BW37" i="1"/>
  <c r="BW40" i="1"/>
  <c r="BW41" i="1"/>
  <c r="BW42" i="1"/>
  <c r="BW43" i="1"/>
  <c r="BW45" i="1"/>
  <c r="BW46" i="1"/>
  <c r="BW47" i="1"/>
  <c r="BW48" i="1"/>
  <c r="BW50" i="1"/>
  <c r="BW51" i="1"/>
  <c r="BW54" i="1"/>
  <c r="BW55" i="1"/>
  <c r="BW57" i="1"/>
  <c r="BW58" i="1"/>
  <c r="BW59" i="1"/>
  <c r="BW60" i="1"/>
  <c r="BW61" i="1"/>
  <c r="BW71" i="1"/>
  <c r="BW73" i="1"/>
  <c r="BW75" i="1"/>
  <c r="BW76" i="1"/>
  <c r="BW77" i="1"/>
  <c r="BW78" i="1"/>
  <c r="BW84" i="1"/>
  <c r="BS7" i="1"/>
  <c r="BS8" i="1"/>
  <c r="BS11" i="1"/>
  <c r="BS12" i="1"/>
  <c r="BS13" i="1"/>
  <c r="BS14" i="1"/>
  <c r="BS15" i="1"/>
  <c r="BS24" i="1"/>
  <c r="BS25" i="1"/>
  <c r="BS27" i="1"/>
  <c r="BS28" i="1"/>
  <c r="BS29" i="1"/>
  <c r="BS30" i="1"/>
  <c r="BS31" i="1"/>
  <c r="BS32" i="1"/>
  <c r="BS33" i="1"/>
  <c r="BS36" i="1"/>
  <c r="BS37" i="1"/>
  <c r="BS40" i="1"/>
  <c r="BS41" i="1"/>
  <c r="BS42" i="1"/>
  <c r="BS43" i="1"/>
  <c r="BS45" i="1"/>
  <c r="BS46" i="1"/>
  <c r="BS47" i="1"/>
  <c r="BS48" i="1"/>
  <c r="BS50" i="1"/>
  <c r="BS51" i="1"/>
  <c r="BS54" i="1"/>
  <c r="BS55" i="1"/>
  <c r="BS57" i="1"/>
  <c r="BS58" i="1"/>
  <c r="BS59" i="1"/>
  <c r="BS60" i="1"/>
  <c r="BS61" i="1"/>
  <c r="BS71" i="1"/>
  <c r="BS73" i="1"/>
  <c r="BS75" i="1"/>
  <c r="BS76" i="1"/>
  <c r="BS77" i="1"/>
  <c r="BS78" i="1"/>
  <c r="BS84" i="1"/>
  <c r="BR6" i="1"/>
  <c r="BR10" i="1"/>
  <c r="BR9" i="1" s="1"/>
  <c r="BR16" i="1"/>
  <c r="BR23" i="1"/>
  <c r="BR27" i="1"/>
  <c r="BR26" i="1" s="1"/>
  <c r="BR35" i="1"/>
  <c r="BR34" i="1" s="1"/>
  <c r="BR39" i="1"/>
  <c r="BR38" i="1" s="1"/>
  <c r="BR49" i="1"/>
  <c r="BR44" i="1" s="1"/>
  <c r="BR56" i="1"/>
  <c r="BR70" i="1"/>
  <c r="BR72" i="1"/>
  <c r="BR74" i="1"/>
  <c r="BR83" i="1"/>
  <c r="BR82" i="1" s="1"/>
  <c r="BO7" i="1"/>
  <c r="BO8" i="1"/>
  <c r="BO11" i="1"/>
  <c r="BO12" i="1"/>
  <c r="BO13" i="1"/>
  <c r="BO14" i="1"/>
  <c r="BO15" i="1"/>
  <c r="BO24" i="1"/>
  <c r="BO25" i="1"/>
  <c r="BO27" i="1"/>
  <c r="BO28" i="1"/>
  <c r="BO30" i="1"/>
  <c r="BO31" i="1"/>
  <c r="BO32" i="1"/>
  <c r="BO33" i="1"/>
  <c r="BO36" i="1"/>
  <c r="BO37" i="1"/>
  <c r="BO40" i="1"/>
  <c r="BO41" i="1"/>
  <c r="BO42" i="1"/>
  <c r="BO43" i="1"/>
  <c r="BO45" i="1"/>
  <c r="BO46" i="1"/>
  <c r="BO47" i="1"/>
  <c r="BO48" i="1"/>
  <c r="BO50" i="1"/>
  <c r="BO51" i="1"/>
  <c r="BO54" i="1"/>
  <c r="BO55" i="1"/>
  <c r="BO57" i="1"/>
  <c r="BO58" i="1"/>
  <c r="BO59" i="1"/>
  <c r="BO60" i="1"/>
  <c r="BO61" i="1"/>
  <c r="BO71" i="1"/>
  <c r="BO73" i="1"/>
  <c r="BO75" i="1"/>
  <c r="BO76" i="1"/>
  <c r="BO77" i="1"/>
  <c r="BO78" i="1"/>
  <c r="BO84" i="1"/>
  <c r="BK7" i="1"/>
  <c r="BK8" i="1"/>
  <c r="BK11" i="1"/>
  <c r="BK12" i="1"/>
  <c r="BK13" i="1"/>
  <c r="BK14" i="1"/>
  <c r="BK15" i="1"/>
  <c r="BK24" i="1"/>
  <c r="BK25" i="1"/>
  <c r="BK27" i="1"/>
  <c r="BK28" i="1"/>
  <c r="BK30" i="1"/>
  <c r="BK31" i="1"/>
  <c r="BK32" i="1"/>
  <c r="BK33" i="1"/>
  <c r="BK36" i="1"/>
  <c r="BK37" i="1"/>
  <c r="BK40" i="1"/>
  <c r="BK41" i="1"/>
  <c r="BK42" i="1"/>
  <c r="BK43" i="1"/>
  <c r="BK45" i="1"/>
  <c r="BK46" i="1"/>
  <c r="BK47" i="1"/>
  <c r="BK48" i="1"/>
  <c r="BK50" i="1"/>
  <c r="BK51" i="1"/>
  <c r="BK54" i="1"/>
  <c r="BK55" i="1"/>
  <c r="BK57" i="1"/>
  <c r="BK58" i="1"/>
  <c r="BK59" i="1"/>
  <c r="BK60" i="1"/>
  <c r="BK61" i="1"/>
  <c r="BK71" i="1"/>
  <c r="BK73" i="1"/>
  <c r="BK75" i="1"/>
  <c r="BK76" i="1"/>
  <c r="BK77" i="1"/>
  <c r="BK78" i="1"/>
  <c r="BK84" i="1"/>
  <c r="BG7" i="1"/>
  <c r="BG8" i="1"/>
  <c r="BG11" i="1"/>
  <c r="BG12" i="1"/>
  <c r="BG13" i="1"/>
  <c r="BG14" i="1"/>
  <c r="BG15" i="1"/>
  <c r="BG24" i="1"/>
  <c r="BG25" i="1"/>
  <c r="BG27" i="1"/>
  <c r="BG28" i="1"/>
  <c r="BG30" i="1"/>
  <c r="BG32" i="1"/>
  <c r="BG33" i="1"/>
  <c r="BG36" i="1"/>
  <c r="BG37" i="1"/>
  <c r="BG40" i="1"/>
  <c r="BG41" i="1"/>
  <c r="BG42" i="1"/>
  <c r="BG43" i="1"/>
  <c r="BG45" i="1"/>
  <c r="BG46" i="1"/>
  <c r="BG47" i="1"/>
  <c r="BG48" i="1"/>
  <c r="BG50" i="1"/>
  <c r="BG51" i="1"/>
  <c r="BG54" i="1"/>
  <c r="BG55" i="1"/>
  <c r="BG57" i="1"/>
  <c r="BG58" i="1"/>
  <c r="BG59" i="1"/>
  <c r="BG60" i="1"/>
  <c r="BG61" i="1"/>
  <c r="BG71" i="1"/>
  <c r="BG73" i="1"/>
  <c r="BG75" i="1"/>
  <c r="BG76" i="1"/>
  <c r="BG77" i="1"/>
  <c r="BG78" i="1"/>
  <c r="BG84" i="1"/>
  <c r="BA7" i="1"/>
  <c r="BA8" i="1"/>
  <c r="BA11" i="1"/>
  <c r="BA12" i="1"/>
  <c r="BA13" i="1"/>
  <c r="BA14" i="1"/>
  <c r="BA15" i="1"/>
  <c r="BA24" i="1"/>
  <c r="BA25" i="1"/>
  <c r="BA28" i="1"/>
  <c r="BA30" i="1"/>
  <c r="BA31" i="1"/>
  <c r="BA32" i="1"/>
  <c r="BA33" i="1"/>
  <c r="BA36" i="1"/>
  <c r="BA37" i="1"/>
  <c r="BA40" i="1"/>
  <c r="BA41" i="1"/>
  <c r="BA42" i="1"/>
  <c r="BA43" i="1"/>
  <c r="BA45" i="1"/>
  <c r="BA46" i="1"/>
  <c r="BA47" i="1"/>
  <c r="BA48" i="1"/>
  <c r="BA50" i="1"/>
  <c r="BA51" i="1"/>
  <c r="BA54" i="1"/>
  <c r="BA55" i="1"/>
  <c r="BA57" i="1"/>
  <c r="BA58" i="1"/>
  <c r="BA59" i="1"/>
  <c r="BA60" i="1"/>
  <c r="BA61" i="1"/>
  <c r="BA71" i="1"/>
  <c r="BA73" i="1"/>
  <c r="BA75" i="1"/>
  <c r="BA76" i="1"/>
  <c r="BA77" i="1"/>
  <c r="BA78" i="1"/>
  <c r="BA84" i="1"/>
  <c r="AV7" i="1"/>
  <c r="AV8" i="1"/>
  <c r="AV11" i="1"/>
  <c r="AV12" i="1"/>
  <c r="AV13" i="1"/>
  <c r="AV14" i="1"/>
  <c r="AV15" i="1"/>
  <c r="AV24" i="1"/>
  <c r="AV25" i="1"/>
  <c r="AV27" i="1"/>
  <c r="AV28" i="1"/>
  <c r="AV30" i="1"/>
  <c r="AV31" i="1"/>
  <c r="AV32" i="1"/>
  <c r="AV33" i="1"/>
  <c r="AV36" i="1"/>
  <c r="AV37" i="1"/>
  <c r="AV40" i="1"/>
  <c r="AV41" i="1"/>
  <c r="AV42" i="1"/>
  <c r="AV43" i="1"/>
  <c r="AV45" i="1"/>
  <c r="AV46" i="1"/>
  <c r="AV47" i="1"/>
  <c r="AV48" i="1"/>
  <c r="AV50" i="1"/>
  <c r="AV51" i="1"/>
  <c r="AV54" i="1"/>
  <c r="AV55" i="1"/>
  <c r="AV57" i="1"/>
  <c r="AV58" i="1"/>
  <c r="AV59" i="1"/>
  <c r="AV60" i="1"/>
  <c r="AV61" i="1"/>
  <c r="AV71" i="1"/>
  <c r="AV73" i="1"/>
  <c r="AV75" i="1"/>
  <c r="AV76" i="1"/>
  <c r="AV77" i="1"/>
  <c r="AV78" i="1"/>
  <c r="AV84" i="1"/>
  <c r="AP57" i="1"/>
  <c r="AP58" i="1"/>
  <c r="AP59" i="1"/>
  <c r="AP60" i="1"/>
  <c r="AP61" i="1"/>
  <c r="AP71" i="1"/>
  <c r="AP73" i="1"/>
  <c r="AP75" i="1"/>
  <c r="AP76" i="1"/>
  <c r="AP77" i="1"/>
  <c r="AP78" i="1"/>
  <c r="AP84" i="1"/>
  <c r="AI7" i="1"/>
  <c r="AI8" i="1"/>
  <c r="AI11" i="1"/>
  <c r="AI12" i="1"/>
  <c r="AI13" i="1"/>
  <c r="AI14" i="1"/>
  <c r="AI15" i="1"/>
  <c r="AI24" i="1"/>
  <c r="AI25" i="1"/>
  <c r="AI27" i="1"/>
  <c r="AI28" i="1"/>
  <c r="AI30" i="1"/>
  <c r="AI31" i="1"/>
  <c r="AI32" i="1"/>
  <c r="AI33" i="1"/>
  <c r="AI36" i="1"/>
  <c r="AI37" i="1"/>
  <c r="AI40" i="1"/>
  <c r="AI41" i="1"/>
  <c r="AI42" i="1"/>
  <c r="AI43" i="1"/>
  <c r="AI45" i="1"/>
  <c r="AI46" i="1"/>
  <c r="AI47" i="1"/>
  <c r="AI48" i="1"/>
  <c r="AI50" i="1"/>
  <c r="AI51" i="1"/>
  <c r="AI54" i="1"/>
  <c r="AI55" i="1"/>
  <c r="AI57" i="1"/>
  <c r="AI58" i="1"/>
  <c r="AI59" i="1"/>
  <c r="AI60" i="1"/>
  <c r="AI61" i="1"/>
  <c r="AI71" i="1"/>
  <c r="AI73" i="1"/>
  <c r="AI75" i="1"/>
  <c r="AI76" i="1"/>
  <c r="AI77" i="1"/>
  <c r="AI78" i="1"/>
  <c r="AI84" i="1"/>
  <c r="AD7" i="1"/>
  <c r="AD8" i="1"/>
  <c r="AD11" i="1"/>
  <c r="AD12" i="1"/>
  <c r="AD13" i="1"/>
  <c r="AD14" i="1"/>
  <c r="AD15" i="1"/>
  <c r="AD24" i="1"/>
  <c r="AD25" i="1"/>
  <c r="AD27" i="1"/>
  <c r="AD28" i="1"/>
  <c r="AD30" i="1"/>
  <c r="AD31" i="1"/>
  <c r="AD32" i="1"/>
  <c r="AD33" i="1"/>
  <c r="AD36" i="1"/>
  <c r="AD37" i="1"/>
  <c r="AD40" i="1"/>
  <c r="AD41" i="1"/>
  <c r="AD42" i="1"/>
  <c r="AD43" i="1"/>
  <c r="AD45" i="1"/>
  <c r="AD46" i="1"/>
  <c r="AD47" i="1"/>
  <c r="AD48" i="1"/>
  <c r="AD50" i="1"/>
  <c r="AD51" i="1"/>
  <c r="AD54" i="1"/>
  <c r="AD55" i="1"/>
  <c r="AD57" i="1"/>
  <c r="AD58" i="1"/>
  <c r="AD59" i="1"/>
  <c r="AD60" i="1"/>
  <c r="AD61" i="1"/>
  <c r="AD71" i="1"/>
  <c r="AD73" i="1"/>
  <c r="AD75" i="1"/>
  <c r="AD76" i="1"/>
  <c r="AD77" i="1"/>
  <c r="AD78" i="1"/>
  <c r="AD84" i="1"/>
  <c r="Y7" i="1"/>
  <c r="Y8" i="1"/>
  <c r="Y11" i="1"/>
  <c r="Y12" i="1"/>
  <c r="Y13" i="1"/>
  <c r="Y14" i="1"/>
  <c r="Y15" i="1"/>
  <c r="Y24" i="1"/>
  <c r="Y25" i="1"/>
  <c r="Y28" i="1"/>
  <c r="Y29" i="1"/>
  <c r="Y30" i="1"/>
  <c r="Y31" i="1"/>
  <c r="Y32" i="1"/>
  <c r="Y33" i="1"/>
  <c r="Y36" i="1"/>
  <c r="Y37" i="1"/>
  <c r="Y40" i="1"/>
  <c r="Y41" i="1"/>
  <c r="Y42" i="1"/>
  <c r="Y43" i="1"/>
  <c r="Y45" i="1"/>
  <c r="Y46" i="1"/>
  <c r="Y47" i="1"/>
  <c r="Y48" i="1"/>
  <c r="Y50" i="1"/>
  <c r="Y51" i="1"/>
  <c r="Y54" i="1"/>
  <c r="Y55" i="1"/>
  <c r="Y57" i="1"/>
  <c r="Y58" i="1"/>
  <c r="Y59" i="1"/>
  <c r="Y60" i="1"/>
  <c r="Y61" i="1"/>
  <c r="Y71" i="1"/>
  <c r="Y73" i="1"/>
  <c r="Y75" i="1"/>
  <c r="Y76" i="1"/>
  <c r="Y77" i="1"/>
  <c r="Y78" i="1"/>
  <c r="Y84" i="1"/>
  <c r="T7" i="1"/>
  <c r="T8" i="1"/>
  <c r="T11" i="1"/>
  <c r="T12" i="1"/>
  <c r="T13" i="1"/>
  <c r="T14" i="1"/>
  <c r="T15" i="1"/>
  <c r="T24" i="1"/>
  <c r="T25" i="1"/>
  <c r="T27" i="1"/>
  <c r="T28" i="1"/>
  <c r="T30" i="1"/>
  <c r="T31" i="1"/>
  <c r="T32" i="1"/>
  <c r="T33" i="1"/>
  <c r="T36" i="1"/>
  <c r="T37" i="1"/>
  <c r="T40" i="1"/>
  <c r="T41" i="1"/>
  <c r="T42" i="1"/>
  <c r="T43" i="1"/>
  <c r="T45" i="1"/>
  <c r="T46" i="1"/>
  <c r="T47" i="1"/>
  <c r="T48" i="1"/>
  <c r="T50" i="1"/>
  <c r="T51" i="1"/>
  <c r="T54" i="1"/>
  <c r="T55" i="1"/>
  <c r="T57" i="1"/>
  <c r="T58" i="1"/>
  <c r="T59" i="1"/>
  <c r="T60" i="1"/>
  <c r="T61" i="1"/>
  <c r="T71" i="1"/>
  <c r="T73" i="1"/>
  <c r="T75" i="1"/>
  <c r="T76" i="1"/>
  <c r="T77" i="1"/>
  <c r="T78" i="1"/>
  <c r="T84" i="1"/>
  <c r="O7" i="1"/>
  <c r="O8" i="1"/>
  <c r="O11" i="1"/>
  <c r="O12" i="1"/>
  <c r="O13" i="1"/>
  <c r="O14" i="1"/>
  <c r="O15" i="1"/>
  <c r="O24" i="1"/>
  <c r="O25" i="1"/>
  <c r="O28" i="1"/>
  <c r="O30" i="1"/>
  <c r="O31" i="1"/>
  <c r="O32" i="1"/>
  <c r="O33" i="1"/>
  <c r="O36" i="1"/>
  <c r="O37" i="1"/>
  <c r="O40" i="1"/>
  <c r="O41" i="1"/>
  <c r="O42" i="1"/>
  <c r="O43" i="1"/>
  <c r="O45" i="1"/>
  <c r="O46" i="1"/>
  <c r="O47" i="1"/>
  <c r="O48" i="1"/>
  <c r="O50" i="1"/>
  <c r="O51" i="1"/>
  <c r="O54" i="1"/>
  <c r="O55" i="1"/>
  <c r="O57" i="1"/>
  <c r="O58" i="1"/>
  <c r="O59" i="1"/>
  <c r="O60" i="1"/>
  <c r="O61" i="1"/>
  <c r="O71" i="1"/>
  <c r="O73" i="1"/>
  <c r="O75" i="1"/>
  <c r="O76" i="1"/>
  <c r="O77" i="1"/>
  <c r="O78" i="1"/>
  <c r="O84" i="1"/>
  <c r="L7" i="1"/>
  <c r="L8" i="1"/>
  <c r="L11" i="1"/>
  <c r="L12" i="1"/>
  <c r="L13" i="1"/>
  <c r="L14" i="1"/>
  <c r="L15" i="1"/>
  <c r="L24" i="1"/>
  <c r="L25" i="1"/>
  <c r="L27" i="1"/>
  <c r="L28" i="1"/>
  <c r="L30" i="1"/>
  <c r="L31" i="1"/>
  <c r="L32" i="1"/>
  <c r="L33" i="1"/>
  <c r="L36" i="1"/>
  <c r="L37" i="1"/>
  <c r="L40" i="1"/>
  <c r="L41" i="1"/>
  <c r="L42" i="1"/>
  <c r="L43" i="1"/>
  <c r="L45" i="1"/>
  <c r="L46" i="1"/>
  <c r="L47" i="1"/>
  <c r="L48" i="1"/>
  <c r="L50" i="1"/>
  <c r="L51" i="1"/>
  <c r="L54" i="1"/>
  <c r="L55" i="1"/>
  <c r="L57" i="1"/>
  <c r="L58" i="1"/>
  <c r="L59" i="1"/>
  <c r="L60" i="1"/>
  <c r="L61" i="1"/>
  <c r="L71" i="1"/>
  <c r="L73" i="1"/>
  <c r="L75" i="1"/>
  <c r="L76" i="1"/>
  <c r="L77" i="1"/>
  <c r="L78" i="1"/>
  <c r="L84" i="1"/>
  <c r="C24" i="1" l="1"/>
  <c r="C30" i="1"/>
  <c r="C71" i="1"/>
  <c r="C70" i="1" s="1"/>
  <c r="C51" i="1"/>
  <c r="C76" i="1"/>
  <c r="C75" i="1"/>
  <c r="DE26" i="1"/>
  <c r="DE62" i="1"/>
  <c r="BR62" i="1"/>
  <c r="DH78" i="1"/>
  <c r="DH50" i="1"/>
  <c r="DH46" i="1"/>
  <c r="DH71" i="1"/>
  <c r="DH59" i="1"/>
  <c r="DH84" i="1"/>
  <c r="DH73" i="1"/>
  <c r="DH77" i="1"/>
  <c r="DH60" i="1"/>
  <c r="DH76" i="1"/>
  <c r="DH75" i="1"/>
  <c r="D56" i="1"/>
  <c r="E56" i="1"/>
  <c r="F56" i="1"/>
  <c r="G56" i="1"/>
  <c r="H56" i="1"/>
  <c r="I56" i="1"/>
  <c r="J56" i="1"/>
  <c r="K56" i="1"/>
  <c r="M56" i="1"/>
  <c r="N56" i="1"/>
  <c r="P56" i="1"/>
  <c r="Q56" i="1"/>
  <c r="R56" i="1"/>
  <c r="S56" i="1"/>
  <c r="U56" i="1"/>
  <c r="V56" i="1"/>
  <c r="W56" i="1"/>
  <c r="X56" i="1"/>
  <c r="Z56" i="1"/>
  <c r="AA56" i="1"/>
  <c r="AB56" i="1"/>
  <c r="AC56" i="1"/>
  <c r="AE56" i="1"/>
  <c r="AF56" i="1"/>
  <c r="AG56" i="1"/>
  <c r="AH56" i="1"/>
  <c r="AJ56" i="1"/>
  <c r="AK56" i="1"/>
  <c r="AL56" i="1"/>
  <c r="AM56" i="1"/>
  <c r="AN56" i="1"/>
  <c r="AO56" i="1"/>
  <c r="AQ56" i="1"/>
  <c r="AR56" i="1"/>
  <c r="AS56" i="1"/>
  <c r="AT56" i="1"/>
  <c r="AU56" i="1"/>
  <c r="AW56" i="1"/>
  <c r="AX56" i="1"/>
  <c r="AY56" i="1"/>
  <c r="AZ56" i="1"/>
  <c r="BB56" i="1"/>
  <c r="BC56" i="1"/>
  <c r="BD56" i="1"/>
  <c r="BE56" i="1"/>
  <c r="BF56" i="1"/>
  <c r="BH56" i="1"/>
  <c r="BI56" i="1"/>
  <c r="BJ56" i="1"/>
  <c r="BL56" i="1"/>
  <c r="BM56" i="1"/>
  <c r="BN56" i="1"/>
  <c r="BP56" i="1"/>
  <c r="BQ56" i="1"/>
  <c r="BT56" i="1"/>
  <c r="BU56" i="1"/>
  <c r="BV56" i="1"/>
  <c r="BX56" i="1"/>
  <c r="BY56" i="1"/>
  <c r="BZ56" i="1"/>
  <c r="CA56" i="1"/>
  <c r="CC56" i="1"/>
  <c r="CD56" i="1"/>
  <c r="CE56" i="1"/>
  <c r="CG56" i="1"/>
  <c r="CH56" i="1"/>
  <c r="CI56" i="1"/>
  <c r="CK56" i="1"/>
  <c r="CL56" i="1"/>
  <c r="CM56" i="1"/>
  <c r="CN56" i="1"/>
  <c r="CO56" i="1"/>
  <c r="CQ56" i="1"/>
  <c r="CR56" i="1"/>
  <c r="CT56" i="1"/>
  <c r="CU56" i="1"/>
  <c r="CV56" i="1"/>
  <c r="CX56" i="1"/>
  <c r="CY56" i="1"/>
  <c r="CZ56" i="1"/>
  <c r="DB56" i="1"/>
  <c r="DC56" i="1"/>
  <c r="DD56" i="1"/>
  <c r="DF56" i="1"/>
  <c r="DG56" i="1"/>
  <c r="D49" i="1"/>
  <c r="E49" i="1"/>
  <c r="E44" i="1" s="1"/>
  <c r="F49" i="1"/>
  <c r="F44" i="1" s="1"/>
  <c r="G49" i="1"/>
  <c r="G44" i="1" s="1"/>
  <c r="H49" i="1"/>
  <c r="H44" i="1" s="1"/>
  <c r="I49" i="1"/>
  <c r="I44" i="1" s="1"/>
  <c r="J49" i="1"/>
  <c r="J44" i="1" s="1"/>
  <c r="K49" i="1"/>
  <c r="K44" i="1" s="1"/>
  <c r="M49" i="1"/>
  <c r="M44" i="1" s="1"/>
  <c r="N49" i="1"/>
  <c r="N44" i="1" s="1"/>
  <c r="P49" i="1"/>
  <c r="P44" i="1" s="1"/>
  <c r="Q49" i="1"/>
  <c r="Q44" i="1" s="1"/>
  <c r="R49" i="1"/>
  <c r="R44" i="1" s="1"/>
  <c r="S49" i="1"/>
  <c r="S44" i="1" s="1"/>
  <c r="U49" i="1"/>
  <c r="U44" i="1" s="1"/>
  <c r="V49" i="1"/>
  <c r="V44" i="1" s="1"/>
  <c r="W49" i="1"/>
  <c r="W44" i="1" s="1"/>
  <c r="X49" i="1"/>
  <c r="X44" i="1" s="1"/>
  <c r="Z49" i="1"/>
  <c r="Z44" i="1" s="1"/>
  <c r="AA49" i="1"/>
  <c r="AA44" i="1" s="1"/>
  <c r="AB49" i="1"/>
  <c r="AB44" i="1" s="1"/>
  <c r="AC49" i="1"/>
  <c r="AC44" i="1" s="1"/>
  <c r="AE49" i="1"/>
  <c r="AE44" i="1" s="1"/>
  <c r="AF49" i="1"/>
  <c r="AF44" i="1" s="1"/>
  <c r="AG49" i="1"/>
  <c r="AG44" i="1" s="1"/>
  <c r="AH49" i="1"/>
  <c r="AH44" i="1" s="1"/>
  <c r="AJ49" i="1"/>
  <c r="AJ44" i="1" s="1"/>
  <c r="AK49" i="1"/>
  <c r="AK44" i="1" s="1"/>
  <c r="AL49" i="1"/>
  <c r="AL44" i="1" s="1"/>
  <c r="AM49" i="1"/>
  <c r="AM44" i="1" s="1"/>
  <c r="AN49" i="1"/>
  <c r="AN44" i="1" s="1"/>
  <c r="AO49" i="1"/>
  <c r="AO44" i="1" s="1"/>
  <c r="AQ49" i="1"/>
  <c r="AR49" i="1"/>
  <c r="AR44" i="1" s="1"/>
  <c r="AS49" i="1"/>
  <c r="AS44" i="1" s="1"/>
  <c r="AT49" i="1"/>
  <c r="AT44" i="1" s="1"/>
  <c r="AU49" i="1"/>
  <c r="AU44" i="1" s="1"/>
  <c r="AW49" i="1"/>
  <c r="AX49" i="1"/>
  <c r="AX44" i="1" s="1"/>
  <c r="AY49" i="1"/>
  <c r="AY44" i="1" s="1"/>
  <c r="AZ49" i="1"/>
  <c r="AZ44" i="1" s="1"/>
  <c r="BB49" i="1"/>
  <c r="BB44" i="1" s="1"/>
  <c r="BC49" i="1"/>
  <c r="BC44" i="1" s="1"/>
  <c r="BD49" i="1"/>
  <c r="BD44" i="1" s="1"/>
  <c r="BE49" i="1"/>
  <c r="BE44" i="1" s="1"/>
  <c r="BF49" i="1"/>
  <c r="BF44" i="1" s="1"/>
  <c r="BH49" i="1"/>
  <c r="BH44" i="1" s="1"/>
  <c r="BI49" i="1"/>
  <c r="BI44" i="1" s="1"/>
  <c r="BJ49" i="1"/>
  <c r="BJ44" i="1" s="1"/>
  <c r="BL49" i="1"/>
  <c r="BL44" i="1" s="1"/>
  <c r="BM49" i="1"/>
  <c r="BM44" i="1" s="1"/>
  <c r="BN49" i="1"/>
  <c r="BN44" i="1" s="1"/>
  <c r="BP49" i="1"/>
  <c r="BP44" i="1" s="1"/>
  <c r="BQ49" i="1"/>
  <c r="BQ44" i="1" s="1"/>
  <c r="BT49" i="1"/>
  <c r="BT44" i="1" s="1"/>
  <c r="BU49" i="1"/>
  <c r="BU44" i="1" s="1"/>
  <c r="BV49" i="1"/>
  <c r="BV44" i="1" s="1"/>
  <c r="BX49" i="1"/>
  <c r="BX44" i="1" s="1"/>
  <c r="BY49" i="1"/>
  <c r="BY44" i="1" s="1"/>
  <c r="BZ49" i="1"/>
  <c r="BZ44" i="1" s="1"/>
  <c r="CA49" i="1"/>
  <c r="CA44" i="1" s="1"/>
  <c r="CC49" i="1"/>
  <c r="CD49" i="1"/>
  <c r="CD44" i="1" s="1"/>
  <c r="CE49" i="1"/>
  <c r="CE44" i="1" s="1"/>
  <c r="CG49" i="1"/>
  <c r="CG44" i="1" s="1"/>
  <c r="CH49" i="1"/>
  <c r="CH44" i="1" s="1"/>
  <c r="CI49" i="1"/>
  <c r="CI44" i="1" s="1"/>
  <c r="CK49" i="1"/>
  <c r="CL49" i="1"/>
  <c r="CL44" i="1" s="1"/>
  <c r="CM49" i="1"/>
  <c r="CM44" i="1" s="1"/>
  <c r="CN49" i="1"/>
  <c r="CN44" i="1" s="1"/>
  <c r="CO49" i="1"/>
  <c r="CO44" i="1" s="1"/>
  <c r="CQ49" i="1"/>
  <c r="CQ44" i="1" s="1"/>
  <c r="CR49" i="1"/>
  <c r="CR44" i="1" s="1"/>
  <c r="CT49" i="1"/>
  <c r="CT44" i="1" s="1"/>
  <c r="CU49" i="1"/>
  <c r="CU44" i="1" s="1"/>
  <c r="CV49" i="1"/>
  <c r="CV44" i="1" s="1"/>
  <c r="CX49" i="1"/>
  <c r="CY49" i="1"/>
  <c r="CY44" i="1" s="1"/>
  <c r="CZ49" i="1"/>
  <c r="CZ44" i="1" s="1"/>
  <c r="DB49" i="1"/>
  <c r="DB44" i="1" s="1"/>
  <c r="DC49" i="1"/>
  <c r="DC44" i="1" s="1"/>
  <c r="DD49" i="1"/>
  <c r="DD44" i="1" s="1"/>
  <c r="DF49" i="1"/>
  <c r="DF44" i="1" s="1"/>
  <c r="DG49" i="1"/>
  <c r="DG44" i="1" s="1"/>
  <c r="C84" i="1"/>
  <c r="C83" i="1" s="1"/>
  <c r="C82" i="1" s="1"/>
  <c r="DG83" i="1"/>
  <c r="DG82" i="1" s="1"/>
  <c r="DF83" i="1"/>
  <c r="DF82" i="1" s="1"/>
  <c r="DD83" i="1"/>
  <c r="DD82" i="1" s="1"/>
  <c r="DC83" i="1"/>
  <c r="DB83" i="1"/>
  <c r="CZ83" i="1"/>
  <c r="CZ82" i="1" s="1"/>
  <c r="CY83" i="1"/>
  <c r="CY82" i="1" s="1"/>
  <c r="CX83" i="1"/>
  <c r="CX82" i="1" s="1"/>
  <c r="CV83" i="1"/>
  <c r="CV82" i="1" s="1"/>
  <c r="CU83" i="1"/>
  <c r="CU82" i="1" s="1"/>
  <c r="CT83" i="1"/>
  <c r="CR83" i="1"/>
  <c r="CR82" i="1" s="1"/>
  <c r="CQ83" i="1"/>
  <c r="CO83" i="1"/>
  <c r="CO82" i="1" s="1"/>
  <c r="CN83" i="1"/>
  <c r="CN82" i="1" s="1"/>
  <c r="CM83" i="1"/>
  <c r="CM82" i="1" s="1"/>
  <c r="CL83" i="1"/>
  <c r="CL82" i="1" s="1"/>
  <c r="CK83" i="1"/>
  <c r="CI83" i="1"/>
  <c r="CI82" i="1" s="1"/>
  <c r="CH83" i="1"/>
  <c r="CH82" i="1" s="1"/>
  <c r="CG83" i="1"/>
  <c r="CG82" i="1" s="1"/>
  <c r="CE83" i="1"/>
  <c r="CD83" i="1"/>
  <c r="CD82" i="1" s="1"/>
  <c r="CC83" i="1"/>
  <c r="CC82" i="1" s="1"/>
  <c r="CA83" i="1"/>
  <c r="CA82" i="1" s="1"/>
  <c r="BZ83" i="1"/>
  <c r="BZ82" i="1" s="1"/>
  <c r="BY83" i="1"/>
  <c r="BX83" i="1"/>
  <c r="BV83" i="1"/>
  <c r="BV82" i="1" s="1"/>
  <c r="BU83" i="1"/>
  <c r="BU82" i="1" s="1"/>
  <c r="BT83" i="1"/>
  <c r="BT82" i="1" s="1"/>
  <c r="BQ83" i="1"/>
  <c r="BQ82" i="1" s="1"/>
  <c r="BP83" i="1"/>
  <c r="BN83" i="1"/>
  <c r="BN82" i="1" s="1"/>
  <c r="BM83" i="1"/>
  <c r="BL83" i="1"/>
  <c r="BL82" i="1" s="1"/>
  <c r="BJ83" i="1"/>
  <c r="BJ82" i="1" s="1"/>
  <c r="BI83" i="1"/>
  <c r="BI82" i="1" s="1"/>
  <c r="BH83" i="1"/>
  <c r="BH82" i="1" s="1"/>
  <c r="BF83" i="1"/>
  <c r="BF82" i="1" s="1"/>
  <c r="BE83" i="1"/>
  <c r="BE82" i="1" s="1"/>
  <c r="BD83" i="1"/>
  <c r="BD82" i="1" s="1"/>
  <c r="BC83" i="1"/>
  <c r="BC82" i="1" s="1"/>
  <c r="BB83" i="1"/>
  <c r="BB82" i="1" s="1"/>
  <c r="AZ83" i="1"/>
  <c r="AZ82" i="1" s="1"/>
  <c r="AY83" i="1"/>
  <c r="AY82" i="1" s="1"/>
  <c r="AX83" i="1"/>
  <c r="AW83" i="1"/>
  <c r="AW82" i="1" s="1"/>
  <c r="AU83" i="1"/>
  <c r="AU82" i="1" s="1"/>
  <c r="AT83" i="1"/>
  <c r="AT82" i="1" s="1"/>
  <c r="AS83" i="1"/>
  <c r="AS82" i="1" s="1"/>
  <c r="AR83" i="1"/>
  <c r="AQ83" i="1"/>
  <c r="AO83" i="1"/>
  <c r="AO82" i="1" s="1"/>
  <c r="AN83" i="1"/>
  <c r="AN82" i="1" s="1"/>
  <c r="AM83" i="1"/>
  <c r="AM82" i="1" s="1"/>
  <c r="AL83" i="1"/>
  <c r="AL82" i="1" s="1"/>
  <c r="AK83" i="1"/>
  <c r="AK82" i="1" s="1"/>
  <c r="AJ83" i="1"/>
  <c r="AJ82" i="1" s="1"/>
  <c r="AH83" i="1"/>
  <c r="AH82" i="1" s="1"/>
  <c r="AG83" i="1"/>
  <c r="AG82" i="1" s="1"/>
  <c r="AF83" i="1"/>
  <c r="AE83" i="1"/>
  <c r="AE82" i="1" s="1"/>
  <c r="AC83" i="1"/>
  <c r="AC82" i="1" s="1"/>
  <c r="AB83" i="1"/>
  <c r="AB82" i="1" s="1"/>
  <c r="AA83" i="1"/>
  <c r="AA82" i="1" s="1"/>
  <c r="Z83" i="1"/>
  <c r="X83" i="1"/>
  <c r="X82" i="1" s="1"/>
  <c r="W83" i="1"/>
  <c r="W82" i="1" s="1"/>
  <c r="V83" i="1"/>
  <c r="V82" i="1" s="1"/>
  <c r="U83" i="1"/>
  <c r="U82" i="1" s="1"/>
  <c r="S83" i="1"/>
  <c r="S82" i="1" s="1"/>
  <c r="R83" i="1"/>
  <c r="R82" i="1" s="1"/>
  <c r="Q83" i="1"/>
  <c r="P83" i="1"/>
  <c r="P82" i="1" s="1"/>
  <c r="N83" i="1"/>
  <c r="M83" i="1"/>
  <c r="J83" i="1"/>
  <c r="J82" i="1" s="1"/>
  <c r="I83" i="1"/>
  <c r="I82" i="1" s="1"/>
  <c r="G83" i="1"/>
  <c r="G82" i="1" s="1"/>
  <c r="F83" i="1"/>
  <c r="F82" i="1" s="1"/>
  <c r="K82" i="1"/>
  <c r="H82" i="1"/>
  <c r="E82" i="1"/>
  <c r="DG80" i="1"/>
  <c r="DG79" i="1" s="1"/>
  <c r="DF80" i="1"/>
  <c r="DF79" i="1" s="1"/>
  <c r="DD80" i="1"/>
  <c r="DC80" i="1"/>
  <c r="DC79" i="1" s="1"/>
  <c r="DB80" i="1"/>
  <c r="CZ80" i="1"/>
  <c r="CY80" i="1"/>
  <c r="CY79" i="1" s="1"/>
  <c r="CX80" i="1"/>
  <c r="CX79" i="1" s="1"/>
  <c r="CU80" i="1"/>
  <c r="CU79" i="1" s="1"/>
  <c r="CT80" i="1"/>
  <c r="CT79" i="1" s="1"/>
  <c r="CQ80" i="1"/>
  <c r="CQ79" i="1" s="1"/>
  <c r="CN80" i="1"/>
  <c r="CN79" i="1" s="1"/>
  <c r="CM80" i="1"/>
  <c r="CM79" i="1" s="1"/>
  <c r="CL80" i="1"/>
  <c r="CL79" i="1" s="1"/>
  <c r="CK80" i="1"/>
  <c r="CK79" i="1" s="1"/>
  <c r="CH80" i="1"/>
  <c r="CH79" i="1" s="1"/>
  <c r="CG80" i="1"/>
  <c r="CG79" i="1" s="1"/>
  <c r="CD80" i="1"/>
  <c r="CD79" i="1" s="1"/>
  <c r="CC80" i="1"/>
  <c r="CC79" i="1" s="1"/>
  <c r="BZ80" i="1"/>
  <c r="BY80" i="1"/>
  <c r="BY79" i="1" s="1"/>
  <c r="BX80" i="1"/>
  <c r="BX79" i="1" s="1"/>
  <c r="BU80" i="1"/>
  <c r="BU79" i="1" s="1"/>
  <c r="BT80" i="1"/>
  <c r="BT79" i="1" s="1"/>
  <c r="BQ80" i="1"/>
  <c r="BQ79" i="1" s="1"/>
  <c r="BP80" i="1"/>
  <c r="BM80" i="1"/>
  <c r="BM79" i="1" s="1"/>
  <c r="BL80" i="1"/>
  <c r="BL79" i="1" s="1"/>
  <c r="BI80" i="1"/>
  <c r="BI79" i="1" s="1"/>
  <c r="BH80" i="1"/>
  <c r="BH79" i="1" s="1"/>
  <c r="BE80" i="1"/>
  <c r="BE79" i="1" s="1"/>
  <c r="BD80" i="1"/>
  <c r="BD79" i="1" s="1"/>
  <c r="BC80" i="1"/>
  <c r="BC79" i="1" s="1"/>
  <c r="BB80" i="1"/>
  <c r="BB79" i="1" s="1"/>
  <c r="AY80" i="1"/>
  <c r="AY79" i="1" s="1"/>
  <c r="AX80" i="1"/>
  <c r="AX79" i="1" s="1"/>
  <c r="AW80" i="1"/>
  <c r="AW79" i="1" s="1"/>
  <c r="AT80" i="1"/>
  <c r="AT79" i="1" s="1"/>
  <c r="AS80" i="1"/>
  <c r="AS79" i="1" s="1"/>
  <c r="AR80" i="1"/>
  <c r="AR79" i="1" s="1"/>
  <c r="AQ80" i="1"/>
  <c r="AQ79" i="1" s="1"/>
  <c r="AN80" i="1"/>
  <c r="AN79" i="1" s="1"/>
  <c r="AM80" i="1"/>
  <c r="AM79" i="1" s="1"/>
  <c r="AL80" i="1"/>
  <c r="AL79" i="1" s="1"/>
  <c r="AK80" i="1"/>
  <c r="AK79" i="1" s="1"/>
  <c r="AJ80" i="1"/>
  <c r="AJ79" i="1" s="1"/>
  <c r="AG80" i="1"/>
  <c r="AG79" i="1" s="1"/>
  <c r="AF80" i="1"/>
  <c r="AF79" i="1" s="1"/>
  <c r="AE80" i="1"/>
  <c r="AE79" i="1" s="1"/>
  <c r="AB80" i="1"/>
  <c r="AB79" i="1" s="1"/>
  <c r="AA80" i="1"/>
  <c r="AA79" i="1" s="1"/>
  <c r="Z80" i="1"/>
  <c r="Z79" i="1" s="1"/>
  <c r="W80" i="1"/>
  <c r="W79" i="1" s="1"/>
  <c r="V80" i="1"/>
  <c r="V79" i="1" s="1"/>
  <c r="U80" i="1"/>
  <c r="U79" i="1" s="1"/>
  <c r="R80" i="1"/>
  <c r="R79" i="1" s="1"/>
  <c r="Q80" i="1"/>
  <c r="Q79" i="1" s="1"/>
  <c r="P80" i="1"/>
  <c r="P79" i="1" s="1"/>
  <c r="M80" i="1"/>
  <c r="M79" i="1" s="1"/>
  <c r="J80" i="1"/>
  <c r="J79" i="1" s="1"/>
  <c r="I80" i="1"/>
  <c r="I79" i="1" s="1"/>
  <c r="H80" i="1"/>
  <c r="H79" i="1" s="1"/>
  <c r="G80" i="1"/>
  <c r="G79" i="1" s="1"/>
  <c r="F80" i="1"/>
  <c r="F79" i="1" s="1"/>
  <c r="E80" i="1"/>
  <c r="E79" i="1" s="1"/>
  <c r="D80" i="1"/>
  <c r="DD79" i="1"/>
  <c r="BZ79" i="1"/>
  <c r="C77" i="1"/>
  <c r="DG74" i="1"/>
  <c r="DF74" i="1"/>
  <c r="DD74" i="1"/>
  <c r="DC74" i="1"/>
  <c r="DB74" i="1"/>
  <c r="CZ74" i="1"/>
  <c r="CY74" i="1"/>
  <c r="CX74" i="1"/>
  <c r="CV74" i="1"/>
  <c r="CU74" i="1"/>
  <c r="CT74" i="1"/>
  <c r="CR74" i="1"/>
  <c r="CQ74" i="1"/>
  <c r="CO74" i="1"/>
  <c r="CN74" i="1"/>
  <c r="CM74" i="1"/>
  <c r="CL74" i="1"/>
  <c r="CK74" i="1"/>
  <c r="CI74" i="1"/>
  <c r="CH74" i="1"/>
  <c r="CG74" i="1"/>
  <c r="CE74" i="1"/>
  <c r="CD74" i="1"/>
  <c r="CC74" i="1"/>
  <c r="CA74" i="1"/>
  <c r="BZ74" i="1"/>
  <c r="BY74" i="1"/>
  <c r="BX74" i="1"/>
  <c r="BV74" i="1"/>
  <c r="BU74" i="1"/>
  <c r="BT74" i="1"/>
  <c r="BQ74" i="1"/>
  <c r="BP74" i="1"/>
  <c r="BN74" i="1"/>
  <c r="BM74" i="1"/>
  <c r="BL74" i="1"/>
  <c r="BJ74" i="1"/>
  <c r="BI74" i="1"/>
  <c r="BH74" i="1"/>
  <c r="BF74" i="1"/>
  <c r="BE74" i="1"/>
  <c r="BD74" i="1"/>
  <c r="BC74" i="1"/>
  <c r="BB74" i="1"/>
  <c r="AZ74" i="1"/>
  <c r="AY74" i="1"/>
  <c r="AX74" i="1"/>
  <c r="AW74" i="1"/>
  <c r="AU74" i="1"/>
  <c r="AT74" i="1"/>
  <c r="AS74" i="1"/>
  <c r="AR74" i="1"/>
  <c r="AQ74" i="1"/>
  <c r="AO74" i="1"/>
  <c r="AN74" i="1"/>
  <c r="AM74" i="1"/>
  <c r="AL74" i="1"/>
  <c r="AK74" i="1"/>
  <c r="AJ74" i="1"/>
  <c r="AH74" i="1"/>
  <c r="AG74" i="1"/>
  <c r="AF74" i="1"/>
  <c r="AE74" i="1"/>
  <c r="AC74" i="1"/>
  <c r="AB74" i="1"/>
  <c r="AA74" i="1"/>
  <c r="Z74" i="1"/>
  <c r="X74" i="1"/>
  <c r="W74" i="1"/>
  <c r="V74" i="1"/>
  <c r="U74" i="1"/>
  <c r="S74" i="1"/>
  <c r="R74" i="1"/>
  <c r="Q74" i="1"/>
  <c r="P74" i="1"/>
  <c r="N74" i="1"/>
  <c r="M74" i="1"/>
  <c r="K74" i="1"/>
  <c r="J74" i="1"/>
  <c r="I74" i="1"/>
  <c r="H74" i="1"/>
  <c r="G74" i="1"/>
  <c r="F74" i="1"/>
  <c r="E74" i="1"/>
  <c r="D74" i="1"/>
  <c r="DG72" i="1"/>
  <c r="DF72" i="1"/>
  <c r="DD72" i="1"/>
  <c r="DC72" i="1"/>
  <c r="DB72" i="1"/>
  <c r="CZ72" i="1"/>
  <c r="CY72" i="1"/>
  <c r="CX72" i="1"/>
  <c r="CV72" i="1"/>
  <c r="CU72" i="1"/>
  <c r="CT72" i="1"/>
  <c r="CR72" i="1"/>
  <c r="CQ72" i="1"/>
  <c r="CO72" i="1"/>
  <c r="CN72" i="1"/>
  <c r="CM72" i="1"/>
  <c r="CL72" i="1"/>
  <c r="CK72" i="1"/>
  <c r="CI72" i="1"/>
  <c r="CH72" i="1"/>
  <c r="CG72" i="1"/>
  <c r="CE72" i="1"/>
  <c r="CD72" i="1"/>
  <c r="CC72" i="1"/>
  <c r="CA72" i="1"/>
  <c r="BZ72" i="1"/>
  <c r="BY72" i="1"/>
  <c r="BX72" i="1"/>
  <c r="BV72" i="1"/>
  <c r="BU72" i="1"/>
  <c r="BT72" i="1"/>
  <c r="BQ72" i="1"/>
  <c r="BP72" i="1"/>
  <c r="BN72" i="1"/>
  <c r="BM72" i="1"/>
  <c r="BL72" i="1"/>
  <c r="BJ72" i="1"/>
  <c r="BI72" i="1"/>
  <c r="BH72" i="1"/>
  <c r="BF72" i="1"/>
  <c r="BE72" i="1"/>
  <c r="BD72" i="1"/>
  <c r="BC72" i="1"/>
  <c r="BB72" i="1"/>
  <c r="AZ72" i="1"/>
  <c r="AY72" i="1"/>
  <c r="AX72" i="1"/>
  <c r="AW72" i="1"/>
  <c r="AU72" i="1"/>
  <c r="AT72" i="1"/>
  <c r="AS72" i="1"/>
  <c r="AR72" i="1"/>
  <c r="AQ72" i="1"/>
  <c r="AO72" i="1"/>
  <c r="AN72" i="1"/>
  <c r="AM72" i="1"/>
  <c r="AL72" i="1"/>
  <c r="AK72" i="1"/>
  <c r="AJ72" i="1"/>
  <c r="AH72" i="1"/>
  <c r="AG72" i="1"/>
  <c r="AF72" i="1"/>
  <c r="AE72" i="1"/>
  <c r="AC72" i="1"/>
  <c r="AB72" i="1"/>
  <c r="AA72" i="1"/>
  <c r="Z72" i="1"/>
  <c r="X72" i="1"/>
  <c r="W72" i="1"/>
  <c r="V72" i="1"/>
  <c r="U72" i="1"/>
  <c r="S72" i="1"/>
  <c r="R72" i="1"/>
  <c r="Q72" i="1"/>
  <c r="P72" i="1"/>
  <c r="N72" i="1"/>
  <c r="M72" i="1"/>
  <c r="K72" i="1"/>
  <c r="J72" i="1"/>
  <c r="I72" i="1"/>
  <c r="G72" i="1"/>
  <c r="F72" i="1"/>
  <c r="C74" i="1" l="1"/>
  <c r="CW82" i="1"/>
  <c r="L83" i="1"/>
  <c r="CP83" i="1"/>
  <c r="AQ44" i="1"/>
  <c r="AP44" i="1" s="1"/>
  <c r="AP49" i="1"/>
  <c r="BO56" i="1"/>
  <c r="CF82" i="1"/>
  <c r="CF83" i="1"/>
  <c r="DA83" i="1"/>
  <c r="CS44" i="1"/>
  <c r="BA72" i="1"/>
  <c r="BK72" i="1"/>
  <c r="BW72" i="1"/>
  <c r="BO74" i="1"/>
  <c r="CW49" i="1"/>
  <c r="CX44" i="1"/>
  <c r="CW44" i="1" s="1"/>
  <c r="AV49" i="1"/>
  <c r="AW44" i="1"/>
  <c r="AV44" i="1" s="1"/>
  <c r="AI44" i="1"/>
  <c r="Y44" i="1"/>
  <c r="O44" i="1"/>
  <c r="CS72" i="1"/>
  <c r="CB74" i="1"/>
  <c r="CW74" i="1"/>
  <c r="BW44" i="1"/>
  <c r="BK44" i="1"/>
  <c r="BA44" i="1"/>
  <c r="DA44" i="1"/>
  <c r="CP44" i="1"/>
  <c r="CF44" i="1"/>
  <c r="L44" i="1"/>
  <c r="CB49" i="1"/>
  <c r="CC44" i="1"/>
  <c r="CB44" i="1" s="1"/>
  <c r="L74" i="1"/>
  <c r="CP74" i="1"/>
  <c r="BS44" i="1"/>
  <c r="BG44" i="1"/>
  <c r="AD44" i="1"/>
  <c r="T44" i="1"/>
  <c r="BO44" i="1"/>
  <c r="CJ49" i="1"/>
  <c r="CK44" i="1"/>
  <c r="CJ44" i="1" s="1"/>
  <c r="DA56" i="1"/>
  <c r="CP56" i="1"/>
  <c r="CF56" i="1"/>
  <c r="AP56" i="1"/>
  <c r="L56" i="1"/>
  <c r="O72" i="1"/>
  <c r="Y72" i="1"/>
  <c r="AI72" i="1"/>
  <c r="AV74" i="1"/>
  <c r="BS82" i="1"/>
  <c r="AP83" i="1"/>
  <c r="CS49" i="1"/>
  <c r="AI49" i="1"/>
  <c r="Y49" i="1"/>
  <c r="O49" i="1"/>
  <c r="CJ72" i="1"/>
  <c r="T74" i="1"/>
  <c r="AD74" i="1"/>
  <c r="BG74" i="1"/>
  <c r="BS74" i="1"/>
  <c r="M82" i="1"/>
  <c r="AQ82" i="1"/>
  <c r="DB82" i="1"/>
  <c r="BA83" i="1"/>
  <c r="BK83" i="1"/>
  <c r="BW83" i="1"/>
  <c r="BW49" i="1"/>
  <c r="BK49" i="1"/>
  <c r="BA49" i="1"/>
  <c r="BS56" i="1"/>
  <c r="BG56" i="1"/>
  <c r="AD56" i="1"/>
  <c r="T56" i="1"/>
  <c r="BO72" i="1"/>
  <c r="BX82" i="1"/>
  <c r="O83" i="1"/>
  <c r="Y83" i="1"/>
  <c r="AI83" i="1"/>
  <c r="CS83" i="1"/>
  <c r="DA49" i="1"/>
  <c r="CP49" i="1"/>
  <c r="CF49" i="1"/>
  <c r="L49" i="1"/>
  <c r="CW56" i="1"/>
  <c r="CB56" i="1"/>
  <c r="AV56" i="1"/>
  <c r="AV72" i="1"/>
  <c r="CB72" i="1"/>
  <c r="CW72" i="1"/>
  <c r="AP74" i="1"/>
  <c r="CF74" i="1"/>
  <c r="DA74" i="1"/>
  <c r="BG82" i="1"/>
  <c r="CJ83" i="1"/>
  <c r="T72" i="1"/>
  <c r="AD72" i="1"/>
  <c r="BG72" i="1"/>
  <c r="BS72" i="1"/>
  <c r="BA74" i="1"/>
  <c r="BK74" i="1"/>
  <c r="BW74" i="1"/>
  <c r="BO83" i="1"/>
  <c r="BS49" i="1"/>
  <c r="BG49" i="1"/>
  <c r="AD49" i="1"/>
  <c r="T49" i="1"/>
  <c r="CJ56" i="1"/>
  <c r="BA82" i="1"/>
  <c r="O74" i="1"/>
  <c r="Y74" i="1"/>
  <c r="AI74" i="1"/>
  <c r="CS74" i="1"/>
  <c r="T82" i="1"/>
  <c r="AI82" i="1"/>
  <c r="AV83" i="1"/>
  <c r="CB83" i="1"/>
  <c r="CW83" i="1"/>
  <c r="CS56" i="1"/>
  <c r="AI56" i="1"/>
  <c r="Y56" i="1"/>
  <c r="O56" i="1"/>
  <c r="L72" i="1"/>
  <c r="AP72" i="1"/>
  <c r="CF72" i="1"/>
  <c r="CP72" i="1"/>
  <c r="DA72" i="1"/>
  <c r="CJ74" i="1"/>
  <c r="T83" i="1"/>
  <c r="AD83" i="1"/>
  <c r="BG83" i="1"/>
  <c r="BS83" i="1"/>
  <c r="BO49" i="1"/>
  <c r="BW56" i="1"/>
  <c r="BK56" i="1"/>
  <c r="BA56" i="1"/>
  <c r="BP79" i="1"/>
  <c r="BO80" i="1"/>
  <c r="DB79" i="1"/>
  <c r="DA80" i="1"/>
  <c r="CZ79" i="1"/>
  <c r="CW80" i="1"/>
  <c r="CV80" i="1"/>
  <c r="CO80" i="1"/>
  <c r="BV80" i="1"/>
  <c r="DH61" i="1"/>
  <c r="DH43" i="1"/>
  <c r="DH57" i="1"/>
  <c r="C47" i="1"/>
  <c r="DH51" i="1"/>
  <c r="C57" i="1"/>
  <c r="C56" i="1" s="1"/>
  <c r="DH47" i="1"/>
  <c r="BN80" i="1"/>
  <c r="BJ80" i="1"/>
  <c r="AZ80" i="1"/>
  <c r="AF82" i="1"/>
  <c r="AD82" i="1" s="1"/>
  <c r="BP82" i="1"/>
  <c r="BO82" i="1" s="1"/>
  <c r="CK82" i="1"/>
  <c r="CJ82" i="1" s="1"/>
  <c r="N82" i="1"/>
  <c r="CE82" i="1"/>
  <c r="CB82" i="1" s="1"/>
  <c r="Q82" i="1"/>
  <c r="O82" i="1" s="1"/>
  <c r="AR82" i="1"/>
  <c r="DC82" i="1"/>
  <c r="BM82" i="1"/>
  <c r="BK82" i="1" s="1"/>
  <c r="C73" i="1"/>
  <c r="C72" i="1" s="1"/>
  <c r="AX82" i="1"/>
  <c r="AV82" i="1" s="1"/>
  <c r="BY82" i="1"/>
  <c r="Z82" i="1"/>
  <c r="Y82" i="1" s="1"/>
  <c r="CQ82" i="1"/>
  <c r="CP82" i="1" s="1"/>
  <c r="CT82" i="1"/>
  <c r="CS82" i="1" s="1"/>
  <c r="C62" i="1" l="1"/>
  <c r="AP82" i="1"/>
  <c r="DH74" i="1"/>
  <c r="DH72" i="1"/>
  <c r="DA82" i="1"/>
  <c r="DH56" i="1"/>
  <c r="DH83" i="1"/>
  <c r="L82" i="1"/>
  <c r="BW82" i="1"/>
  <c r="DA79" i="1"/>
  <c r="BO79" i="1"/>
  <c r="CI80" i="1"/>
  <c r="CI79" i="1" s="1"/>
  <c r="CW79" i="1"/>
  <c r="CR80" i="1"/>
  <c r="CP80" i="1" s="1"/>
  <c r="CV79" i="1"/>
  <c r="CS80" i="1"/>
  <c r="BR80" i="1"/>
  <c r="BR79" i="1" s="1"/>
  <c r="CE80" i="1"/>
  <c r="CE79" i="1" s="1"/>
  <c r="CA80" i="1"/>
  <c r="CA79" i="1" s="1"/>
  <c r="CJ80" i="1"/>
  <c r="CO79" i="1"/>
  <c r="BV79" i="1"/>
  <c r="BS80" i="1"/>
  <c r="DH55" i="1"/>
  <c r="AU80" i="1"/>
  <c r="AP80" i="1" s="1"/>
  <c r="BK80" i="1"/>
  <c r="BN79" i="1"/>
  <c r="BF80" i="1"/>
  <c r="BF79" i="1" s="1"/>
  <c r="BJ79" i="1"/>
  <c r="BG80" i="1"/>
  <c r="AZ79" i="1"/>
  <c r="AV80" i="1"/>
  <c r="AO80" i="1"/>
  <c r="DH82" i="1" l="1"/>
  <c r="AU79" i="1"/>
  <c r="AP79" i="1" s="1"/>
  <c r="CF80" i="1"/>
  <c r="DE5" i="1"/>
  <c r="CB80" i="1"/>
  <c r="CR79" i="1"/>
  <c r="CS79" i="1"/>
  <c r="BW80" i="1"/>
  <c r="CJ79" i="1"/>
  <c r="CF79" i="1"/>
  <c r="CB79" i="1"/>
  <c r="BW79" i="1"/>
  <c r="BS79" i="1"/>
  <c r="DH49" i="1"/>
  <c r="DH58" i="1"/>
  <c r="DH42" i="1"/>
  <c r="BK79" i="1"/>
  <c r="BA80" i="1"/>
  <c r="BG79" i="1"/>
  <c r="BA79" i="1"/>
  <c r="AV79" i="1"/>
  <c r="AH80" i="1"/>
  <c r="AO79" i="1"/>
  <c r="AI80" i="1"/>
  <c r="DG70" i="1"/>
  <c r="DF70" i="1"/>
  <c r="DD70" i="1"/>
  <c r="DC70" i="1"/>
  <c r="DB70" i="1"/>
  <c r="CZ70" i="1"/>
  <c r="CY70" i="1"/>
  <c r="CX70" i="1"/>
  <c r="CV70" i="1"/>
  <c r="CU70" i="1"/>
  <c r="CT70" i="1"/>
  <c r="CR70" i="1"/>
  <c r="CQ70" i="1"/>
  <c r="CO70" i="1"/>
  <c r="CN70" i="1"/>
  <c r="CM70" i="1"/>
  <c r="CL70" i="1"/>
  <c r="CK70" i="1"/>
  <c r="CI70" i="1"/>
  <c r="CH70" i="1"/>
  <c r="CG70" i="1"/>
  <c r="CE70" i="1"/>
  <c r="CD70" i="1"/>
  <c r="CC70" i="1"/>
  <c r="CA70" i="1"/>
  <c r="BZ70" i="1"/>
  <c r="BY70" i="1"/>
  <c r="BX70" i="1"/>
  <c r="BV70" i="1"/>
  <c r="BU70" i="1"/>
  <c r="BT70" i="1"/>
  <c r="BQ70" i="1"/>
  <c r="BP70" i="1"/>
  <c r="BN70" i="1"/>
  <c r="BM70" i="1"/>
  <c r="BL70" i="1"/>
  <c r="BJ70" i="1"/>
  <c r="BI70" i="1"/>
  <c r="BH70" i="1"/>
  <c r="BF70" i="1"/>
  <c r="BE70" i="1"/>
  <c r="BD70" i="1"/>
  <c r="BC70" i="1"/>
  <c r="BB70" i="1"/>
  <c r="AZ70" i="1"/>
  <c r="AY70" i="1"/>
  <c r="AX70" i="1"/>
  <c r="AW70" i="1"/>
  <c r="AU70" i="1"/>
  <c r="AT70" i="1"/>
  <c r="AS70" i="1"/>
  <c r="AR70" i="1"/>
  <c r="AQ70" i="1"/>
  <c r="AO70" i="1"/>
  <c r="AN70" i="1"/>
  <c r="AM70" i="1"/>
  <c r="AL70" i="1"/>
  <c r="AK70" i="1"/>
  <c r="AJ70" i="1"/>
  <c r="AH70" i="1"/>
  <c r="AG70" i="1"/>
  <c r="AF70" i="1"/>
  <c r="AE70" i="1"/>
  <c r="AC70" i="1"/>
  <c r="AB70" i="1"/>
  <c r="AA70" i="1"/>
  <c r="Z70" i="1"/>
  <c r="X70" i="1"/>
  <c r="W70" i="1"/>
  <c r="V70" i="1"/>
  <c r="U70" i="1"/>
  <c r="S70" i="1"/>
  <c r="R70" i="1"/>
  <c r="Q70" i="1"/>
  <c r="P70" i="1"/>
  <c r="N70" i="1"/>
  <c r="M70" i="1"/>
  <c r="K70" i="1"/>
  <c r="J70" i="1"/>
  <c r="I70" i="1"/>
  <c r="G70" i="1"/>
  <c r="F70" i="1"/>
  <c r="CB70" i="1" l="1"/>
  <c r="CW70" i="1"/>
  <c r="CS70" i="1"/>
  <c r="Y70" i="1"/>
  <c r="CJ70" i="1"/>
  <c r="O70" i="1"/>
  <c r="AI70" i="1"/>
  <c r="BO70" i="1"/>
  <c r="AV70" i="1"/>
  <c r="T70" i="1"/>
  <c r="AD70" i="1"/>
  <c r="BG70" i="1"/>
  <c r="BS70" i="1"/>
  <c r="L70" i="1"/>
  <c r="AP70" i="1"/>
  <c r="CF70" i="1"/>
  <c r="CP70" i="1"/>
  <c r="DA70" i="1"/>
  <c r="BA70" i="1"/>
  <c r="BK70" i="1"/>
  <c r="BW70" i="1"/>
  <c r="CP79" i="1"/>
  <c r="DH45" i="1"/>
  <c r="DH54" i="1"/>
  <c r="AI79" i="1"/>
  <c r="AH79" i="1"/>
  <c r="AD80" i="1"/>
  <c r="AC80" i="1"/>
  <c r="DH70" i="1" l="1"/>
  <c r="DH41" i="1"/>
  <c r="DH48" i="1"/>
  <c r="AC79" i="1"/>
  <c r="Y80" i="1"/>
  <c r="X80" i="1"/>
  <c r="AD79" i="1"/>
  <c r="DH37" i="1" l="1"/>
  <c r="DH30" i="1"/>
  <c r="S80" i="1"/>
  <c r="T80" i="1"/>
  <c r="X79" i="1"/>
  <c r="Y79" i="1"/>
  <c r="C54" i="1"/>
  <c r="DH40" i="1" l="1"/>
  <c r="DH33" i="1"/>
  <c r="T79" i="1"/>
  <c r="S79" i="1"/>
  <c r="O80" i="1"/>
  <c r="H62" i="1"/>
  <c r="C41" i="1"/>
  <c r="DG39" i="1"/>
  <c r="DG38" i="1" s="1"/>
  <c r="DF39" i="1"/>
  <c r="DF38" i="1" s="1"/>
  <c r="DD39" i="1"/>
  <c r="DD38" i="1" s="1"/>
  <c r="DC39" i="1"/>
  <c r="DC38" i="1" s="1"/>
  <c r="DB39" i="1"/>
  <c r="CZ39" i="1"/>
  <c r="CZ38" i="1" s="1"/>
  <c r="CY39" i="1"/>
  <c r="CY38" i="1" s="1"/>
  <c r="CX39" i="1"/>
  <c r="CV39" i="1"/>
  <c r="CV38" i="1" s="1"/>
  <c r="CU39" i="1"/>
  <c r="CU38" i="1" s="1"/>
  <c r="CT39" i="1"/>
  <c r="CR39" i="1"/>
  <c r="CR38" i="1" s="1"/>
  <c r="CQ39" i="1"/>
  <c r="CO39" i="1"/>
  <c r="CO38" i="1" s="1"/>
  <c r="CN39" i="1"/>
  <c r="CN38" i="1" s="1"/>
  <c r="CM39" i="1"/>
  <c r="CM38" i="1" s="1"/>
  <c r="CL39" i="1"/>
  <c r="CL38" i="1" s="1"/>
  <c r="CK39" i="1"/>
  <c r="CI39" i="1"/>
  <c r="CI38" i="1" s="1"/>
  <c r="CH39" i="1"/>
  <c r="CH38" i="1" s="1"/>
  <c r="CG39" i="1"/>
  <c r="CE39" i="1"/>
  <c r="CE38" i="1" s="1"/>
  <c r="CD39" i="1"/>
  <c r="CD38" i="1" s="1"/>
  <c r="CC39" i="1"/>
  <c r="CA39" i="1"/>
  <c r="CA38" i="1" s="1"/>
  <c r="BZ39" i="1"/>
  <c r="BZ38" i="1" s="1"/>
  <c r="BY39" i="1"/>
  <c r="BY38" i="1" s="1"/>
  <c r="BX39" i="1"/>
  <c r="BV39" i="1"/>
  <c r="BV38" i="1" s="1"/>
  <c r="BU39" i="1"/>
  <c r="BU38" i="1" s="1"/>
  <c r="BT39" i="1"/>
  <c r="BQ39" i="1"/>
  <c r="BQ38" i="1" s="1"/>
  <c r="BP39" i="1"/>
  <c r="BN39" i="1"/>
  <c r="BN38" i="1" s="1"/>
  <c r="BM39" i="1"/>
  <c r="BM38" i="1" s="1"/>
  <c r="BL39" i="1"/>
  <c r="BJ39" i="1"/>
  <c r="BJ38" i="1" s="1"/>
  <c r="BI39" i="1"/>
  <c r="BI38" i="1" s="1"/>
  <c r="BH39" i="1"/>
  <c r="BF39" i="1"/>
  <c r="BF38" i="1" s="1"/>
  <c r="BE39" i="1"/>
  <c r="BE38" i="1" s="1"/>
  <c r="BD39" i="1"/>
  <c r="BD38" i="1" s="1"/>
  <c r="BC39" i="1"/>
  <c r="BC38" i="1" s="1"/>
  <c r="BB39" i="1"/>
  <c r="AZ39" i="1"/>
  <c r="AZ38" i="1" s="1"/>
  <c r="AY39" i="1"/>
  <c r="AY38" i="1" s="1"/>
  <c r="AX39" i="1"/>
  <c r="AX38" i="1" s="1"/>
  <c r="AW39" i="1"/>
  <c r="AU39" i="1"/>
  <c r="AU38" i="1" s="1"/>
  <c r="AT39" i="1"/>
  <c r="AT38" i="1" s="1"/>
  <c r="AS39" i="1"/>
  <c r="AS38" i="1" s="1"/>
  <c r="AR39" i="1"/>
  <c r="AR38" i="1" s="1"/>
  <c r="AQ39" i="1"/>
  <c r="AO39" i="1"/>
  <c r="AO38" i="1" s="1"/>
  <c r="AN39" i="1"/>
  <c r="AN38" i="1" s="1"/>
  <c r="AM39" i="1"/>
  <c r="AM38" i="1" s="1"/>
  <c r="AL39" i="1"/>
  <c r="AL38" i="1" s="1"/>
  <c r="AK39" i="1"/>
  <c r="AK38" i="1" s="1"/>
  <c r="AJ39" i="1"/>
  <c r="AH39" i="1"/>
  <c r="AH38" i="1" s="1"/>
  <c r="AG39" i="1"/>
  <c r="AG38" i="1" s="1"/>
  <c r="AF39" i="1"/>
  <c r="AF38" i="1" s="1"/>
  <c r="AE39" i="1"/>
  <c r="AC39" i="1"/>
  <c r="AC38" i="1" s="1"/>
  <c r="AB39" i="1"/>
  <c r="AB38" i="1" s="1"/>
  <c r="AA39" i="1"/>
  <c r="AA38" i="1" s="1"/>
  <c r="Z39" i="1"/>
  <c r="X39" i="1"/>
  <c r="X38" i="1" s="1"/>
  <c r="W39" i="1"/>
  <c r="W38" i="1" s="1"/>
  <c r="V39" i="1"/>
  <c r="V38" i="1" s="1"/>
  <c r="U39" i="1"/>
  <c r="S39" i="1"/>
  <c r="S38" i="1" s="1"/>
  <c r="R39" i="1"/>
  <c r="R38" i="1" s="1"/>
  <c r="Q39" i="1"/>
  <c r="Q38" i="1" s="1"/>
  <c r="P39" i="1"/>
  <c r="N39" i="1"/>
  <c r="N38" i="1" s="1"/>
  <c r="M39" i="1"/>
  <c r="K39" i="1"/>
  <c r="K38" i="1" s="1"/>
  <c r="J39" i="1"/>
  <c r="J38" i="1" s="1"/>
  <c r="I39" i="1"/>
  <c r="I38" i="1" s="1"/>
  <c r="H39" i="1"/>
  <c r="H38" i="1" s="1"/>
  <c r="G39" i="1"/>
  <c r="G38" i="1" s="1"/>
  <c r="F39" i="1"/>
  <c r="F38" i="1" s="1"/>
  <c r="E39" i="1"/>
  <c r="DG35" i="1"/>
  <c r="DG34" i="1" s="1"/>
  <c r="DF35" i="1"/>
  <c r="DF34" i="1" s="1"/>
  <c r="DD35" i="1"/>
  <c r="DD34" i="1" s="1"/>
  <c r="DC35" i="1"/>
  <c r="DC34" i="1" s="1"/>
  <c r="DB35" i="1"/>
  <c r="CZ35" i="1"/>
  <c r="CZ34" i="1" s="1"/>
  <c r="CY35" i="1"/>
  <c r="CY34" i="1" s="1"/>
  <c r="CX35" i="1"/>
  <c r="CV35" i="1"/>
  <c r="CV34" i="1" s="1"/>
  <c r="CU35" i="1"/>
  <c r="CU34" i="1" s="1"/>
  <c r="CT35" i="1"/>
  <c r="CR35" i="1"/>
  <c r="CR34" i="1" s="1"/>
  <c r="CQ35" i="1"/>
  <c r="CO35" i="1"/>
  <c r="CO34" i="1" s="1"/>
  <c r="CN35" i="1"/>
  <c r="CN34" i="1" s="1"/>
  <c r="CM35" i="1"/>
  <c r="CM34" i="1" s="1"/>
  <c r="CL35" i="1"/>
  <c r="CL34" i="1" s="1"/>
  <c r="CK35" i="1"/>
  <c r="CI35" i="1"/>
  <c r="CI34" i="1" s="1"/>
  <c r="CH35" i="1"/>
  <c r="CH34" i="1" s="1"/>
  <c r="CG35" i="1"/>
  <c r="CE35" i="1"/>
  <c r="CE34" i="1" s="1"/>
  <c r="CD35" i="1"/>
  <c r="CD34" i="1" s="1"/>
  <c r="CC35" i="1"/>
  <c r="CA35" i="1"/>
  <c r="CA34" i="1" s="1"/>
  <c r="BZ35" i="1"/>
  <c r="BZ34" i="1" s="1"/>
  <c r="BY35" i="1"/>
  <c r="BY34" i="1" s="1"/>
  <c r="BX35" i="1"/>
  <c r="BV35" i="1"/>
  <c r="BV34" i="1" s="1"/>
  <c r="BU35" i="1"/>
  <c r="BU34" i="1" s="1"/>
  <c r="BT35" i="1"/>
  <c r="BQ35" i="1"/>
  <c r="BQ34" i="1" s="1"/>
  <c r="BP35" i="1"/>
  <c r="BN35" i="1"/>
  <c r="BN34" i="1" s="1"/>
  <c r="BM35" i="1"/>
  <c r="BM34" i="1" s="1"/>
  <c r="BL35" i="1"/>
  <c r="BJ35" i="1"/>
  <c r="BJ34" i="1" s="1"/>
  <c r="BI35" i="1"/>
  <c r="BI34" i="1" s="1"/>
  <c r="BH35" i="1"/>
  <c r="BF35" i="1"/>
  <c r="BF34" i="1" s="1"/>
  <c r="BE35" i="1"/>
  <c r="BE34" i="1" s="1"/>
  <c r="BD35" i="1"/>
  <c r="BD34" i="1" s="1"/>
  <c r="BC35" i="1"/>
  <c r="BC34" i="1" s="1"/>
  <c r="BB35" i="1"/>
  <c r="AZ35" i="1"/>
  <c r="AZ34" i="1" s="1"/>
  <c r="AY35" i="1"/>
  <c r="AY34" i="1" s="1"/>
  <c r="AX35" i="1"/>
  <c r="AX34" i="1" s="1"/>
  <c r="AW35" i="1"/>
  <c r="AU35" i="1"/>
  <c r="AU34" i="1" s="1"/>
  <c r="AT35" i="1"/>
  <c r="AT34" i="1" s="1"/>
  <c r="AS35" i="1"/>
  <c r="AS34" i="1" s="1"/>
  <c r="AR35" i="1"/>
  <c r="AR34" i="1" s="1"/>
  <c r="AQ35" i="1"/>
  <c r="AO35" i="1"/>
  <c r="AO34" i="1" s="1"/>
  <c r="AN35" i="1"/>
  <c r="AN34" i="1" s="1"/>
  <c r="AM35" i="1"/>
  <c r="AM34" i="1" s="1"/>
  <c r="AL35" i="1"/>
  <c r="AL34" i="1" s="1"/>
  <c r="AK35" i="1"/>
  <c r="AK34" i="1" s="1"/>
  <c r="AJ35" i="1"/>
  <c r="AH35" i="1"/>
  <c r="AH34" i="1" s="1"/>
  <c r="AG35" i="1"/>
  <c r="AG34" i="1" s="1"/>
  <c r="AF35" i="1"/>
  <c r="AF34" i="1" s="1"/>
  <c r="AE35" i="1"/>
  <c r="AC35" i="1"/>
  <c r="AC34" i="1" s="1"/>
  <c r="AB35" i="1"/>
  <c r="AB34" i="1" s="1"/>
  <c r="AA35" i="1"/>
  <c r="AA34" i="1" s="1"/>
  <c r="Z35" i="1"/>
  <c r="X35" i="1"/>
  <c r="X34" i="1" s="1"/>
  <c r="W35" i="1"/>
  <c r="W34" i="1" s="1"/>
  <c r="V35" i="1"/>
  <c r="V34" i="1" s="1"/>
  <c r="U35" i="1"/>
  <c r="S35" i="1"/>
  <c r="S34" i="1" s="1"/>
  <c r="R35" i="1"/>
  <c r="R34" i="1" s="1"/>
  <c r="Q35" i="1"/>
  <c r="Q34" i="1" s="1"/>
  <c r="P35" i="1"/>
  <c r="N35" i="1"/>
  <c r="N34" i="1" s="1"/>
  <c r="M35" i="1"/>
  <c r="K35" i="1"/>
  <c r="K34" i="1" s="1"/>
  <c r="J35" i="1"/>
  <c r="J34" i="1" s="1"/>
  <c r="I35" i="1"/>
  <c r="I34" i="1" s="1"/>
  <c r="H35" i="1"/>
  <c r="H34" i="1" s="1"/>
  <c r="G35" i="1"/>
  <c r="G34" i="1" s="1"/>
  <c r="F35" i="1"/>
  <c r="F34" i="1" s="1"/>
  <c r="E35" i="1"/>
  <c r="C32" i="1"/>
  <c r="DG31" i="1"/>
  <c r="DG26" i="1" s="1"/>
  <c r="DF31" i="1"/>
  <c r="DD31" i="1"/>
  <c r="DD26" i="1" s="1"/>
  <c r="DC31" i="1"/>
  <c r="DC26" i="1" s="1"/>
  <c r="DB31" i="1"/>
  <c r="CZ31" i="1"/>
  <c r="CY31" i="1"/>
  <c r="CX31" i="1"/>
  <c r="CV31" i="1"/>
  <c r="CU31" i="1"/>
  <c r="CT31" i="1"/>
  <c r="CR31" i="1"/>
  <c r="CR26" i="1" s="1"/>
  <c r="CQ31" i="1"/>
  <c r="CO31" i="1"/>
  <c r="CO26" i="1" s="1"/>
  <c r="CN31" i="1"/>
  <c r="CM31" i="1"/>
  <c r="CL31" i="1"/>
  <c r="CL26" i="1" s="1"/>
  <c r="CK31" i="1"/>
  <c r="CI31" i="1"/>
  <c r="CI26" i="1" s="1"/>
  <c r="CH31" i="1"/>
  <c r="CH26" i="1" s="1"/>
  <c r="CG31" i="1"/>
  <c r="CA31" i="1"/>
  <c r="BW31" i="1" s="1"/>
  <c r="BI31" i="1"/>
  <c r="G31" i="1"/>
  <c r="DF29" i="1"/>
  <c r="DB29" i="1"/>
  <c r="DA29" i="1" s="1"/>
  <c r="CZ29" i="1"/>
  <c r="CY29" i="1"/>
  <c r="CU29" i="1"/>
  <c r="CT29" i="1"/>
  <c r="CQ29" i="1"/>
  <c r="CP29" i="1" s="1"/>
  <c r="CM29" i="1"/>
  <c r="CK29" i="1"/>
  <c r="CC29" i="1"/>
  <c r="CB29" i="1" s="1"/>
  <c r="BX29" i="1"/>
  <c r="BW29" i="1" s="1"/>
  <c r="BQ29" i="1"/>
  <c r="BN29" i="1"/>
  <c r="BN26" i="1" s="1"/>
  <c r="BM29" i="1"/>
  <c r="BJ29" i="1"/>
  <c r="BG29" i="1" s="1"/>
  <c r="BF29" i="1"/>
  <c r="BF26" i="1" s="1"/>
  <c r="BE29" i="1"/>
  <c r="BD29" i="1"/>
  <c r="BC29" i="1"/>
  <c r="BC26" i="1" s="1"/>
  <c r="BB29" i="1"/>
  <c r="AZ29" i="1"/>
  <c r="AZ26" i="1" s="1"/>
  <c r="AY29" i="1"/>
  <c r="AY26" i="1" s="1"/>
  <c r="AW29" i="1"/>
  <c r="AR29" i="1"/>
  <c r="AR26" i="1" s="1"/>
  <c r="AQ29" i="1"/>
  <c r="AM29" i="1"/>
  <c r="AM26" i="1" s="1"/>
  <c r="AL29" i="1"/>
  <c r="AL26" i="1" s="1"/>
  <c r="AK29" i="1"/>
  <c r="AK26" i="1" s="1"/>
  <c r="AJ29" i="1"/>
  <c r="AG29" i="1"/>
  <c r="AG26" i="1" s="1"/>
  <c r="AF29" i="1"/>
  <c r="W29" i="1"/>
  <c r="P29" i="1"/>
  <c r="O29" i="1" s="1"/>
  <c r="M29" i="1"/>
  <c r="L29" i="1" s="1"/>
  <c r="DF27" i="1"/>
  <c r="CN27" i="1"/>
  <c r="CK27" i="1"/>
  <c r="BE27" i="1"/>
  <c r="BD27" i="1"/>
  <c r="Z27" i="1"/>
  <c r="Y27" i="1" s="1"/>
  <c r="S27" i="1"/>
  <c r="I27" i="1"/>
  <c r="CE26" i="1"/>
  <c r="CD26" i="1"/>
  <c r="BZ26" i="1"/>
  <c r="BY26" i="1"/>
  <c r="BV26" i="1"/>
  <c r="BU26" i="1"/>
  <c r="BT26" i="1"/>
  <c r="BP26" i="1"/>
  <c r="BL26" i="1"/>
  <c r="BH26" i="1"/>
  <c r="AX26" i="1"/>
  <c r="AU26" i="1"/>
  <c r="AT26" i="1"/>
  <c r="AS26" i="1"/>
  <c r="AO26" i="1"/>
  <c r="AN26" i="1"/>
  <c r="AH26" i="1"/>
  <c r="AE26" i="1"/>
  <c r="AC26" i="1"/>
  <c r="AB26" i="1"/>
  <c r="AA26" i="1"/>
  <c r="X26" i="1"/>
  <c r="V26" i="1"/>
  <c r="U26" i="1"/>
  <c r="R26" i="1"/>
  <c r="Q26" i="1"/>
  <c r="N26" i="1"/>
  <c r="K26" i="1"/>
  <c r="J26" i="1"/>
  <c r="H26" i="1"/>
  <c r="F26" i="1"/>
  <c r="E26" i="1"/>
  <c r="DG23" i="1"/>
  <c r="DF23" i="1"/>
  <c r="DD23" i="1"/>
  <c r="DC23" i="1"/>
  <c r="DB23" i="1"/>
  <c r="CZ23" i="1"/>
  <c r="CY23" i="1"/>
  <c r="CX23" i="1"/>
  <c r="CV23" i="1"/>
  <c r="CU23" i="1"/>
  <c r="CT23" i="1"/>
  <c r="CR23" i="1"/>
  <c r="CQ23" i="1"/>
  <c r="CO23" i="1"/>
  <c r="CN23" i="1"/>
  <c r="CM23" i="1"/>
  <c r="CL23" i="1"/>
  <c r="CK23" i="1"/>
  <c r="CI23" i="1"/>
  <c r="CH23" i="1"/>
  <c r="CG23" i="1"/>
  <c r="CE23" i="1"/>
  <c r="CD23" i="1"/>
  <c r="CC23" i="1"/>
  <c r="CA23" i="1"/>
  <c r="BZ23" i="1"/>
  <c r="BY23" i="1"/>
  <c r="BX23" i="1"/>
  <c r="BV23" i="1"/>
  <c r="BU23" i="1"/>
  <c r="BT23" i="1"/>
  <c r="BQ23" i="1"/>
  <c r="BP23" i="1"/>
  <c r="BN23" i="1"/>
  <c r="BM23" i="1"/>
  <c r="BL23" i="1"/>
  <c r="BJ23" i="1"/>
  <c r="BI23" i="1"/>
  <c r="BH23" i="1"/>
  <c r="BF23" i="1"/>
  <c r="BE23" i="1"/>
  <c r="BD23" i="1"/>
  <c r="BC23" i="1"/>
  <c r="BB23" i="1"/>
  <c r="AZ23" i="1"/>
  <c r="AY23" i="1"/>
  <c r="AX23" i="1"/>
  <c r="AW23" i="1"/>
  <c r="AU23" i="1"/>
  <c r="AT23" i="1"/>
  <c r="AR23" i="1"/>
  <c r="AQ23" i="1"/>
  <c r="AO23" i="1"/>
  <c r="AN23" i="1"/>
  <c r="AM23" i="1"/>
  <c r="AL23" i="1"/>
  <c r="AK23" i="1"/>
  <c r="AJ23" i="1"/>
  <c r="AH23" i="1"/>
  <c r="AG23" i="1"/>
  <c r="AF23" i="1"/>
  <c r="AE23" i="1"/>
  <c r="AC23" i="1"/>
  <c r="AB23" i="1"/>
  <c r="AA23" i="1"/>
  <c r="Z23" i="1"/>
  <c r="X23" i="1"/>
  <c r="W23" i="1"/>
  <c r="V23" i="1"/>
  <c r="U23" i="1"/>
  <c r="S23" i="1"/>
  <c r="R23" i="1"/>
  <c r="Q23" i="1"/>
  <c r="P23" i="1"/>
  <c r="N23" i="1"/>
  <c r="M23" i="1"/>
  <c r="K23" i="1"/>
  <c r="J23" i="1"/>
  <c r="I23" i="1"/>
  <c r="H23" i="1"/>
  <c r="G23" i="1"/>
  <c r="F23" i="1"/>
  <c r="E23" i="1"/>
  <c r="DG16" i="1"/>
  <c r="DF16" i="1"/>
  <c r="DD16" i="1"/>
  <c r="DC16" i="1"/>
  <c r="CZ16" i="1"/>
  <c r="CY16" i="1"/>
  <c r="CV16" i="1"/>
  <c r="CU16" i="1"/>
  <c r="CR16" i="1"/>
  <c r="CP16" i="1" s="1"/>
  <c r="CO16" i="1"/>
  <c r="CN16" i="1"/>
  <c r="CM16" i="1"/>
  <c r="CL16" i="1"/>
  <c r="CI16" i="1"/>
  <c r="CH16" i="1"/>
  <c r="CE16" i="1"/>
  <c r="CD16" i="1"/>
  <c r="CA16" i="1"/>
  <c r="BZ16" i="1"/>
  <c r="BY16" i="1"/>
  <c r="BV16" i="1"/>
  <c r="BU16" i="1"/>
  <c r="BQ16" i="1"/>
  <c r="BN16" i="1"/>
  <c r="BM16" i="1"/>
  <c r="BJ16" i="1"/>
  <c r="BI16" i="1"/>
  <c r="BF16" i="1"/>
  <c r="BE16" i="1"/>
  <c r="BD16" i="1"/>
  <c r="BC16" i="1"/>
  <c r="AZ16" i="1"/>
  <c r="AY16" i="1"/>
  <c r="AX16" i="1"/>
  <c r="AU16" i="1"/>
  <c r="AT16" i="1"/>
  <c r="AS16" i="1"/>
  <c r="AR16" i="1"/>
  <c r="AO16" i="1"/>
  <c r="AN16" i="1"/>
  <c r="AM16" i="1"/>
  <c r="AL16" i="1"/>
  <c r="AK16" i="1"/>
  <c r="AH16" i="1"/>
  <c r="AG16" i="1"/>
  <c r="AF16" i="1"/>
  <c r="AC16" i="1"/>
  <c r="AB16" i="1"/>
  <c r="AA16" i="1"/>
  <c r="X16" i="1"/>
  <c r="W16" i="1"/>
  <c r="V16" i="1"/>
  <c r="T17" i="1"/>
  <c r="S16" i="1"/>
  <c r="R16" i="1"/>
  <c r="Q16" i="1"/>
  <c r="N16" i="1"/>
  <c r="K16" i="1"/>
  <c r="J16" i="1"/>
  <c r="I16" i="1"/>
  <c r="H16" i="1"/>
  <c r="G16" i="1"/>
  <c r="E16" i="1"/>
  <c r="C13" i="1"/>
  <c r="C11" i="1"/>
  <c r="C10" i="1" s="1"/>
  <c r="C9" i="1" s="1"/>
  <c r="DG10" i="1"/>
  <c r="DF10" i="1"/>
  <c r="DF9" i="1" s="1"/>
  <c r="DD10" i="1"/>
  <c r="DD9" i="1" s="1"/>
  <c r="DC10" i="1"/>
  <c r="DC9" i="1" s="1"/>
  <c r="DB10" i="1"/>
  <c r="CZ10" i="1"/>
  <c r="CZ9" i="1" s="1"/>
  <c r="CY10" i="1"/>
  <c r="CY9" i="1" s="1"/>
  <c r="CX10" i="1"/>
  <c r="CV10" i="1"/>
  <c r="CV9" i="1" s="1"/>
  <c r="CU10" i="1"/>
  <c r="CU9" i="1" s="1"/>
  <c r="CT10" i="1"/>
  <c r="CR10" i="1"/>
  <c r="CR9" i="1" s="1"/>
  <c r="CQ10" i="1"/>
  <c r="CO10" i="1"/>
  <c r="CO9" i="1" s="1"/>
  <c r="CN10" i="1"/>
  <c r="CN9" i="1" s="1"/>
  <c r="CM10" i="1"/>
  <c r="CM9" i="1" s="1"/>
  <c r="CL10" i="1"/>
  <c r="CL9" i="1" s="1"/>
  <c r="CK10" i="1"/>
  <c r="CI10" i="1"/>
  <c r="CI9" i="1" s="1"/>
  <c r="CH10" i="1"/>
  <c r="CH9" i="1" s="1"/>
  <c r="CG10" i="1"/>
  <c r="CE10" i="1"/>
  <c r="CE9" i="1" s="1"/>
  <c r="CD10" i="1"/>
  <c r="CD9" i="1" s="1"/>
  <c r="CC10" i="1"/>
  <c r="CA10" i="1"/>
  <c r="CA9" i="1" s="1"/>
  <c r="BZ10" i="1"/>
  <c r="BZ9" i="1" s="1"/>
  <c r="BY10" i="1"/>
  <c r="BY9" i="1" s="1"/>
  <c r="BX10" i="1"/>
  <c r="BV10" i="1"/>
  <c r="BV9" i="1" s="1"/>
  <c r="BU10" i="1"/>
  <c r="BU9" i="1" s="1"/>
  <c r="BT10" i="1"/>
  <c r="BQ10" i="1"/>
  <c r="BQ9" i="1" s="1"/>
  <c r="BP10" i="1"/>
  <c r="BN10" i="1"/>
  <c r="BN9" i="1" s="1"/>
  <c r="BM10" i="1"/>
  <c r="BM9" i="1" s="1"/>
  <c r="BL10" i="1"/>
  <c r="BJ10" i="1"/>
  <c r="BJ9" i="1" s="1"/>
  <c r="BI10" i="1"/>
  <c r="BI9" i="1" s="1"/>
  <c r="BH10" i="1"/>
  <c r="BF10" i="1"/>
  <c r="BF9" i="1" s="1"/>
  <c r="BE10" i="1"/>
  <c r="BE9" i="1" s="1"/>
  <c r="BD10" i="1"/>
  <c r="BD9" i="1" s="1"/>
  <c r="BC10" i="1"/>
  <c r="BC9" i="1" s="1"/>
  <c r="BB10" i="1"/>
  <c r="AZ10" i="1"/>
  <c r="AZ9" i="1" s="1"/>
  <c r="AY10" i="1"/>
  <c r="AY9" i="1" s="1"/>
  <c r="AX10" i="1"/>
  <c r="AX9" i="1" s="1"/>
  <c r="AW10" i="1"/>
  <c r="AU10" i="1"/>
  <c r="AU9" i="1" s="1"/>
  <c r="AT10" i="1"/>
  <c r="AT9" i="1" s="1"/>
  <c r="AS10" i="1"/>
  <c r="AS9" i="1" s="1"/>
  <c r="AR10" i="1"/>
  <c r="AR9" i="1" s="1"/>
  <c r="AQ10" i="1"/>
  <c r="AO10" i="1"/>
  <c r="AO9" i="1" s="1"/>
  <c r="AN10" i="1"/>
  <c r="AN9" i="1" s="1"/>
  <c r="AM10" i="1"/>
  <c r="AM9" i="1" s="1"/>
  <c r="AL10" i="1"/>
  <c r="AL9" i="1" s="1"/>
  <c r="AK10" i="1"/>
  <c r="AK9" i="1" s="1"/>
  <c r="AJ10" i="1"/>
  <c r="AH10" i="1"/>
  <c r="AH9" i="1" s="1"/>
  <c r="AG10" i="1"/>
  <c r="AG9" i="1" s="1"/>
  <c r="AF10" i="1"/>
  <c r="AF9" i="1" s="1"/>
  <c r="AE10" i="1"/>
  <c r="AC10" i="1"/>
  <c r="AC9" i="1" s="1"/>
  <c r="AB10" i="1"/>
  <c r="AB9" i="1" s="1"/>
  <c r="AA10" i="1"/>
  <c r="AA9" i="1" s="1"/>
  <c r="Z10" i="1"/>
  <c r="X10" i="1"/>
  <c r="X9" i="1" s="1"/>
  <c r="W10" i="1"/>
  <c r="W9" i="1" s="1"/>
  <c r="V10" i="1"/>
  <c r="V9" i="1" s="1"/>
  <c r="U10" i="1"/>
  <c r="S10" i="1"/>
  <c r="S9" i="1" s="1"/>
  <c r="R10" i="1"/>
  <c r="R9" i="1" s="1"/>
  <c r="Q10" i="1"/>
  <c r="Q9" i="1" s="1"/>
  <c r="P10" i="1"/>
  <c r="N10" i="1"/>
  <c r="N9" i="1" s="1"/>
  <c r="M10" i="1"/>
  <c r="K10" i="1"/>
  <c r="K9" i="1" s="1"/>
  <c r="J10" i="1"/>
  <c r="J9" i="1" s="1"/>
  <c r="I10" i="1"/>
  <c r="I9" i="1" s="1"/>
  <c r="H10" i="1"/>
  <c r="H9" i="1" s="1"/>
  <c r="G10" i="1"/>
  <c r="G9" i="1" s="1"/>
  <c r="F10" i="1"/>
  <c r="F9" i="1" s="1"/>
  <c r="E10" i="1"/>
  <c r="E9" i="1" s="1"/>
  <c r="DG6" i="1"/>
  <c r="DF6" i="1"/>
  <c r="DD6" i="1"/>
  <c r="DC6" i="1"/>
  <c r="DB6" i="1"/>
  <c r="CZ6" i="1"/>
  <c r="CY6" i="1"/>
  <c r="CX6" i="1"/>
  <c r="CV6" i="1"/>
  <c r="CU6" i="1"/>
  <c r="CT6" i="1"/>
  <c r="CR6" i="1"/>
  <c r="CQ6" i="1"/>
  <c r="CO6" i="1"/>
  <c r="CN6" i="1"/>
  <c r="CM6" i="1"/>
  <c r="CL6" i="1"/>
  <c r="CK6" i="1"/>
  <c r="CI6" i="1"/>
  <c r="CH6" i="1"/>
  <c r="CG6" i="1"/>
  <c r="CE6" i="1"/>
  <c r="CD6" i="1"/>
  <c r="CC6" i="1"/>
  <c r="CA6" i="1"/>
  <c r="BZ6" i="1"/>
  <c r="BY6" i="1"/>
  <c r="BX6" i="1"/>
  <c r="BV6" i="1"/>
  <c r="BU6" i="1"/>
  <c r="BT6" i="1"/>
  <c r="BQ6" i="1"/>
  <c r="BP6" i="1"/>
  <c r="BN6" i="1"/>
  <c r="BM6" i="1"/>
  <c r="BL6" i="1"/>
  <c r="BJ6" i="1"/>
  <c r="BI6" i="1"/>
  <c r="BH6" i="1"/>
  <c r="BF6" i="1"/>
  <c r="BE6" i="1"/>
  <c r="BD6" i="1"/>
  <c r="BC6" i="1"/>
  <c r="BB6" i="1"/>
  <c r="AZ6" i="1"/>
  <c r="AY6" i="1"/>
  <c r="AX6" i="1"/>
  <c r="AW6" i="1"/>
  <c r="AU6" i="1"/>
  <c r="AT6" i="1"/>
  <c r="AS6" i="1"/>
  <c r="AR6" i="1"/>
  <c r="AQ6" i="1"/>
  <c r="AO6" i="1"/>
  <c r="AN6" i="1"/>
  <c r="AM6" i="1"/>
  <c r="AL6" i="1"/>
  <c r="AK6" i="1"/>
  <c r="AJ6" i="1"/>
  <c r="AH6" i="1"/>
  <c r="AG6" i="1"/>
  <c r="AF6" i="1"/>
  <c r="AE6" i="1"/>
  <c r="AC6" i="1"/>
  <c r="AB6" i="1"/>
  <c r="AA6" i="1"/>
  <c r="Z6" i="1"/>
  <c r="X6" i="1"/>
  <c r="W6" i="1"/>
  <c r="V6" i="1"/>
  <c r="U6" i="1"/>
  <c r="S6" i="1"/>
  <c r="R6" i="1"/>
  <c r="Q6" i="1"/>
  <c r="P6" i="1"/>
  <c r="N6" i="1"/>
  <c r="M6" i="1"/>
  <c r="K6" i="1"/>
  <c r="J6" i="1"/>
  <c r="I6" i="1"/>
  <c r="H6" i="1"/>
  <c r="G6" i="1"/>
  <c r="F6" i="1"/>
  <c r="E6" i="1"/>
  <c r="D6" i="1"/>
  <c r="D4" i="1" s="1"/>
  <c r="BS16" i="1" l="1"/>
  <c r="CJ27" i="1"/>
  <c r="CP31" i="1"/>
  <c r="CF16" i="1"/>
  <c r="BO23" i="1"/>
  <c r="AP6" i="1"/>
  <c r="AP17" i="1"/>
  <c r="AP39" i="1"/>
  <c r="AV6" i="1"/>
  <c r="CB6" i="1"/>
  <c r="CW6" i="1"/>
  <c r="T23" i="1"/>
  <c r="AD23" i="1"/>
  <c r="BG23" i="1"/>
  <c r="BS23" i="1"/>
  <c r="BS26" i="1"/>
  <c r="AP29" i="1"/>
  <c r="CJ29" i="1"/>
  <c r="AP35" i="1"/>
  <c r="AP10" i="1"/>
  <c r="AP23" i="1"/>
  <c r="CJ6" i="1"/>
  <c r="O23" i="1"/>
  <c r="Y23" i="1"/>
  <c r="AI23" i="1"/>
  <c r="CS23" i="1"/>
  <c r="AI29" i="1"/>
  <c r="CF31" i="1"/>
  <c r="DA31" i="1"/>
  <c r="BO6" i="1"/>
  <c r="CF17" i="1"/>
  <c r="CP17" i="1"/>
  <c r="CJ23" i="1"/>
  <c r="CW29" i="1"/>
  <c r="CS31" i="1"/>
  <c r="CK34" i="1"/>
  <c r="CJ34" i="1" s="1"/>
  <c r="CJ35" i="1"/>
  <c r="M9" i="1"/>
  <c r="L10" i="1"/>
  <c r="BB26" i="1"/>
  <c r="BA29" i="1"/>
  <c r="BB16" i="1"/>
  <c r="BA16" i="1" s="1"/>
  <c r="BA17" i="1"/>
  <c r="BL16" i="1"/>
  <c r="BK16" i="1" s="1"/>
  <c r="BK17" i="1"/>
  <c r="BX16" i="1"/>
  <c r="BW16" i="1" s="1"/>
  <c r="BW17" i="1"/>
  <c r="AW34" i="1"/>
  <c r="AV34" i="1" s="1"/>
  <c r="AV35" i="1"/>
  <c r="CC34" i="1"/>
  <c r="CB34" i="1" s="1"/>
  <c r="CB35" i="1"/>
  <c r="CX34" i="1"/>
  <c r="CW34" i="1" s="1"/>
  <c r="CW35" i="1"/>
  <c r="E38" i="1"/>
  <c r="BB38" i="1"/>
  <c r="BA38" i="1" s="1"/>
  <c r="BA39" i="1"/>
  <c r="BL38" i="1"/>
  <c r="BK38" i="1" s="1"/>
  <c r="BK39" i="1"/>
  <c r="BX38" i="1"/>
  <c r="BW38" i="1" s="1"/>
  <c r="BW39" i="1"/>
  <c r="T6" i="1"/>
  <c r="AD6" i="1"/>
  <c r="BG6" i="1"/>
  <c r="BS6" i="1"/>
  <c r="P9" i="1"/>
  <c r="O10" i="1"/>
  <c r="Z9" i="1"/>
  <c r="Y10" i="1"/>
  <c r="AJ9" i="1"/>
  <c r="AI10" i="1"/>
  <c r="CT9" i="1"/>
  <c r="CS10" i="1"/>
  <c r="P16" i="1"/>
  <c r="O16" i="1" s="1"/>
  <c r="O17" i="1"/>
  <c r="Z16" i="1"/>
  <c r="Y16" i="1" s="1"/>
  <c r="Y17" i="1"/>
  <c r="AJ16" i="1"/>
  <c r="AI16" i="1" s="1"/>
  <c r="AI17" i="1"/>
  <c r="CT16" i="1"/>
  <c r="CS16" i="1" s="1"/>
  <c r="CS17" i="1"/>
  <c r="AV23" i="1"/>
  <c r="CB23" i="1"/>
  <c r="CW23" i="1"/>
  <c r="I26" i="1"/>
  <c r="CJ31" i="1"/>
  <c r="U34" i="1"/>
  <c r="T34" i="1" s="1"/>
  <c r="T35" i="1"/>
  <c r="AE34" i="1"/>
  <c r="AD34" i="1" s="1"/>
  <c r="AD35" i="1"/>
  <c r="BH34" i="1"/>
  <c r="BG34" i="1" s="1"/>
  <c r="BG35" i="1"/>
  <c r="BT34" i="1"/>
  <c r="BS34" i="1" s="1"/>
  <c r="BS35" i="1"/>
  <c r="P38" i="1"/>
  <c r="O38" i="1" s="1"/>
  <c r="O39" i="1"/>
  <c r="Z38" i="1"/>
  <c r="Y38" i="1" s="1"/>
  <c r="Y39" i="1"/>
  <c r="AJ38" i="1"/>
  <c r="AI38" i="1" s="1"/>
  <c r="AI39" i="1"/>
  <c r="CT38" i="1"/>
  <c r="CS38" i="1" s="1"/>
  <c r="CS39" i="1"/>
  <c r="DB9" i="1"/>
  <c r="DA10" i="1"/>
  <c r="M16" i="1"/>
  <c r="L16" i="1" s="1"/>
  <c r="AQ16" i="1"/>
  <c r="AP16" i="1" s="1"/>
  <c r="BQ26" i="1"/>
  <c r="BO29" i="1"/>
  <c r="M38" i="1"/>
  <c r="L38" i="1" s="1"/>
  <c r="L39" i="1"/>
  <c r="CG38" i="1"/>
  <c r="CF38" i="1" s="1"/>
  <c r="CF39" i="1"/>
  <c r="DB38" i="1"/>
  <c r="DA38" i="1" s="1"/>
  <c r="DA39" i="1"/>
  <c r="BX9" i="1"/>
  <c r="BW10" i="1"/>
  <c r="CK9" i="1"/>
  <c r="CJ10" i="1"/>
  <c r="CK16" i="1"/>
  <c r="CJ16" i="1" s="1"/>
  <c r="CJ17" i="1"/>
  <c r="S26" i="1"/>
  <c r="O27" i="1"/>
  <c r="CK38" i="1"/>
  <c r="CJ38" i="1" s="1"/>
  <c r="CJ39" i="1"/>
  <c r="E62" i="1"/>
  <c r="L6" i="1"/>
  <c r="CF6" i="1"/>
  <c r="CP6" i="1"/>
  <c r="DA6" i="1"/>
  <c r="H5" i="1"/>
  <c r="H4" i="1" s="1"/>
  <c r="BP9" i="1"/>
  <c r="BO10" i="1"/>
  <c r="BP16" i="1"/>
  <c r="BO16" i="1" s="1"/>
  <c r="W26" i="1"/>
  <c r="T26" i="1" s="1"/>
  <c r="T29" i="1"/>
  <c r="C31" i="1"/>
  <c r="CW31" i="1"/>
  <c r="M34" i="1"/>
  <c r="L34" i="1" s="1"/>
  <c r="L35" i="1"/>
  <c r="AQ34" i="1"/>
  <c r="AP34" i="1" s="1"/>
  <c r="CG34" i="1"/>
  <c r="CF34" i="1" s="1"/>
  <c r="CF35" i="1"/>
  <c r="CQ34" i="1"/>
  <c r="CP34" i="1" s="1"/>
  <c r="CP35" i="1"/>
  <c r="DB34" i="1"/>
  <c r="DA34" i="1" s="1"/>
  <c r="DA35" i="1"/>
  <c r="BP38" i="1"/>
  <c r="BO38" i="1" s="1"/>
  <c r="BO39" i="1"/>
  <c r="AQ9" i="1"/>
  <c r="AP9" i="1" s="1"/>
  <c r="CG9" i="1"/>
  <c r="CF10" i="1"/>
  <c r="DB16" i="1"/>
  <c r="DA16" i="1" s="1"/>
  <c r="BP34" i="1"/>
  <c r="BO34" i="1" s="1"/>
  <c r="BO35" i="1"/>
  <c r="BL9" i="1"/>
  <c r="BK10" i="1"/>
  <c r="BA6" i="1"/>
  <c r="BK6" i="1"/>
  <c r="BW6" i="1"/>
  <c r="AW9" i="1"/>
  <c r="AV10" i="1"/>
  <c r="CC9" i="1"/>
  <c r="CB10" i="1"/>
  <c r="CX9" i="1"/>
  <c r="CW10" i="1"/>
  <c r="AW16" i="1"/>
  <c r="AV16" i="1" s="1"/>
  <c r="AV17" i="1"/>
  <c r="CC16" i="1"/>
  <c r="CB16" i="1" s="1"/>
  <c r="CB17" i="1"/>
  <c r="CX16" i="1"/>
  <c r="CW16" i="1" s="1"/>
  <c r="CW17" i="1"/>
  <c r="L23" i="1"/>
  <c r="CF23" i="1"/>
  <c r="CP23" i="1"/>
  <c r="DA23" i="1"/>
  <c r="BA27" i="1"/>
  <c r="AF26" i="1"/>
  <c r="AD29" i="1"/>
  <c r="AW26" i="1"/>
  <c r="AV26" i="1" s="1"/>
  <c r="AV29" i="1"/>
  <c r="BI26" i="1"/>
  <c r="BG31" i="1"/>
  <c r="E34" i="1"/>
  <c r="BB34" i="1"/>
  <c r="BA34" i="1" s="1"/>
  <c r="BA35" i="1"/>
  <c r="BL34" i="1"/>
  <c r="BK34" i="1" s="1"/>
  <c r="BK35" i="1"/>
  <c r="BX34" i="1"/>
  <c r="BW34" i="1" s="1"/>
  <c r="BW35" i="1"/>
  <c r="AW38" i="1"/>
  <c r="AV38" i="1" s="1"/>
  <c r="AV39" i="1"/>
  <c r="CC38" i="1"/>
  <c r="CB38" i="1" s="1"/>
  <c r="CB39" i="1"/>
  <c r="CX38" i="1"/>
  <c r="CW38" i="1" s="1"/>
  <c r="CW39" i="1"/>
  <c r="CQ9" i="1"/>
  <c r="CP10" i="1"/>
  <c r="AQ38" i="1"/>
  <c r="AP38" i="1" s="1"/>
  <c r="CQ38" i="1"/>
  <c r="CP38" i="1" s="1"/>
  <c r="CP39" i="1"/>
  <c r="BB9" i="1"/>
  <c r="BA10" i="1"/>
  <c r="O6" i="1"/>
  <c r="Y6" i="1"/>
  <c r="AI6" i="1"/>
  <c r="CS6" i="1"/>
  <c r="U9" i="1"/>
  <c r="T10" i="1"/>
  <c r="AE9" i="1"/>
  <c r="AD10" i="1"/>
  <c r="BH9" i="1"/>
  <c r="BG10" i="1"/>
  <c r="BT9" i="1"/>
  <c r="BS10" i="1"/>
  <c r="U16" i="1"/>
  <c r="T16" i="1" s="1"/>
  <c r="AE16" i="1"/>
  <c r="AD16" i="1" s="1"/>
  <c r="AD17" i="1"/>
  <c r="BH16" i="1"/>
  <c r="BG16" i="1" s="1"/>
  <c r="BG17" i="1"/>
  <c r="BS17" i="1"/>
  <c r="BA23" i="1"/>
  <c r="BK23" i="1"/>
  <c r="BW23" i="1"/>
  <c r="BK29" i="1"/>
  <c r="CS29" i="1"/>
  <c r="P34" i="1"/>
  <c r="O34" i="1" s="1"/>
  <c r="O35" i="1"/>
  <c r="Z34" i="1"/>
  <c r="Y34" i="1" s="1"/>
  <c r="Y35" i="1"/>
  <c r="AJ34" i="1"/>
  <c r="AI34" i="1" s="1"/>
  <c r="AI35" i="1"/>
  <c r="CT34" i="1"/>
  <c r="CS34" i="1" s="1"/>
  <c r="CS35" i="1"/>
  <c r="U38" i="1"/>
  <c r="T38" i="1" s="1"/>
  <c r="T39" i="1"/>
  <c r="AE38" i="1"/>
  <c r="AD38" i="1" s="1"/>
  <c r="AD39" i="1"/>
  <c r="BH38" i="1"/>
  <c r="BG38" i="1" s="1"/>
  <c r="BG39" i="1"/>
  <c r="BT38" i="1"/>
  <c r="BS38" i="1" s="1"/>
  <c r="BS39" i="1"/>
  <c r="DH12" i="1"/>
  <c r="DH36" i="1"/>
  <c r="DH22" i="1"/>
  <c r="N80" i="1"/>
  <c r="O79" i="1"/>
  <c r="F62" i="1"/>
  <c r="BV62" i="1"/>
  <c r="DG9" i="1"/>
  <c r="CC62" i="1"/>
  <c r="CK62" i="1"/>
  <c r="BH62" i="1"/>
  <c r="AO62" i="1"/>
  <c r="AO5" i="1" s="1"/>
  <c r="DF26" i="1"/>
  <c r="K62" i="1"/>
  <c r="S62" i="1"/>
  <c r="BJ62" i="1"/>
  <c r="BZ62" i="1"/>
  <c r="BZ5" i="1" s="1"/>
  <c r="CH62" i="1"/>
  <c r="CH5" i="1" s="1"/>
  <c r="CX62" i="1"/>
  <c r="CY62" i="1"/>
  <c r="DF62" i="1"/>
  <c r="CN26" i="1"/>
  <c r="AX62" i="1"/>
  <c r="AX5" i="1" s="1"/>
  <c r="AF62" i="1"/>
  <c r="AT62" i="1"/>
  <c r="AT5" i="1" s="1"/>
  <c r="BN62" i="1"/>
  <c r="BN5" i="1" s="1"/>
  <c r="CT62" i="1"/>
  <c r="BE26" i="1"/>
  <c r="BB62" i="1"/>
  <c r="BD62" i="1"/>
  <c r="G26" i="1"/>
  <c r="CU26" i="1"/>
  <c r="CY26" i="1"/>
  <c r="AH62" i="1"/>
  <c r="AH5" i="1" s="1"/>
  <c r="BY62" i="1"/>
  <c r="BY5" i="1" s="1"/>
  <c r="BM62" i="1"/>
  <c r="Q62" i="1"/>
  <c r="Q5" i="1" s="1"/>
  <c r="CN62" i="1"/>
  <c r="AR62" i="1"/>
  <c r="AR5" i="1" s="1"/>
  <c r="BJ26" i="1"/>
  <c r="AW62" i="1"/>
  <c r="BI62" i="1"/>
  <c r="BX62" i="1"/>
  <c r="CZ62" i="1"/>
  <c r="DH44" i="1"/>
  <c r="CZ26" i="1"/>
  <c r="I62" i="1"/>
  <c r="AC62" i="1"/>
  <c r="AC5" i="1" s="1"/>
  <c r="AY62" i="1"/>
  <c r="AY5" i="1" s="1"/>
  <c r="BL62" i="1"/>
  <c r="V62" i="1"/>
  <c r="V5" i="1" s="1"/>
  <c r="DD62" i="1"/>
  <c r="DD5" i="1" s="1"/>
  <c r="X62" i="1"/>
  <c r="X5" i="1" s="1"/>
  <c r="AL62" i="1"/>
  <c r="AL5" i="1" s="1"/>
  <c r="AZ62" i="1"/>
  <c r="AZ5" i="1" s="1"/>
  <c r="BF62" i="1"/>
  <c r="BF5" i="1" s="1"/>
  <c r="CA62" i="1"/>
  <c r="BT62" i="1"/>
  <c r="C36" i="1"/>
  <c r="C35" i="1" s="1"/>
  <c r="C34" i="1" s="1"/>
  <c r="C29" i="1"/>
  <c r="AJ26" i="1"/>
  <c r="AI26" i="1" s="1"/>
  <c r="CK26" i="1"/>
  <c r="AN62" i="1"/>
  <c r="AN5" i="1" s="1"/>
  <c r="CM62" i="1"/>
  <c r="P62" i="1"/>
  <c r="AB62" i="1"/>
  <c r="AB5" i="1" s="1"/>
  <c r="DB62" i="1"/>
  <c r="CQ26" i="1"/>
  <c r="CP26" i="1" s="1"/>
  <c r="CD62" i="1"/>
  <c r="CD5" i="1" s="1"/>
  <c r="N62" i="1"/>
  <c r="CT26" i="1"/>
  <c r="CE62" i="1"/>
  <c r="CE5" i="1" s="1"/>
  <c r="CL62" i="1"/>
  <c r="CL5" i="1" s="1"/>
  <c r="Z26" i="1"/>
  <c r="Y26" i="1" s="1"/>
  <c r="AQ26" i="1"/>
  <c r="AP26" i="1" s="1"/>
  <c r="U62" i="1"/>
  <c r="CG62" i="1"/>
  <c r="DG62" i="1"/>
  <c r="BU62" i="1"/>
  <c r="BU5" i="1" s="1"/>
  <c r="CU62" i="1"/>
  <c r="J62" i="1"/>
  <c r="J5" i="1" s="1"/>
  <c r="W62" i="1"/>
  <c r="CV62" i="1"/>
  <c r="BM26" i="1"/>
  <c r="BK26" i="1" s="1"/>
  <c r="CG26" i="1"/>
  <c r="CF26" i="1" s="1"/>
  <c r="C40" i="1"/>
  <c r="C39" i="1" s="1"/>
  <c r="C38" i="1" s="1"/>
  <c r="CR62" i="1"/>
  <c r="CR5" i="1" s="1"/>
  <c r="CV26" i="1"/>
  <c r="CA26" i="1"/>
  <c r="CA5" i="1" s="1"/>
  <c r="DE4" i="1"/>
  <c r="Z62" i="1"/>
  <c r="BP62" i="1"/>
  <c r="BX26" i="1"/>
  <c r="M26" i="1"/>
  <c r="L26" i="1" s="1"/>
  <c r="BD26" i="1"/>
  <c r="P26" i="1"/>
  <c r="CM26" i="1"/>
  <c r="CC26" i="1"/>
  <c r="CB26" i="1" s="1"/>
  <c r="AA62" i="1"/>
  <c r="AA5" i="1" s="1"/>
  <c r="AJ62" i="1"/>
  <c r="DB26" i="1"/>
  <c r="DA26" i="1" s="1"/>
  <c r="CX26" i="1"/>
  <c r="AU62" i="1"/>
  <c r="AU5" i="1" s="1"/>
  <c r="BC62" i="1"/>
  <c r="BC5" i="1" s="1"/>
  <c r="CI62" i="1"/>
  <c r="CI5" i="1" s="1"/>
  <c r="CO62" i="1"/>
  <c r="CO5" i="1" s="1"/>
  <c r="DC62" i="1"/>
  <c r="DC5" i="1" s="1"/>
  <c r="C44" i="1"/>
  <c r="CQ62" i="1"/>
  <c r="R62" i="1"/>
  <c r="R5" i="1" s="1"/>
  <c r="AE62" i="1"/>
  <c r="AK62" i="1"/>
  <c r="AK5" i="1" s="1"/>
  <c r="AQ62" i="1"/>
  <c r="BQ62" i="1"/>
  <c r="BE62" i="1"/>
  <c r="G62" i="1"/>
  <c r="M62" i="1"/>
  <c r="AG62" i="1"/>
  <c r="AG5" i="1" s="1"/>
  <c r="AM62" i="1"/>
  <c r="AM5" i="1" s="1"/>
  <c r="AS62" i="1"/>
  <c r="AS5" i="1" s="1"/>
  <c r="BJ5" i="1" l="1"/>
  <c r="BJ4" i="1" s="1"/>
  <c r="L62" i="1"/>
  <c r="BD5" i="1"/>
  <c r="BD4" i="1" s="1"/>
  <c r="O26" i="1"/>
  <c r="DG5" i="1"/>
  <c r="DG4" i="1" s="1"/>
  <c r="BK62" i="1"/>
  <c r="AD62" i="1"/>
  <c r="BW62" i="1"/>
  <c r="DH63" i="1"/>
  <c r="E4" i="1"/>
  <c r="DH23" i="1"/>
  <c r="I5" i="1"/>
  <c r="I4" i="1" s="1"/>
  <c r="CV5" i="1"/>
  <c r="CV4" i="1" s="1"/>
  <c r="DH39" i="1"/>
  <c r="G5" i="1"/>
  <c r="DH27" i="1"/>
  <c r="CZ5" i="1"/>
  <c r="CZ4" i="1" s="1"/>
  <c r="CN5" i="1"/>
  <c r="CN4" i="1" s="1"/>
  <c r="AF5" i="1"/>
  <c r="AF4" i="1" s="1"/>
  <c r="S5" i="1"/>
  <c r="S4" i="1" s="1"/>
  <c r="DF5" i="1"/>
  <c r="DF4" i="1" s="1"/>
  <c r="DH35" i="1"/>
  <c r="BQ5" i="1"/>
  <c r="BQ4" i="1" s="1"/>
  <c r="BO62" i="1"/>
  <c r="BE5" i="1"/>
  <c r="BE4" i="1" s="1"/>
  <c r="CY5" i="1"/>
  <c r="CY4" i="1" s="1"/>
  <c r="DH29" i="1"/>
  <c r="W5" i="1"/>
  <c r="W4" i="1" s="1"/>
  <c r="BG26" i="1"/>
  <c r="CU5" i="1"/>
  <c r="CU4" i="1" s="1"/>
  <c r="DH31" i="1"/>
  <c r="CM5" i="1"/>
  <c r="CM4" i="1" s="1"/>
  <c r="DH16" i="1"/>
  <c r="BO26" i="1"/>
  <c r="CP9" i="1"/>
  <c r="CQ5" i="1"/>
  <c r="CP5" i="1" s="1"/>
  <c r="BA62" i="1"/>
  <c r="BA9" i="1"/>
  <c r="BB5" i="1"/>
  <c r="BS62" i="1"/>
  <c r="BM5" i="1"/>
  <c r="BM4" i="1" s="1"/>
  <c r="O62" i="1"/>
  <c r="CW62" i="1"/>
  <c r="DH34" i="1"/>
  <c r="BI5" i="1"/>
  <c r="BI4" i="1" s="1"/>
  <c r="BO9" i="1"/>
  <c r="BP5" i="1"/>
  <c r="AD26" i="1"/>
  <c r="BA26" i="1"/>
  <c r="Y9" i="1"/>
  <c r="Z5" i="1"/>
  <c r="Y5" i="1" s="1"/>
  <c r="L9" i="1"/>
  <c r="M5" i="1"/>
  <c r="M4" i="1" s="1"/>
  <c r="BK9" i="1"/>
  <c r="BL5" i="1"/>
  <c r="CP62" i="1"/>
  <c r="BG9" i="1"/>
  <c r="BH5" i="1"/>
  <c r="BH4" i="1" s="1"/>
  <c r="DA9" i="1"/>
  <c r="DB5" i="1"/>
  <c r="DA5" i="1" s="1"/>
  <c r="O9" i="1"/>
  <c r="P5" i="1"/>
  <c r="G4" i="1"/>
  <c r="CS26" i="1"/>
  <c r="AV62" i="1"/>
  <c r="CS62" i="1"/>
  <c r="CB9" i="1"/>
  <c r="CC5" i="1"/>
  <c r="CC4" i="1" s="1"/>
  <c r="BW9" i="1"/>
  <c r="BX5" i="1"/>
  <c r="BW5" i="1" s="1"/>
  <c r="F5" i="1"/>
  <c r="F4" i="1" s="1"/>
  <c r="CW26" i="1"/>
  <c r="BG62" i="1"/>
  <c r="BW26" i="1"/>
  <c r="CF62" i="1"/>
  <c r="CJ62" i="1"/>
  <c r="CJ9" i="1"/>
  <c r="CK5" i="1"/>
  <c r="T9" i="1"/>
  <c r="U5" i="1"/>
  <c r="CW9" i="1"/>
  <c r="CX5" i="1"/>
  <c r="DA62" i="1"/>
  <c r="T62" i="1"/>
  <c r="CJ26" i="1"/>
  <c r="CB62" i="1"/>
  <c r="AD9" i="1"/>
  <c r="AE5" i="1"/>
  <c r="AE4" i="1" s="1"/>
  <c r="AI9" i="1"/>
  <c r="AJ5" i="1"/>
  <c r="AI5" i="1" s="1"/>
  <c r="AI4" i="1" s="1"/>
  <c r="BV5" i="1"/>
  <c r="BS9" i="1"/>
  <c r="BT5" i="1"/>
  <c r="BT4" i="1" s="1"/>
  <c r="AQ5" i="1"/>
  <c r="AP5" i="1" s="1"/>
  <c r="AP62" i="1"/>
  <c r="AI62" i="1"/>
  <c r="Y62" i="1"/>
  <c r="AV9" i="1"/>
  <c r="AW5" i="1"/>
  <c r="AW4" i="1" s="1"/>
  <c r="CF9" i="1"/>
  <c r="CG5" i="1"/>
  <c r="CF5" i="1" s="1"/>
  <c r="CF4" i="1" s="1"/>
  <c r="CS9" i="1"/>
  <c r="CT5" i="1"/>
  <c r="CT4" i="1" s="1"/>
  <c r="DH38" i="1"/>
  <c r="DH32" i="1"/>
  <c r="DH15" i="1"/>
  <c r="DH25" i="1"/>
  <c r="DH8" i="1"/>
  <c r="N79" i="1"/>
  <c r="L80" i="1"/>
  <c r="AK4" i="1"/>
  <c r="BC4" i="1"/>
  <c r="BU4" i="1"/>
  <c r="CA4" i="1"/>
  <c r="R4" i="1"/>
  <c r="AG4" i="1"/>
  <c r="DC4" i="1"/>
  <c r="DD4" i="1"/>
  <c r="CL4" i="1"/>
  <c r="CE4" i="1"/>
  <c r="AY4" i="1"/>
  <c r="AO4" i="1"/>
  <c r="AU4" i="1"/>
  <c r="AA4" i="1"/>
  <c r="AC4" i="1"/>
  <c r="AR4" i="1"/>
  <c r="CD4" i="1"/>
  <c r="BN4" i="1"/>
  <c r="AM4" i="1"/>
  <c r="AB4" i="1"/>
  <c r="AZ4" i="1"/>
  <c r="Q4" i="1"/>
  <c r="AN4" i="1"/>
  <c r="V4" i="1"/>
  <c r="X4" i="1"/>
  <c r="BY4" i="1"/>
  <c r="AX4" i="1"/>
  <c r="AT4" i="1"/>
  <c r="AL4" i="1"/>
  <c r="J4" i="1"/>
  <c r="AH4" i="1"/>
  <c r="BZ4" i="1"/>
  <c r="AS4" i="1"/>
  <c r="CO4" i="1"/>
  <c r="CR4" i="1"/>
  <c r="BF4" i="1"/>
  <c r="CI4" i="1"/>
  <c r="CH4" i="1"/>
  <c r="C6" i="1"/>
  <c r="BO5" i="1" l="1"/>
  <c r="BO4" i="1" s="1"/>
  <c r="T5" i="1"/>
  <c r="T4" i="1" s="1"/>
  <c r="DH26" i="1"/>
  <c r="O5" i="1"/>
  <c r="O4" i="1" s="1"/>
  <c r="BA5" i="1"/>
  <c r="BA4" i="1" s="1"/>
  <c r="DH62" i="1"/>
  <c r="CJ5" i="1"/>
  <c r="CJ4" i="1" s="1"/>
  <c r="CW5" i="1"/>
  <c r="CW4" i="1" s="1"/>
  <c r="BK5" i="1"/>
  <c r="BK4" i="1" s="1"/>
  <c r="AJ4" i="1"/>
  <c r="CK4" i="1"/>
  <c r="BG5" i="1"/>
  <c r="BG4" i="1" s="1"/>
  <c r="DB4" i="1"/>
  <c r="AD5" i="1"/>
  <c r="AD4" i="1" s="1"/>
  <c r="U4" i="1"/>
  <c r="AQ4" i="1"/>
  <c r="BP4" i="1"/>
  <c r="BX4" i="1"/>
  <c r="CG4" i="1"/>
  <c r="Z4" i="1"/>
  <c r="BB4" i="1"/>
  <c r="CB5" i="1"/>
  <c r="CB4" i="1" s="1"/>
  <c r="BS5" i="1"/>
  <c r="BS4" i="1" s="1"/>
  <c r="BL4" i="1"/>
  <c r="CS5" i="1"/>
  <c r="CS4" i="1" s="1"/>
  <c r="AV5" i="1"/>
  <c r="AV4" i="1" s="1"/>
  <c r="BV4" i="1"/>
  <c r="CX4" i="1"/>
  <c r="P4" i="1"/>
  <c r="CQ4" i="1"/>
  <c r="DH11" i="1"/>
  <c r="DH28" i="1"/>
  <c r="C28" i="1"/>
  <c r="C27" i="1" s="1"/>
  <c r="C26" i="1" s="1"/>
  <c r="K80" i="1"/>
  <c r="DH81" i="1"/>
  <c r="C80" i="1"/>
  <c r="C79" i="1" s="1"/>
  <c r="N5" i="1"/>
  <c r="L79" i="1"/>
  <c r="BW4" i="1"/>
  <c r="AP4" i="1"/>
  <c r="CP4" i="1"/>
  <c r="Y4" i="1"/>
  <c r="DH24" i="1" l="1"/>
  <c r="C23" i="1"/>
  <c r="DH7" i="1"/>
  <c r="DH14" i="1"/>
  <c r="L5" i="1"/>
  <c r="L4" i="1" s="1"/>
  <c r="N4" i="1"/>
  <c r="DH80" i="1"/>
  <c r="K79" i="1"/>
  <c r="DA4" i="1"/>
  <c r="DH10" i="1" l="1"/>
  <c r="DH17" i="1"/>
  <c r="K5" i="1"/>
  <c r="DH79" i="1"/>
  <c r="DH13" i="1" l="1"/>
  <c r="DH6" i="1"/>
  <c r="K4" i="1"/>
  <c r="BR5" i="1" l="1"/>
  <c r="DH9" i="1"/>
  <c r="BR4" i="1" l="1"/>
  <c r="DH5" i="1"/>
  <c r="DH4" i="1" l="1"/>
  <c r="C16" i="1"/>
  <c r="C5" i="1" s="1"/>
  <c r="C4" i="1" s="1"/>
</calcChain>
</file>

<file path=xl/sharedStrings.xml><?xml version="1.0" encoding="utf-8"?>
<sst xmlns="http://schemas.openxmlformats.org/spreadsheetml/2006/main" count="262" uniqueCount="194">
  <si>
    <t>ยุทธศาสตร์ชาติ แผนแม่บท ยุทธศาสตร์จัดสรรงบประมาณ</t>
  </si>
  <si>
    <t>หน่วยนับ</t>
  </si>
  <si>
    <t>ศูนย์ช่างเชื่อมฯ</t>
  </si>
  <si>
    <t>สถาบันฯ ดิจิทัล</t>
  </si>
  <si>
    <t>DSD Wellness</t>
  </si>
  <si>
    <t>สพน.เชียงแสน</t>
  </si>
  <si>
    <t>AHRDA</t>
  </si>
  <si>
    <t>ศป.</t>
  </si>
  <si>
    <t>สมฐ.</t>
  </si>
  <si>
    <t>สพท.</t>
  </si>
  <si>
    <t>รวม 1</t>
  </si>
  <si>
    <t>สพร. 1 สมุทรปราการ</t>
  </si>
  <si>
    <t>สนพ.ฉะเชิงเทรา</t>
  </si>
  <si>
    <t>รวม 2</t>
  </si>
  <si>
    <t>สพร.2 สุพรรณบุรี</t>
  </si>
  <si>
    <t>สนพ.ชัยนาท</t>
  </si>
  <si>
    <t>สนพ.สิงห์บุรี</t>
  </si>
  <si>
    <t>สนพ.อุทัยธานี</t>
  </si>
  <si>
    <t>รวม 3</t>
  </si>
  <si>
    <t>สพร.3 ชลบุรี</t>
  </si>
  <si>
    <t>MARA</t>
  </si>
  <si>
    <t>สนพ.สระแก้ว</t>
  </si>
  <si>
    <t>รวม 4</t>
  </si>
  <si>
    <t>สพร.4 ราชบุรี</t>
  </si>
  <si>
    <t>สนพ.เพชรบุรี</t>
  </si>
  <si>
    <t>สนพ.ประจวบ คีรีขันธ์</t>
  </si>
  <si>
    <t>รวม 5</t>
  </si>
  <si>
    <t>สพร.5  นครราชสีมา</t>
  </si>
  <si>
    <t>สนพ.บุรีรัมย์</t>
  </si>
  <si>
    <t>สนพ. ชัยภูมิ</t>
  </si>
  <si>
    <t>สนพ.สุรินทร์</t>
  </si>
  <si>
    <t>รวม 6</t>
  </si>
  <si>
    <t>สพร. 6 ขอนแก่น</t>
  </si>
  <si>
    <t>AMA</t>
  </si>
  <si>
    <t xml:space="preserve"> สนพ. กาฬสินธ์</t>
  </si>
  <si>
    <t>สนพ. มหาสารคาม</t>
  </si>
  <si>
    <t>สนพ.หนองบัวลำภู</t>
  </si>
  <si>
    <t>สนพ.มุกดาหาร</t>
  </si>
  <si>
    <t>รวม 7</t>
  </si>
  <si>
    <t>สพร.7 อุบลราชธานี</t>
  </si>
  <si>
    <t>สนพ.  ยโสธร</t>
  </si>
  <si>
    <t>สนพ.อำนาจ เจริญ</t>
  </si>
  <si>
    <t>สนพ.ร้อยเอ็ด</t>
  </si>
  <si>
    <t>รวม 8</t>
  </si>
  <si>
    <t>สพร.8 นครสวรรค์</t>
  </si>
  <si>
    <t>สนพ. ตาก</t>
  </si>
  <si>
    <t>สนพ.พิจิตร</t>
  </si>
  <si>
    <t>สนพ.กำแพงเพชร</t>
  </si>
  <si>
    <t>รวม 9</t>
  </si>
  <si>
    <t>สพร. 9 พิษณุโลก</t>
  </si>
  <si>
    <t>สนพ.เพชรบูรณ์</t>
  </si>
  <si>
    <t>สนพ.อุตรดิตถ์</t>
  </si>
  <si>
    <t>สนพ.สุโขทัย</t>
  </si>
  <si>
    <t>สนพ. เลย</t>
  </si>
  <si>
    <t>รวม 10</t>
  </si>
  <si>
    <t>สพร. 10 ลำปาง</t>
  </si>
  <si>
    <t>สนพ.ลำพูน</t>
  </si>
  <si>
    <t>สนพ. แพร่</t>
  </si>
  <si>
    <t>รวม 11</t>
  </si>
  <si>
    <t>สพร. 11     สุราษฎร์ธานี</t>
  </si>
  <si>
    <t>สนพ.ชุมพร</t>
  </si>
  <si>
    <t>สนพ.ระนอง</t>
  </si>
  <si>
    <t>รวม 12</t>
  </si>
  <si>
    <t>สพร. 12 สงขลา</t>
  </si>
  <si>
    <t>สนพ.สตูล</t>
  </si>
  <si>
    <t xml:space="preserve"> สพร. 13 กรุงเทพ</t>
  </si>
  <si>
    <t>รวม 14</t>
  </si>
  <si>
    <t>สพร. 14 ปทุมธานี</t>
  </si>
  <si>
    <t>สนพ.นนทบุรี</t>
  </si>
  <si>
    <t>สนพ.นครนายก</t>
  </si>
  <si>
    <t>รวม 15</t>
  </si>
  <si>
    <t>สพร. 15 อยุธยา</t>
  </si>
  <si>
    <t>สนพ.อ่างทอง</t>
  </si>
  <si>
    <t>สนพ.ลพบุรี</t>
  </si>
  <si>
    <t>สนพ. สระบุรี</t>
  </si>
  <si>
    <t>รวม 16</t>
  </si>
  <si>
    <t>สพร.16 นครปฐม</t>
  </si>
  <si>
    <t>สนพ.สมุทรสาคร</t>
  </si>
  <si>
    <t>สนพ..สมุทรสงคราม</t>
  </si>
  <si>
    <t>รวม 17</t>
  </si>
  <si>
    <t>สพร. 17 ระยอง</t>
  </si>
  <si>
    <t>สนพ.จันทบุรี</t>
  </si>
  <si>
    <t xml:space="preserve"> สนพ. ตราด</t>
  </si>
  <si>
    <t>รวม 18</t>
  </si>
  <si>
    <t>สพร. 18 อุดรธานี</t>
  </si>
  <si>
    <t>สนพ.หนองคาย</t>
  </si>
  <si>
    <t>สนพ. สกลนคร</t>
  </si>
  <si>
    <t>สนพ.นครพนม</t>
  </si>
  <si>
    <t xml:space="preserve">   สนพ.    บึงกาฬ</t>
  </si>
  <si>
    <t>รวม 19</t>
  </si>
  <si>
    <t>สพร. 19 เชียงใหม่</t>
  </si>
  <si>
    <t>สนพ.แม่ฮ่องสอน</t>
  </si>
  <si>
    <t>รวม 20</t>
  </si>
  <si>
    <t>สพร. 20 เชียงราย</t>
  </si>
  <si>
    <t>สนพ. พะเยา</t>
  </si>
  <si>
    <t>สนพ. น่าน</t>
  </si>
  <si>
    <t>รวม 21</t>
  </si>
  <si>
    <t>สพร. 21 ภูเก็ต</t>
  </si>
  <si>
    <t>สนพ. พังงา</t>
  </si>
  <si>
    <t>สนพ.กระบี่</t>
  </si>
  <si>
    <t>รวม 22</t>
  </si>
  <si>
    <t>สพร. 22  นครศรีธรรมราช</t>
  </si>
  <si>
    <t>สนพ. พัทลุง</t>
  </si>
  <si>
    <t>สนพ. ตรัง</t>
  </si>
  <si>
    <t>สพร. 23 ปัตตานี</t>
  </si>
  <si>
    <t>สพร. 24   ยะลา</t>
  </si>
  <si>
    <t>สพร. 25 นราธิวาส</t>
  </si>
  <si>
    <t xml:space="preserve"> รวมทั้งสิ้น</t>
  </si>
  <si>
    <t>คน</t>
  </si>
  <si>
    <t xml:space="preserve">กรมพัฒนาฝีมือแรงงานดำเนินการเอง </t>
  </si>
  <si>
    <t xml:space="preserve">ส่งเสริมสถานประกอบกิจการดำเนินการ </t>
  </si>
  <si>
    <r>
      <rPr>
        <b/>
        <u/>
        <sz val="16"/>
        <rFont val="TH SarabunPSK"/>
        <family val="2"/>
      </rPr>
      <t>ยุทธศาสตร์ชาติ</t>
    </r>
    <r>
      <rPr>
        <b/>
        <sz val="16"/>
        <rFont val="TH SarabunPSK"/>
        <family val="2"/>
      </rPr>
      <t xml:space="preserve"> ด้านความมั่นคง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</si>
  <si>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ขับเคลื่อนการแก้ไขปัญหาจังหวัดชายแดนภาคใต้</t>
    </r>
  </si>
  <si>
    <t>1.โครงการพัฒนาตามศักยภาพของพื้นที่</t>
  </si>
  <si>
    <t xml:space="preserve">   กิจกรรม ฝึกอบรมฝีมือแรงงานในพื้นที่จังหวัดชายแดนภาคใต้</t>
  </si>
  <si>
    <t xml:space="preserve">  - ฝึกอาชีพเสริม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</si>
  <si>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ส่งเสริมความสัมพันธ์ระหว่างประเทศ</t>
    </r>
  </si>
  <si>
    <r>
      <rPr>
        <b/>
        <u/>
        <sz val="16"/>
        <color theme="1"/>
        <rFont val="TH SarabunPSK"/>
        <family val="2"/>
      </rPr>
      <t>ยุทธศาสตร์ชาติ</t>
    </r>
    <r>
      <rPr>
        <b/>
        <sz val="16"/>
        <color theme="1"/>
        <rFont val="TH SarabunPSK"/>
        <family val="2"/>
      </rPr>
      <t xml:space="preserve"> ด้านการสร้างความสามารถในการแข่งขัน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</si>
  <si>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 พัฒนาอุตสาหกรรมและบริการแห่งอนาคต </t>
    </r>
  </si>
  <si>
    <t>กิจกรรม พัฒนาสมรรนะบุคลากรเฉพาะทางรองรับอุตสาหกรรมและบริการแห่งอนาคต</t>
  </si>
  <si>
    <t>4.โครงการพัฒนาศักยภาพของบุคลากรและผู้ประกอบการในอุตสาหกรรมการท่องเที่ยว</t>
  </si>
  <si>
    <t xml:space="preserve">   - ฝึกยกระดับฝีมือ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</si>
  <si>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พัฒนาด้านคมนาคมและระบบโลจิสติกส์</t>
    </r>
  </si>
  <si>
    <t xml:space="preserve">5. โครงการพัฒนาบุคลากรรองรับอุตสาหกรรมโลจิสติกส์ </t>
  </si>
  <si>
    <t>5.1 กิจกรรม พัฒนาบุคลากรด้านโลจิสติกส์รองรับธุรกิจขนส่งและการค้าระหว่างประเทศ</t>
  </si>
  <si>
    <t xml:space="preserve"> - ฝึกยกระดับฝีมือ</t>
  </si>
  <si>
    <t>5.2 กิจกรรม พัฒนาบุคลากรรองรับอุตสาหกรรมโลจิสติกส์</t>
  </si>
  <si>
    <t>5.3 กิจกรรม พัฒนาสมรรถนะบุคลากรเฉพาะทางรองรับอุตสาหกรรมการบินและโลจิสติกส์</t>
  </si>
  <si>
    <r>
      <rPr>
        <b/>
        <u/>
        <sz val="16"/>
        <rFont val="TH SarabunPSK"/>
        <family val="2"/>
      </rPr>
      <t xml:space="preserve">แผนงานยุทธศาสตร์ </t>
    </r>
    <r>
      <rPr>
        <b/>
        <sz val="16"/>
        <rFont val="TH SarabunPSK"/>
        <family val="2"/>
      </rPr>
      <t>พัฒนาพื้นที่เขตเศรษฐกิจพิเศษ</t>
    </r>
  </si>
  <si>
    <t>6.โครงการพัฒนาศักยภาพแรงงานฝีมือรองรับเขตเศรษฐกิจพิเศษไทย</t>
  </si>
  <si>
    <t>กิจกรรม พัฒนาศักยภาพแรงงานรองรับพื้นที่ระเบียงเศรษฐกิจภาคใต้ (SEC)</t>
  </si>
  <si>
    <r>
      <rPr>
        <b/>
        <u/>
        <sz val="16"/>
        <rFont val="TH SarabunPSK"/>
        <family val="2"/>
      </rPr>
      <t>แผนงานบูรณาการ เขต</t>
    </r>
    <r>
      <rPr>
        <b/>
        <sz val="16"/>
        <rFont val="TH SarabunPSK"/>
        <family val="2"/>
      </rPr>
      <t>พัฒนาพิเศษภาคตะวันออก</t>
    </r>
  </si>
  <si>
    <t>7.โครงการพัฒนาศักยภาพแรงงานชั้นสูงในเขตพัฒนาพิเศษภาคตะวันออก (EEC)</t>
  </si>
  <si>
    <t>กิจกรรม พัฒนาศักยภาพแรงงานชั้นสูงในเขตพัฒนาพิเศษภาคตะวันออก (EEC)</t>
  </si>
  <si>
    <t xml:space="preserve"> - ฝึกอบรม EEC Model short conese (type B)</t>
  </si>
  <si>
    <t xml:space="preserve"> - พัฒนาวิทยากรต้นแบบ</t>
  </si>
  <si>
    <t>ยุทธศาสตร์ชาต ด้านการพัฒนาและเสริมสร้างศักยภาพทรัพยากรมนุษย์</t>
  </si>
  <si>
    <t>แผนงาน พื้นฐานด้านการพัฒนาและเสริมสร้างศักยภาพทรัพยากรมนุษย์</t>
  </si>
  <si>
    <t>8.ผลผลิต พัฒนา/ขับเคลื่อนความร่วมมือเครือข่าย และส่งเสริมการพัฒนาฝีมือแรงงาน</t>
  </si>
  <si>
    <t>8.1 กิจกรรม จัดทำหลักเกณฑ์ พัฒนาระบบ ส่งเสริมและรับรองมาตรฐานฝีมือแรงงาน</t>
  </si>
  <si>
    <t>โครงการ</t>
  </si>
  <si>
    <t>8.2 กิจกรรม พัฒนาระบบการฝึกอบรมฝีมือแรงงาน</t>
  </si>
  <si>
    <t>8.3 กิจกรรม ส่งเสริมและสนับสนุนให้สถานประกอบกิจการดำเนินการพัฒนาฝีมือแรงงาน</t>
  </si>
  <si>
    <t>8.4 กิจกรรม ขับเคลื่อนการพัฒนาแนวทางและการดำเนินงานของ กพร.ปช.</t>
  </si>
  <si>
    <t>แห่ง</t>
  </si>
  <si>
    <t>8.5 กิจกรรม พัฒนาศักยภาพแรงงานตามโครงการตามแนวทางอันเนื่องมาจากพระราชดำริ</t>
  </si>
  <si>
    <t xml:space="preserve"> - พัฒนาช่างช่วยคนพิการร่วมกบมูลนิธิขาเทียมฯ </t>
  </si>
  <si>
    <t>กิจกรรม ส่งเสริมและเพิ่มประสิทธิภาพกระบวนการรับรองความรู้ความสามารถตามกฏหมาย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</si>
  <si>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พัฒนาศักยภาพคนตลอดช่วงชีวิต</t>
    </r>
  </si>
  <si>
    <t>9.โครงการยกระดับเพื่อเพิ่มศักยภาพฝีมือและสมรรถนะแรงงานรองรับการเปลี่ยนแปลงเทคโนโลยี</t>
  </si>
  <si>
    <t xml:space="preserve">    - ฝึกยกระดับฝีมือ</t>
  </si>
  <si>
    <t>10.โครงการยกระดับแรงงานไทยให้ได้มาตรฐานฝีมือแรงงานเพื่อรองรับการแข่งขัน</t>
  </si>
  <si>
    <t>กิจกรรม พัฒนาศักยภาพแรงงานเพื่อรองรับการจ่ายค่าจ้างตามมาตรฐานฝีมือ</t>
  </si>
  <si>
    <t>กิจกรรม ทดสอบมาตรฐานฝีมือแรงงานแห่งชาติ</t>
  </si>
  <si>
    <t>กิจกรรม เพิ่มประสิทธิภาพของเครือข่ายการดำเนินการเกี่ยวกับมาตรฐานฝีมือแรงงานแห่งชาติ</t>
  </si>
  <si>
    <t>11.โครงการฝึกอบรมแรงงานกลุ่มเป้าหมายเฉพาะเพื่อเพิ่มโอกาสในการประกอบอาชีพ</t>
  </si>
  <si>
    <t>11.1 กิจกรรม ฝึกอบรมแรงงานกลุ่มเป้าหมายเฉพาะเพื่อเพิ่มโอกาสในการประกอบอาชีพวิถีใหม่</t>
  </si>
  <si>
    <t xml:space="preserve"> - ฝึกอาชีพเสริม</t>
  </si>
  <si>
    <t>11.2 กิจกรรม เพิ่มทักษะด้านอาชีพแก่นักเรียนที่ไม่ได้เรียนต่อหลังจบการศึกษาภาคบังคับ</t>
  </si>
  <si>
    <t xml:space="preserve"> - ฝึกเตรียมเข้าทำงาน</t>
  </si>
  <si>
    <t>11.3 กิจกรรม พัฒนาฝีมือแรงงานสตรีเพื่อยกระดับศักยภาพวัยแรงงาน</t>
  </si>
  <si>
    <t>12.โครงการพัฒนาศักยภาพช่างเชื่อมไทยสู่ระดับสากล</t>
  </si>
  <si>
    <t>12.1 กิจกรรม ยกระดับศักยภาพช่างเชื่อมไทยสู่ระดับสากล</t>
  </si>
  <si>
    <t>12.2 กิจกรรม ทดสอบช่างเชื่อมตามมาตรฐานสากล</t>
  </si>
  <si>
    <t>12.3 กิจกรรม พัฒนาบุคลากรช่างเชื่อมกรมพัฒนาฝีมือแรงงานสู่ระดับสากล</t>
  </si>
  <si>
    <t>12.4 กิจกรรม พัฒนาชุดการฝึกตามหลักสูตรยกระดับฝีมือช่างเชื่อมตามสมรรถนะ</t>
  </si>
  <si>
    <t>ชุดฝึก</t>
  </si>
  <si>
    <t>6 ชุด</t>
  </si>
  <si>
    <t>13.โครงการพัฒนาทักษะเฉพาะของแรงงานอิสระยุค 4.0 (Gig Worker)</t>
  </si>
  <si>
    <t>กิจกรรม พัฒนาทักษะเฉพาะของแรงงานอิสระยุค 4.0 (Gig Worker)</t>
  </si>
  <si>
    <t>14.โครงการเสริมสมรรถนะแรงงานด้านเทคโนโลยีรองรับการทำงานในศตวรรษที่ 21</t>
  </si>
  <si>
    <t>กิจกรรม เสริมสมรรถนะแรงงานด้านเทคโนโลยีรองรับการทำงานในศตวรรษที่ 21</t>
  </si>
  <si>
    <t>2.โครงการพัฒนาฝีมือแรงงานนานาชาติรองรับการฟื้นตัวทางเศรษฐกิจในกลุ่มประเทศอนุภูมิภาคลุ่มน้ำโขง</t>
  </si>
  <si>
    <t>แผนพัฒนาฝีมือแรงงาน ปีงบประมาณ พ.ศ. 2566  ของจังหวัด ตามเป้าหมายของกรมพัฒนาฝีมือแรงงาน</t>
  </si>
  <si>
    <r>
      <t>สนพ.</t>
    </r>
    <r>
      <rPr>
        <b/>
        <sz val="12"/>
        <rFont val="TH SarabunPSK"/>
        <family val="2"/>
      </rPr>
      <t>กาญจนบุรี</t>
    </r>
  </si>
  <si>
    <r>
      <t>สนพ.</t>
    </r>
    <r>
      <rPr>
        <b/>
        <sz val="12"/>
        <rFont val="TH SarabunPSK"/>
        <family val="2"/>
      </rPr>
      <t>ปราจีนบุรี</t>
    </r>
  </si>
  <si>
    <t>เป้าหมาย</t>
  </si>
  <si>
    <t xml:space="preserve">   สนพ. ศรีสะเกษ</t>
  </si>
  <si>
    <t xml:space="preserve"> - ฝึกอบรมแรงงานตามโครงการอันเนื่องมาจากพระราชดำริ</t>
  </si>
  <si>
    <t xml:space="preserve">   - ผู้ผ่านการบำบัดยาเสพติด</t>
  </si>
  <si>
    <t xml:space="preserve">   - แรงงานนอกระบบ</t>
  </si>
  <si>
    <t xml:space="preserve">   - ผู้ต้องขัง/เยาวชนในสถานพินิจ</t>
  </si>
  <si>
    <t xml:space="preserve">   - คนพิการ และผู้ดูแลคนพิการ</t>
  </si>
  <si>
    <t xml:space="preserve">   - ทหารเกณฑ์ก่อนปลดประจำการ</t>
  </si>
  <si>
    <t xml:space="preserve">   - ผู้สูงอายุ</t>
  </si>
  <si>
    <t xml:space="preserve">  - ยานยนต์ไฟฟ้าและนวัตกรรมยานยนต์สมัยใหม่</t>
  </si>
  <si>
    <t xml:space="preserve">  - เทคโนโลยีการผลิตอัตโนมัติและหุ่นยนต์</t>
  </si>
  <si>
    <t xml:space="preserve">  - เทคโนโลยีอัตโนมัติและเมคคาทรอนิกส์</t>
  </si>
  <si>
    <t xml:space="preserve">  - อุตสาหกรรมดิจิทัล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</si>
  <si>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สร้างรายได้จากการท่องเที่ยว</t>
    </r>
  </si>
  <si>
    <r>
      <t xml:space="preserve">    </t>
    </r>
    <r>
      <rPr>
        <sz val="16"/>
        <rFont val="Garamond"/>
        <family val="1"/>
      </rPr>
      <t>●</t>
    </r>
    <r>
      <rPr>
        <sz val="12.8"/>
        <rFont val="TH SarabunPSK"/>
        <family val="2"/>
      </rPr>
      <t xml:space="preserve"> </t>
    </r>
    <r>
      <rPr>
        <sz val="16"/>
        <rFont val="TH SarabunPSK"/>
        <family val="2"/>
      </rPr>
      <t>กลุ่มแรงงานตามโครงการอันเนื่องมาจากพระราชดำริ</t>
    </r>
  </si>
  <si>
    <r>
      <t xml:space="preserve">    </t>
    </r>
    <r>
      <rPr>
        <sz val="16"/>
        <rFont val="Garamond"/>
        <family val="1"/>
      </rPr>
      <t>●</t>
    </r>
    <r>
      <rPr>
        <sz val="12.8"/>
        <rFont val="TH SarabunPSK"/>
        <family val="2"/>
      </rPr>
      <t xml:space="preserve"> </t>
    </r>
    <r>
      <rPr>
        <sz val="16"/>
        <rFont val="TH SarabunPSK"/>
        <family val="2"/>
      </rPr>
      <t>กลุ่มตำรวจตระเวนชานแดน</t>
    </r>
  </si>
  <si>
    <t>ณ ปรับปรุงในที่ประชุมวันที่ 22 พ.ย. 2565</t>
  </si>
  <si>
    <t>3.โครงการยกระดับผลิตภาพและพัฒนากำลังคนเพื่อสร้างความสามารถในการแข่งขันภาคอุตสาหกรรม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</si>
</sst>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_);_(* \(#,##0\);_(* &quot;-&quot;??_);_(@_)"/>
    <numFmt numFmtId="188" formatCode="_-* #,##0_-;\-* #,##0_-;_-* &quot;-&quot;??_-;_-@_-"/>
    <numFmt numFmtId="189" formatCode="_(* #,##0.00_);_(* \(#,##0.00\);_(* &quot;-&quot;??_);_(@_)"/>
  </numFmts>
  <fonts count="24" x14ac:knownFonts="1">
    <font>
      <sz val="11"/>
      <color theme="1"/>
      <name val="Tahoma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DilleniaUPC"/>
      <family val="1"/>
    </font>
    <font>
      <b/>
      <sz val="14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b/>
      <u/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name val="Tahoma"/>
      <family val="2"/>
      <scheme val="minor"/>
    </font>
    <font>
      <b/>
      <sz val="16"/>
      <name val="Tahoma"/>
      <family val="2"/>
      <scheme val="minor"/>
    </font>
    <font>
      <sz val="16"/>
      <color theme="1"/>
      <name val="Tahoma"/>
      <family val="2"/>
      <scheme val="minor"/>
    </font>
    <font>
      <sz val="14"/>
      <name val="Cordia New"/>
      <family val="2"/>
    </font>
    <font>
      <sz val="14"/>
      <name val="AngsanaUPC"/>
      <family val="1"/>
    </font>
    <font>
      <b/>
      <sz val="12"/>
      <name val="TH SarabunPSK"/>
      <family val="2"/>
    </font>
    <font>
      <sz val="14"/>
      <name val="Tahoma"/>
      <family val="2"/>
      <scheme val="minor"/>
    </font>
    <font>
      <b/>
      <sz val="10"/>
      <name val="TH SarabunPSK"/>
      <family val="2"/>
    </font>
    <font>
      <b/>
      <sz val="8"/>
      <name val="TH SarabunPSK"/>
      <family val="2"/>
    </font>
    <font>
      <b/>
      <sz val="9"/>
      <name val="TH SarabunPSK"/>
      <family val="2"/>
    </font>
    <font>
      <b/>
      <sz val="11"/>
      <name val="TH SarabunPSK"/>
      <family val="2"/>
    </font>
    <font>
      <sz val="16"/>
      <name val="Garamond"/>
      <family val="1"/>
    </font>
    <font>
      <sz val="12.8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1">
    <xf numFmtId="0" fontId="0" fillId="0" borderId="0"/>
    <xf numFmtId="43" fontId="6" fillId="0" borderId="0" applyFont="0" applyFill="0" applyBorder="0" applyAlignment="0" applyProtection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14" fillId="0" borderId="0"/>
    <xf numFmtId="187" fontId="15" fillId="0" borderId="0" applyFont="0" applyFill="0" applyBorder="0" applyAlignment="0" applyProtection="0"/>
    <xf numFmtId="0" fontId="6" fillId="0" borderId="0"/>
    <xf numFmtId="0" fontId="15" fillId="0" borderId="0"/>
    <xf numFmtId="0" fontId="15" fillId="0" borderId="0"/>
  </cellStyleXfs>
  <cellXfs count="12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top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Border="1" applyAlignment="1">
      <alignment vertical="top"/>
    </xf>
    <xf numFmtId="0" fontId="11" fillId="2" borderId="0" xfId="0" applyFont="1" applyFill="1"/>
    <xf numFmtId="0" fontId="12" fillId="2" borderId="0" xfId="0" applyFont="1" applyFill="1"/>
    <xf numFmtId="0" fontId="1" fillId="2" borderId="0" xfId="0" applyFont="1" applyFill="1" applyBorder="1"/>
    <xf numFmtId="0" fontId="1" fillId="2" borderId="0" xfId="0" applyFont="1" applyFill="1" applyBorder="1" applyAlignment="1">
      <alignment vertical="center"/>
    </xf>
    <xf numFmtId="3" fontId="1" fillId="2" borderId="0" xfId="0" applyNumberFormat="1" applyFont="1" applyFill="1" applyBorder="1"/>
    <xf numFmtId="0" fontId="2" fillId="2" borderId="0" xfId="0" applyFont="1" applyFill="1" applyAlignment="1">
      <alignment vertical="top"/>
    </xf>
    <xf numFmtId="0" fontId="13" fillId="2" borderId="0" xfId="0" applyFont="1" applyFill="1"/>
    <xf numFmtId="0" fontId="12" fillId="2" borderId="0" xfId="0" applyFont="1" applyFill="1" applyAlignment="1">
      <alignment vertical="top"/>
    </xf>
    <xf numFmtId="0" fontId="4" fillId="2" borderId="0" xfId="0" applyFont="1" applyFill="1" applyBorder="1" applyAlignment="1">
      <alignment vertical="top"/>
    </xf>
    <xf numFmtId="3" fontId="1" fillId="2" borderId="5" xfId="0" applyNumberFormat="1" applyFont="1" applyFill="1" applyBorder="1" applyAlignment="1">
      <alignment vertical="top" wrapText="1"/>
    </xf>
    <xf numFmtId="3" fontId="2" fillId="3" borderId="7" xfId="3" applyNumberFormat="1" applyFont="1" applyFill="1" applyBorder="1" applyAlignment="1">
      <alignment vertical="top" wrapText="1"/>
    </xf>
    <xf numFmtId="3" fontId="1" fillId="3" borderId="7" xfId="3" applyNumberFormat="1" applyFont="1" applyFill="1" applyBorder="1" applyAlignment="1">
      <alignment vertical="top" wrapText="1"/>
    </xf>
    <xf numFmtId="3" fontId="1" fillId="2" borderId="1" xfId="0" applyNumberFormat="1" applyFont="1" applyFill="1" applyBorder="1" applyAlignment="1">
      <alignment vertical="top" wrapText="1"/>
    </xf>
    <xf numFmtId="3" fontId="1" fillId="2" borderId="7" xfId="0" applyNumberFormat="1" applyFont="1" applyFill="1" applyBorder="1" applyAlignment="1">
      <alignment vertical="top" wrapText="1"/>
    </xf>
    <xf numFmtId="3" fontId="8" fillId="2" borderId="1" xfId="0" applyNumberFormat="1" applyFont="1" applyFill="1" applyBorder="1" applyAlignment="1">
      <alignment vertical="top" wrapText="1"/>
    </xf>
    <xf numFmtId="0" fontId="17" fillId="2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17" fontId="4" fillId="2" borderId="1" xfId="0" applyNumberFormat="1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 wrapText="1"/>
    </xf>
    <xf numFmtId="0" fontId="4" fillId="2" borderId="1" xfId="2" applyFont="1" applyFill="1" applyBorder="1" applyAlignment="1">
      <alignment horizontal="center" vertical="top" wrapText="1"/>
    </xf>
    <xf numFmtId="3" fontId="1" fillId="3" borderId="4" xfId="3" applyNumberFormat="1" applyFont="1" applyFill="1" applyBorder="1" applyAlignment="1">
      <alignment horizontal="center" vertical="top"/>
    </xf>
    <xf numFmtId="3" fontId="1" fillId="2" borderId="4" xfId="0" applyNumberFormat="1" applyFont="1" applyFill="1" applyBorder="1" applyAlignment="1">
      <alignment horizontal="center" vertical="top"/>
    </xf>
    <xf numFmtId="3" fontId="1" fillId="4" borderId="4" xfId="0" applyNumberFormat="1" applyFont="1" applyFill="1" applyBorder="1" applyAlignment="1">
      <alignment vertical="top"/>
    </xf>
    <xf numFmtId="3" fontId="1" fillId="2" borderId="4" xfId="0" applyNumberFormat="1" applyFont="1" applyFill="1" applyBorder="1" applyAlignment="1">
      <alignment vertical="top"/>
    </xf>
    <xf numFmtId="3" fontId="1" fillId="4" borderId="7" xfId="0" applyNumberFormat="1" applyFont="1" applyFill="1" applyBorder="1" applyAlignment="1">
      <alignment vertical="top"/>
    </xf>
    <xf numFmtId="3" fontId="1" fillId="2" borderId="7" xfId="0" applyNumberFormat="1" applyFont="1" applyFill="1" applyBorder="1" applyAlignment="1">
      <alignment vertical="top"/>
    </xf>
    <xf numFmtId="3" fontId="1" fillId="3" borderId="7" xfId="3" applyNumberFormat="1" applyFont="1" applyFill="1" applyBorder="1" applyAlignment="1">
      <alignment horizontal="left" vertical="top"/>
    </xf>
    <xf numFmtId="3" fontId="1" fillId="2" borderId="7" xfId="0" applyNumberFormat="1" applyFont="1" applyFill="1" applyBorder="1" applyAlignment="1">
      <alignment horizontal="center" vertical="top"/>
    </xf>
    <xf numFmtId="3" fontId="1" fillId="2" borderId="8" xfId="0" applyNumberFormat="1" applyFont="1" applyFill="1" applyBorder="1" applyAlignment="1">
      <alignment vertical="top"/>
    </xf>
    <xf numFmtId="3" fontId="1" fillId="2" borderId="1" xfId="0" applyNumberFormat="1" applyFont="1" applyFill="1" applyBorder="1" applyAlignment="1">
      <alignment vertical="top"/>
    </xf>
    <xf numFmtId="3" fontId="1" fillId="2" borderId="1" xfId="0" applyNumberFormat="1" applyFont="1" applyFill="1" applyBorder="1" applyAlignment="1">
      <alignment horizontal="center" vertical="top"/>
    </xf>
    <xf numFmtId="3" fontId="1" fillId="4" borderId="1" xfId="0" applyNumberFormat="1" applyFont="1" applyFill="1" applyBorder="1" applyAlignment="1">
      <alignment vertical="top"/>
    </xf>
    <xf numFmtId="3" fontId="1" fillId="2" borderId="9" xfId="0" applyNumberFormat="1" applyFont="1" applyFill="1" applyBorder="1" applyAlignment="1">
      <alignment vertical="top"/>
    </xf>
    <xf numFmtId="3" fontId="8" fillId="2" borderId="1" xfId="3" applyNumberFormat="1" applyFont="1" applyFill="1" applyBorder="1" applyAlignment="1">
      <alignment vertical="top" wrapText="1"/>
    </xf>
    <xf numFmtId="3" fontId="8" fillId="2" borderId="1" xfId="0" applyNumberFormat="1" applyFont="1" applyFill="1" applyBorder="1" applyAlignment="1">
      <alignment horizontal="center" vertical="top"/>
    </xf>
    <xf numFmtId="3" fontId="8" fillId="4" borderId="1" xfId="0" applyNumberFormat="1" applyFont="1" applyFill="1" applyBorder="1" applyAlignment="1">
      <alignment vertical="top"/>
    </xf>
    <xf numFmtId="3" fontId="8" fillId="2" borderId="1" xfId="0" applyNumberFormat="1" applyFont="1" applyFill="1" applyBorder="1" applyAlignment="1">
      <alignment vertical="top"/>
    </xf>
    <xf numFmtId="3" fontId="1" fillId="2" borderId="1" xfId="3" applyNumberFormat="1" applyFont="1" applyFill="1" applyBorder="1" applyAlignment="1">
      <alignment vertical="top" wrapText="1"/>
    </xf>
    <xf numFmtId="3" fontId="2" fillId="2" borderId="1" xfId="3" applyNumberFormat="1" applyFont="1" applyFill="1" applyBorder="1" applyAlignment="1">
      <alignment vertical="top" wrapText="1"/>
    </xf>
    <xf numFmtId="3" fontId="2" fillId="2" borderId="1" xfId="0" applyNumberFormat="1" applyFont="1" applyFill="1" applyBorder="1" applyAlignment="1">
      <alignment horizontal="center" vertical="top"/>
    </xf>
    <xf numFmtId="3" fontId="2" fillId="4" borderId="1" xfId="0" applyNumberFormat="1" applyFont="1" applyFill="1" applyBorder="1" applyAlignment="1">
      <alignment vertical="top"/>
    </xf>
    <xf numFmtId="3" fontId="2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3" fontId="8" fillId="3" borderId="1" xfId="3" applyNumberFormat="1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/>
    </xf>
    <xf numFmtId="3" fontId="8" fillId="2" borderId="9" xfId="0" applyNumberFormat="1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3" fontId="1" fillId="2" borderId="5" xfId="0" applyNumberFormat="1" applyFont="1" applyFill="1" applyBorder="1" applyAlignment="1">
      <alignment vertical="top"/>
    </xf>
    <xf numFmtId="3" fontId="1" fillId="2" borderId="5" xfId="0" applyNumberFormat="1" applyFont="1" applyFill="1" applyBorder="1" applyAlignment="1">
      <alignment horizontal="center" vertical="top"/>
    </xf>
    <xf numFmtId="3" fontId="1" fillId="2" borderId="6" xfId="0" applyNumberFormat="1" applyFont="1" applyFill="1" applyBorder="1" applyAlignment="1">
      <alignment vertical="top"/>
    </xf>
    <xf numFmtId="3" fontId="1" fillId="2" borderId="3" xfId="0" applyNumberFormat="1" applyFont="1" applyFill="1" applyBorder="1" applyAlignment="1">
      <alignment vertical="top"/>
    </xf>
    <xf numFmtId="3" fontId="1" fillId="2" borderId="2" xfId="0" applyNumberFormat="1" applyFont="1" applyFill="1" applyBorder="1" applyAlignment="1">
      <alignment vertical="top"/>
    </xf>
    <xf numFmtId="3" fontId="1" fillId="3" borderId="2" xfId="3" applyNumberFormat="1" applyFont="1" applyFill="1" applyBorder="1" applyAlignment="1">
      <alignment vertical="top" wrapText="1"/>
    </xf>
    <xf numFmtId="3" fontId="1" fillId="2" borderId="2" xfId="0" applyNumberFormat="1" applyFont="1" applyFill="1" applyBorder="1" applyAlignment="1">
      <alignment horizontal="center" vertical="top"/>
    </xf>
    <xf numFmtId="3" fontId="2" fillId="3" borderId="2" xfId="3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center" vertical="top"/>
    </xf>
    <xf numFmtId="3" fontId="1" fillId="3" borderId="1" xfId="3" applyNumberFormat="1" applyFont="1" applyFill="1" applyBorder="1" applyAlignment="1">
      <alignment vertical="top" wrapText="1"/>
    </xf>
    <xf numFmtId="3" fontId="2" fillId="2" borderId="1" xfId="0" applyNumberFormat="1" applyFont="1" applyFill="1" applyBorder="1" applyAlignment="1">
      <alignment horizontal="right" vertical="top"/>
    </xf>
    <xf numFmtId="3" fontId="2" fillId="3" borderId="1" xfId="3" applyNumberFormat="1" applyFont="1" applyFill="1" applyBorder="1" applyAlignment="1">
      <alignment vertical="top" wrapText="1"/>
    </xf>
    <xf numFmtId="3" fontId="2" fillId="2" borderId="0" xfId="0" applyNumberFormat="1" applyFont="1" applyFill="1" applyBorder="1" applyAlignment="1">
      <alignment vertical="top"/>
    </xf>
    <xf numFmtId="3" fontId="1" fillId="2" borderId="5" xfId="0" applyNumberFormat="1" applyFont="1" applyFill="1" applyBorder="1" applyAlignment="1">
      <alignment horizontal="left" vertical="top" wrapText="1"/>
    </xf>
    <xf numFmtId="3" fontId="2" fillId="2" borderId="7" xfId="0" applyNumberFormat="1" applyFont="1" applyFill="1" applyBorder="1" applyAlignment="1">
      <alignment horizontal="center" vertical="top"/>
    </xf>
    <xf numFmtId="3" fontId="1" fillId="3" borderId="1" xfId="3" applyNumberFormat="1" applyFont="1" applyFill="1" applyBorder="1" applyAlignment="1">
      <alignment horizontal="left" vertical="top" wrapText="1"/>
    </xf>
    <xf numFmtId="3" fontId="1" fillId="3" borderId="1" xfId="3" applyNumberFormat="1" applyFont="1" applyFill="1" applyBorder="1" applyAlignment="1">
      <alignment horizontal="center" vertical="top" wrapText="1"/>
    </xf>
    <xf numFmtId="3" fontId="1" fillId="3" borderId="7" xfId="3" applyNumberFormat="1" applyFont="1" applyFill="1" applyBorder="1" applyAlignment="1">
      <alignment horizontal="left" vertical="top" wrapText="1"/>
    </xf>
    <xf numFmtId="3" fontId="2" fillId="3" borderId="7" xfId="3" applyNumberFormat="1" applyFont="1" applyFill="1" applyBorder="1" applyAlignment="1">
      <alignment horizontal="left" vertical="top" wrapText="1"/>
    </xf>
    <xf numFmtId="3" fontId="2" fillId="3" borderId="1" xfId="3" applyNumberFormat="1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vertical="top"/>
    </xf>
    <xf numFmtId="0" fontId="1" fillId="3" borderId="1" xfId="3" applyFont="1" applyFill="1" applyBorder="1" applyAlignment="1">
      <alignment vertical="top" wrapText="1"/>
    </xf>
    <xf numFmtId="0" fontId="1" fillId="3" borderId="7" xfId="3" applyFont="1" applyFill="1" applyBorder="1" applyAlignment="1">
      <alignment vertical="top" wrapText="1"/>
    </xf>
    <xf numFmtId="3" fontId="1" fillId="3" borderId="7" xfId="3" applyNumberFormat="1" applyFont="1" applyFill="1" applyBorder="1" applyAlignment="1">
      <alignment horizontal="center" vertical="top" wrapText="1"/>
    </xf>
    <xf numFmtId="3" fontId="1" fillId="2" borderId="1" xfId="0" applyNumberFormat="1" applyFont="1" applyFill="1" applyBorder="1" applyAlignment="1">
      <alignment horizontal="right" vertical="top"/>
    </xf>
    <xf numFmtId="0" fontId="2" fillId="3" borderId="7" xfId="3" applyFont="1" applyFill="1" applyBorder="1" applyAlignment="1">
      <alignment vertical="top" wrapText="1"/>
    </xf>
    <xf numFmtId="3" fontId="2" fillId="3" borderId="7" xfId="3" applyNumberFormat="1" applyFont="1" applyFill="1" applyBorder="1" applyAlignment="1">
      <alignment horizontal="center" vertical="top" wrapText="1"/>
    </xf>
    <xf numFmtId="3" fontId="2" fillId="2" borderId="9" xfId="0" applyNumberFormat="1" applyFont="1" applyFill="1" applyBorder="1" applyAlignment="1">
      <alignment vertical="top"/>
    </xf>
    <xf numFmtId="3" fontId="1" fillId="4" borderId="1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vertical="top"/>
    </xf>
    <xf numFmtId="3" fontId="2" fillId="2" borderId="5" xfId="0" applyNumberFormat="1" applyFont="1" applyFill="1" applyBorder="1" applyAlignment="1">
      <alignment vertical="top"/>
    </xf>
    <xf numFmtId="188" fontId="2" fillId="2" borderId="1" xfId="1" applyNumberFormat="1" applyFont="1" applyFill="1" applyBorder="1" applyAlignment="1">
      <alignment horizontal="center" vertical="top"/>
    </xf>
    <xf numFmtId="188" fontId="1" fillId="2" borderId="1" xfId="1" applyNumberFormat="1" applyFont="1" applyFill="1" applyBorder="1" applyAlignment="1">
      <alignment horizontal="center" vertical="top"/>
    </xf>
    <xf numFmtId="3" fontId="1" fillId="4" borderId="1" xfId="0" applyNumberFormat="1" applyFont="1" applyFill="1" applyBorder="1" applyAlignment="1">
      <alignment horizontal="right" vertical="top"/>
    </xf>
    <xf numFmtId="3" fontId="1" fillId="2" borderId="2" xfId="3" applyNumberFormat="1" applyFont="1" applyFill="1" applyBorder="1" applyAlignment="1">
      <alignment horizontal="left" vertical="top" wrapText="1"/>
    </xf>
    <xf numFmtId="3" fontId="2" fillId="2" borderId="1" xfId="3" applyNumberFormat="1" applyFont="1" applyFill="1" applyBorder="1" applyAlignment="1">
      <alignment horizontal="left" vertical="top" wrapText="1"/>
    </xf>
    <xf numFmtId="3" fontId="1" fillId="3" borderId="10" xfId="3" applyNumberFormat="1" applyFont="1" applyFill="1" applyBorder="1" applyAlignment="1">
      <alignment horizontal="left" vertical="top"/>
    </xf>
    <xf numFmtId="3" fontId="1" fillId="2" borderId="11" xfId="0" applyNumberFormat="1" applyFont="1" applyFill="1" applyBorder="1" applyAlignment="1">
      <alignment horizontal="center" vertical="top"/>
    </xf>
    <xf numFmtId="3" fontId="1" fillId="4" borderId="12" xfId="0" applyNumberFormat="1" applyFont="1" applyFill="1" applyBorder="1" applyAlignment="1">
      <alignment vertical="top"/>
    </xf>
    <xf numFmtId="3" fontId="1" fillId="2" borderId="12" xfId="0" applyNumberFormat="1" applyFont="1" applyFill="1" applyBorder="1" applyAlignment="1">
      <alignment vertical="top"/>
    </xf>
    <xf numFmtId="3" fontId="1" fillId="3" borderId="14" xfId="3" applyNumberFormat="1" applyFont="1" applyFill="1" applyBorder="1" applyAlignment="1">
      <alignment horizontal="left" vertical="top"/>
    </xf>
    <xf numFmtId="3" fontId="1" fillId="4" borderId="15" xfId="0" applyNumberFormat="1" applyFont="1" applyFill="1" applyBorder="1" applyAlignment="1">
      <alignment vertical="top"/>
    </xf>
    <xf numFmtId="3" fontId="1" fillId="4" borderId="8" xfId="0" applyNumberFormat="1" applyFont="1" applyFill="1" applyBorder="1" applyAlignment="1">
      <alignment vertical="top"/>
    </xf>
    <xf numFmtId="3" fontId="1" fillId="4" borderId="9" xfId="0" applyNumberFormat="1" applyFont="1" applyFill="1" applyBorder="1" applyAlignment="1">
      <alignment vertical="top"/>
    </xf>
    <xf numFmtId="3" fontId="8" fillId="4" borderId="9" xfId="0" applyNumberFormat="1" applyFont="1" applyFill="1" applyBorder="1" applyAlignment="1">
      <alignment vertical="top"/>
    </xf>
    <xf numFmtId="3" fontId="1" fillId="4" borderId="6" xfId="0" applyNumberFormat="1" applyFont="1" applyFill="1" applyBorder="1" applyAlignment="1">
      <alignment vertical="top"/>
    </xf>
    <xf numFmtId="3" fontId="1" fillId="4" borderId="3" xfId="0" applyNumberFormat="1" applyFont="1" applyFill="1" applyBorder="1" applyAlignment="1">
      <alignment vertical="top"/>
    </xf>
    <xf numFmtId="3" fontId="2" fillId="4" borderId="9" xfId="0" applyNumberFormat="1" applyFont="1" applyFill="1" applyBorder="1" applyAlignment="1">
      <alignment vertical="top"/>
    </xf>
    <xf numFmtId="3" fontId="1" fillId="4" borderId="2" xfId="0" applyNumberFormat="1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9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center" vertical="top" wrapText="1"/>
    </xf>
    <xf numFmtId="187" fontId="16" fillId="2" borderId="1" xfId="1" applyNumberFormat="1" applyFont="1" applyFill="1" applyBorder="1" applyAlignment="1">
      <alignment horizontal="center" vertical="top" wrapText="1"/>
    </xf>
    <xf numFmtId="187" fontId="4" fillId="2" borderId="1" xfId="1" applyNumberFormat="1" applyFont="1" applyFill="1" applyBorder="1" applyAlignment="1">
      <alignment horizontal="center" vertical="top" wrapText="1"/>
    </xf>
    <xf numFmtId="187" fontId="20" fillId="2" borderId="1" xfId="1" applyNumberFormat="1" applyFont="1" applyFill="1" applyBorder="1" applyAlignment="1">
      <alignment horizontal="center" vertical="top" wrapText="1"/>
    </xf>
    <xf numFmtId="187" fontId="19" fillId="2" borderId="1" xfId="1" applyNumberFormat="1" applyFont="1" applyFill="1" applyBorder="1" applyAlignment="1">
      <alignment horizontal="center" vertical="top" wrapText="1"/>
    </xf>
    <xf numFmtId="187" fontId="18" fillId="2" borderId="1" xfId="1" applyNumberFormat="1" applyFont="1" applyFill="1" applyBorder="1" applyAlignment="1">
      <alignment horizontal="center" vertical="top" wrapText="1"/>
    </xf>
    <xf numFmtId="0" fontId="18" fillId="2" borderId="1" xfId="2" applyFont="1" applyFill="1" applyBorder="1" applyAlignment="1">
      <alignment horizontal="center" vertical="top" wrapText="1"/>
    </xf>
    <xf numFmtId="0" fontId="16" fillId="2" borderId="1" xfId="2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3" fontId="1" fillId="4" borderId="13" xfId="0" applyNumberFormat="1" applyFont="1" applyFill="1" applyBorder="1" applyAlignment="1">
      <alignment vertical="top"/>
    </xf>
    <xf numFmtId="3" fontId="1" fillId="4" borderId="16" xfId="0" applyNumberFormat="1" applyFont="1" applyFill="1" applyBorder="1" applyAlignment="1">
      <alignment vertical="top"/>
    </xf>
    <xf numFmtId="3" fontId="2" fillId="2" borderId="1" xfId="0" applyNumberFormat="1" applyFont="1" applyFill="1" applyBorder="1" applyAlignment="1">
      <alignment horizontal="left" vertical="top" wrapText="1"/>
    </xf>
    <xf numFmtId="3" fontId="1" fillId="2" borderId="2" xfId="0" applyNumberFormat="1" applyFont="1" applyFill="1" applyBorder="1" applyAlignment="1">
      <alignment horizontal="left" vertical="top" wrapText="1"/>
    </xf>
    <xf numFmtId="3" fontId="2" fillId="2" borderId="7" xfId="0" applyNumberFormat="1" applyFont="1" applyFill="1" applyBorder="1" applyAlignment="1">
      <alignment vertical="top" wrapText="1"/>
    </xf>
    <xf numFmtId="3" fontId="2" fillId="4" borderId="7" xfId="0" applyNumberFormat="1" applyFont="1" applyFill="1" applyBorder="1" applyAlignment="1">
      <alignment vertical="top"/>
    </xf>
    <xf numFmtId="3" fontId="2" fillId="2" borderId="0" xfId="0" applyNumberFormat="1" applyFont="1" applyFill="1" applyBorder="1"/>
  </cellXfs>
  <cellStyles count="21">
    <cellStyle name="Comma" xfId="1" builtinId="3"/>
    <cellStyle name="Comma 11" xfId="4"/>
    <cellStyle name="Comma 11 2" xfId="5"/>
    <cellStyle name="Comma 2" xfId="6"/>
    <cellStyle name="Comma 2 2" xfId="7"/>
    <cellStyle name="Comma 3" xfId="8"/>
    <cellStyle name="Comma 4" xfId="9"/>
    <cellStyle name="Normal" xfId="0" builtinId="0"/>
    <cellStyle name="Normal 16" xfId="3"/>
    <cellStyle name="Normal 16 2" xfId="10"/>
    <cellStyle name="Normal 2" xfId="11"/>
    <cellStyle name="Normal 2 2" xfId="12"/>
    <cellStyle name="Normal 3" xfId="13"/>
    <cellStyle name="Normal 3 2" xfId="14"/>
    <cellStyle name="Normal 4" xfId="15"/>
    <cellStyle name="Normal 5" xfId="16"/>
    <cellStyle name="เครื่องหมายจุลภาค 75" xfId="17"/>
    <cellStyle name="ปกติ 2" xfId="18"/>
    <cellStyle name="ปกติ 2 10" xfId="2"/>
    <cellStyle name="ปกติ 2 2" xfId="19"/>
    <cellStyle name="ปกติ 2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84"/>
  <sheetViews>
    <sheetView tabSelected="1" zoomScale="80" zoomScaleNormal="80" workbookViewId="0">
      <pane xSplit="3" ySplit="6" topLeftCell="T7" activePane="bottomRight" state="frozen"/>
      <selection pane="topRight" activeCell="D1" sqref="D1"/>
      <selection pane="bottomLeft" activeCell="A7" sqref="A7"/>
      <selection pane="bottomRight" activeCell="A13" sqref="A13"/>
    </sheetView>
  </sheetViews>
  <sheetFormatPr defaultColWidth="9" defaultRowHeight="24.6" x14ac:dyDescent="0.7"/>
  <cols>
    <col min="1" max="1" width="57.3984375" style="10" customWidth="1"/>
    <col min="2" max="2" width="7.59765625" style="11" customWidth="1"/>
    <col min="3" max="3" width="10.19921875" style="6" customWidth="1"/>
    <col min="4" max="4" width="7.09765625" style="6" customWidth="1"/>
    <col min="5" max="5" width="7.59765625" style="6" customWidth="1"/>
    <col min="6" max="6" width="7.8984375" style="6" customWidth="1"/>
    <col min="7" max="7" width="7.09765625" style="6" customWidth="1"/>
    <col min="8" max="8" width="8" style="6" customWidth="1"/>
    <col min="9" max="9" width="5.8984375" style="6" customWidth="1"/>
    <col min="10" max="10" width="6.69921875" style="6" hidden="1" customWidth="1"/>
    <col min="11" max="11" width="5.5" style="6" customWidth="1"/>
    <col min="12" max="12" width="8.3984375" style="6" customWidth="1"/>
    <col min="13" max="13" width="8.796875" style="6" customWidth="1"/>
    <col min="14" max="14" width="9.09765625" style="6" customWidth="1"/>
    <col min="15" max="15" width="9.69921875" style="6" customWidth="1"/>
    <col min="16" max="16" width="8.5" style="6" customWidth="1"/>
    <col min="17" max="17" width="7.19921875" style="6" customWidth="1"/>
    <col min="18" max="18" width="7.796875" style="6" customWidth="1"/>
    <col min="19" max="19" width="7.5" style="6" customWidth="1"/>
    <col min="20" max="20" width="8.796875" style="6" customWidth="1"/>
    <col min="21" max="21" width="8.3984375" style="6" customWidth="1"/>
    <col min="22" max="22" width="7" style="6" customWidth="1"/>
    <col min="23" max="23" width="8.8984375" style="6" customWidth="1"/>
    <col min="24" max="24" width="7.19921875" style="6" customWidth="1"/>
    <col min="25" max="25" width="8.296875" style="6" customWidth="1"/>
    <col min="26" max="29" width="7.8984375" style="6" customWidth="1"/>
    <col min="30" max="30" width="8.3984375" style="6" customWidth="1"/>
    <col min="31" max="31" width="9.59765625" style="6" customWidth="1"/>
    <col min="32" max="32" width="8.3984375" style="6" customWidth="1"/>
    <col min="33" max="33" width="8" style="6" customWidth="1"/>
    <col min="34" max="34" width="8.09765625" style="6" customWidth="1"/>
    <col min="35" max="35" width="8.3984375" style="6" customWidth="1"/>
    <col min="36" max="36" width="7.296875" style="6" customWidth="1"/>
    <col min="37" max="37" width="5.8984375" style="6" customWidth="1"/>
    <col min="38" max="38" width="6.3984375" style="6" customWidth="1"/>
    <col min="39" max="39" width="6.09765625" style="6" customWidth="1"/>
    <col min="40" max="40" width="6" style="6" customWidth="1"/>
    <col min="41" max="41" width="6.19921875" style="6" customWidth="1"/>
    <col min="42" max="42" width="7.69921875" style="6" customWidth="1"/>
    <col min="43" max="44" width="6.69921875" style="6" customWidth="1"/>
    <col min="45" max="45" width="6" style="6" customWidth="1"/>
    <col min="46" max="47" width="5.8984375" style="6" customWidth="1"/>
    <col min="48" max="48" width="8.3984375" style="6" customWidth="1"/>
    <col min="49" max="49" width="8.296875" style="6" customWidth="1"/>
    <col min="50" max="51" width="7.09765625" style="6" customWidth="1"/>
    <col min="52" max="52" width="8" style="6" customWidth="1"/>
    <col min="53" max="53" width="8.3984375" style="6" customWidth="1"/>
    <col min="54" max="54" width="9" style="6" customWidth="1"/>
    <col min="55" max="55" width="7.8984375" style="6" customWidth="1"/>
    <col min="56" max="56" width="7.69921875" style="6" customWidth="1"/>
    <col min="57" max="58" width="7.09765625" style="6" customWidth="1"/>
    <col min="59" max="59" width="8.3984375" style="6" customWidth="1"/>
    <col min="60" max="60" width="7.09765625" style="6" customWidth="1"/>
    <col min="61" max="61" width="8.3984375" style="6" customWidth="1"/>
    <col min="62" max="62" width="7.09765625" style="6" customWidth="1"/>
    <col min="63" max="63" width="8.3984375" style="6" customWidth="1"/>
    <col min="64" max="64" width="8.19921875" style="6" customWidth="1"/>
    <col min="65" max="66" width="7.09765625" style="6" customWidth="1"/>
    <col min="67" max="67" width="8.3984375" style="6" customWidth="1"/>
    <col min="68" max="68" width="8.19921875" style="6" customWidth="1"/>
    <col min="69" max="69" width="7.09765625" style="6" customWidth="1"/>
    <col min="70" max="70" width="10.3984375" style="6" customWidth="1"/>
    <col min="71" max="71" width="9.19921875" style="6" customWidth="1"/>
    <col min="72" max="72" width="8.796875" style="6" customWidth="1"/>
    <col min="73" max="73" width="9.19921875" style="6" customWidth="1"/>
    <col min="74" max="74" width="7.5" style="6" customWidth="1"/>
    <col min="75" max="75" width="9" style="6" customWidth="1"/>
    <col min="76" max="76" width="9.19921875" style="6" customWidth="1"/>
    <col min="77" max="77" width="7.09765625" style="6" customWidth="1"/>
    <col min="78" max="78" width="7.69921875" style="6" customWidth="1"/>
    <col min="79" max="79" width="7.19921875" style="6" customWidth="1"/>
    <col min="80" max="80" width="9.69921875" style="6" customWidth="1"/>
    <col min="81" max="81" width="10.09765625" style="6" customWidth="1"/>
    <col min="82" max="82" width="10.19921875" style="6" customWidth="1"/>
    <col min="83" max="83" width="10.09765625" style="6" customWidth="1"/>
    <col min="84" max="84" width="10.3984375" style="6" customWidth="1"/>
    <col min="85" max="85" width="10.5" style="6" customWidth="1"/>
    <col min="86" max="86" width="10.296875" style="6" customWidth="1"/>
    <col min="87" max="87" width="9.8984375" style="6" customWidth="1"/>
    <col min="88" max="88" width="9.09765625" style="6" customWidth="1"/>
    <col min="89" max="89" width="9.59765625" style="6" customWidth="1"/>
    <col min="90" max="90" width="9.296875" style="6" customWidth="1"/>
    <col min="91" max="91" width="8.59765625" style="6" customWidth="1"/>
    <col min="92" max="92" width="8.09765625" style="6" customWidth="1"/>
    <col min="93" max="93" width="9" style="6" customWidth="1"/>
    <col min="94" max="94" width="8.3984375" style="6" customWidth="1"/>
    <col min="95" max="95" width="8.59765625" style="6" customWidth="1"/>
    <col min="96" max="97" width="9" style="6" customWidth="1"/>
    <col min="98" max="98" width="8.8984375" style="6" customWidth="1"/>
    <col min="99" max="99" width="10" style="6" customWidth="1"/>
    <col min="100" max="100" width="9.796875" style="6" customWidth="1"/>
    <col min="101" max="101" width="10.69921875" style="6" customWidth="1"/>
    <col min="102" max="102" width="10.296875" style="6" customWidth="1"/>
    <col min="103" max="103" width="9.8984375" style="6" customWidth="1"/>
    <col min="104" max="104" width="10.59765625" style="6" customWidth="1"/>
    <col min="105" max="105" width="10.69921875" style="6" customWidth="1"/>
    <col min="106" max="106" width="12.59765625" style="7" customWidth="1"/>
    <col min="107" max="107" width="11.3984375" style="6" customWidth="1"/>
    <col min="108" max="108" width="10.09765625" style="6" customWidth="1"/>
    <col min="109" max="109" width="10.796875" style="10" customWidth="1"/>
    <col min="110" max="110" width="13.09765625" style="10" customWidth="1"/>
    <col min="111" max="111" width="11.296875" style="10" customWidth="1"/>
    <col min="112" max="112" width="15" style="12" hidden="1" customWidth="1"/>
    <col min="113" max="16384" width="9" style="10"/>
  </cols>
  <sheetData>
    <row r="1" spans="1:112" x14ac:dyDescent="0.7">
      <c r="A1" s="13" t="s">
        <v>173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3"/>
      <c r="M1" s="1"/>
      <c r="N1" s="1"/>
      <c r="O1" s="3"/>
      <c r="P1" s="1"/>
      <c r="Q1" s="2"/>
      <c r="R1" s="1"/>
      <c r="S1" s="1"/>
      <c r="T1" s="3"/>
      <c r="U1" s="1"/>
      <c r="V1" s="1"/>
      <c r="W1" s="1"/>
      <c r="X1" s="1"/>
      <c r="Y1" s="3"/>
      <c r="Z1" s="1"/>
      <c r="AA1" s="1"/>
      <c r="AB1" s="1"/>
      <c r="AC1" s="1"/>
      <c r="AD1" s="3"/>
      <c r="AE1" s="1"/>
      <c r="AF1" s="1"/>
      <c r="AG1" s="1"/>
      <c r="AH1" s="1"/>
      <c r="AI1" s="3"/>
      <c r="AJ1" s="1"/>
      <c r="AK1" s="1"/>
      <c r="AL1" s="1"/>
      <c r="AM1" s="1"/>
      <c r="AN1" s="1"/>
      <c r="AO1" s="1"/>
      <c r="AP1" s="3"/>
      <c r="AQ1" s="1"/>
      <c r="AR1" s="1"/>
      <c r="AS1" s="1"/>
      <c r="AT1" s="1"/>
      <c r="AU1" s="1"/>
      <c r="AV1" s="3"/>
      <c r="AW1" s="1"/>
      <c r="AX1" s="1"/>
      <c r="AY1" s="1"/>
      <c r="AZ1" s="1"/>
      <c r="BA1" s="3"/>
      <c r="BB1" s="1"/>
      <c r="BC1" s="1"/>
      <c r="BD1" s="1"/>
      <c r="BE1" s="1"/>
      <c r="BF1" s="1"/>
      <c r="BG1" s="3"/>
      <c r="BH1" s="1"/>
      <c r="BI1" s="1"/>
      <c r="BJ1" s="1"/>
      <c r="BK1" s="3"/>
      <c r="BL1" s="1"/>
      <c r="BM1" s="1"/>
      <c r="BN1" s="1"/>
      <c r="BO1" s="3"/>
      <c r="BP1" s="1"/>
      <c r="BQ1" s="1"/>
      <c r="BR1" s="3"/>
      <c r="BS1" s="3"/>
      <c r="BT1" s="1"/>
      <c r="BU1" s="1"/>
      <c r="BV1" s="1"/>
      <c r="BW1" s="3"/>
      <c r="BX1" s="1"/>
      <c r="BY1" s="1"/>
      <c r="BZ1" s="1"/>
      <c r="CA1" s="1"/>
      <c r="CB1" s="3"/>
      <c r="CC1" s="1"/>
      <c r="CD1" s="1"/>
      <c r="CE1" s="1"/>
      <c r="CF1" s="3"/>
      <c r="CG1" s="1"/>
      <c r="CH1" s="1"/>
      <c r="CI1" s="1"/>
      <c r="CJ1" s="3"/>
      <c r="CK1" s="1"/>
      <c r="CL1" s="1"/>
      <c r="CM1" s="1"/>
      <c r="CN1" s="1"/>
      <c r="CO1" s="1"/>
      <c r="CP1" s="3"/>
      <c r="CQ1" s="1"/>
      <c r="CR1" s="1"/>
      <c r="CS1" s="3"/>
      <c r="CT1" s="1"/>
      <c r="CU1" s="1"/>
      <c r="CV1" s="1"/>
      <c r="CW1" s="3"/>
      <c r="CX1" s="1"/>
      <c r="CY1" s="1"/>
      <c r="CZ1" s="1"/>
      <c r="DA1" s="3"/>
      <c r="DB1" s="1"/>
      <c r="DC1" s="1"/>
      <c r="DD1" s="1"/>
      <c r="DE1" s="3"/>
      <c r="DF1" s="3"/>
      <c r="DG1" s="3"/>
    </row>
    <row r="2" spans="1:112" x14ac:dyDescent="0.7">
      <c r="A2" s="8" t="s">
        <v>192</v>
      </c>
      <c r="B2" s="4"/>
      <c r="C2" s="3"/>
      <c r="D2" s="3"/>
      <c r="E2" s="3"/>
      <c r="F2" s="1"/>
      <c r="G2" s="1"/>
      <c r="H2" s="1"/>
      <c r="I2" s="1"/>
      <c r="J2" s="1"/>
      <c r="K2" s="1"/>
      <c r="L2" s="3"/>
      <c r="M2" s="1"/>
      <c r="N2" s="1"/>
      <c r="O2" s="3"/>
      <c r="P2" s="1"/>
      <c r="Q2" s="1"/>
      <c r="R2" s="1"/>
      <c r="S2" s="1"/>
      <c r="T2" s="3"/>
      <c r="U2" s="1"/>
      <c r="V2" s="1"/>
      <c r="W2" s="1"/>
      <c r="X2" s="1"/>
      <c r="Y2" s="3"/>
      <c r="Z2" s="1"/>
      <c r="AA2" s="1"/>
      <c r="AB2" s="1"/>
      <c r="AC2" s="1"/>
      <c r="AD2" s="3"/>
      <c r="AE2" s="1"/>
      <c r="AF2" s="1"/>
      <c r="AG2" s="1"/>
      <c r="AH2" s="1"/>
      <c r="AI2" s="3"/>
      <c r="AJ2" s="1"/>
      <c r="AK2" s="1"/>
      <c r="AL2" s="1"/>
      <c r="AM2" s="1"/>
      <c r="AN2" s="1"/>
      <c r="AO2" s="1"/>
      <c r="AP2" s="3"/>
      <c r="AQ2" s="1"/>
      <c r="AR2" s="1"/>
      <c r="AS2" s="1"/>
      <c r="AT2" s="1"/>
      <c r="AU2" s="1"/>
      <c r="AV2" s="3"/>
      <c r="AW2" s="1"/>
      <c r="AX2" s="1"/>
      <c r="AY2" s="1"/>
      <c r="AZ2" s="1"/>
      <c r="BA2" s="3"/>
      <c r="BB2" s="1"/>
      <c r="BC2" s="1"/>
      <c r="BD2" s="1"/>
      <c r="BE2" s="1"/>
      <c r="BF2" s="1"/>
      <c r="BG2" s="3"/>
      <c r="BH2" s="1"/>
      <c r="BI2" s="1"/>
      <c r="BJ2" s="1"/>
      <c r="BK2" s="3"/>
      <c r="BL2" s="1"/>
      <c r="BM2" s="1"/>
      <c r="BN2" s="1"/>
      <c r="BO2" s="3"/>
      <c r="BP2" s="1"/>
      <c r="BQ2" s="1"/>
      <c r="BR2" s="3"/>
      <c r="BS2" s="3"/>
      <c r="BT2" s="1"/>
      <c r="BU2" s="1"/>
      <c r="BV2" s="1"/>
      <c r="BW2" s="3"/>
      <c r="BX2" s="1"/>
      <c r="BY2" s="1"/>
      <c r="BZ2" s="1"/>
      <c r="CA2" s="1"/>
      <c r="CB2" s="3"/>
      <c r="CC2" s="1"/>
      <c r="CD2" s="1"/>
      <c r="CE2" s="1"/>
      <c r="CF2" s="3"/>
      <c r="CG2" s="1"/>
      <c r="CH2" s="1"/>
      <c r="CI2" s="1"/>
      <c r="CJ2" s="3"/>
      <c r="CK2" s="1"/>
      <c r="CL2" s="1"/>
      <c r="CM2" s="1"/>
      <c r="CN2" s="1"/>
      <c r="CO2" s="1"/>
      <c r="CP2" s="3"/>
      <c r="CQ2" s="1"/>
      <c r="CR2" s="1"/>
      <c r="CS2" s="3"/>
      <c r="CT2" s="1"/>
      <c r="CU2" s="1"/>
      <c r="CV2" s="1"/>
      <c r="CW2" s="3"/>
      <c r="CX2" s="1"/>
      <c r="CY2" s="1"/>
      <c r="CZ2" s="1"/>
      <c r="DA2" s="3"/>
      <c r="DB2" s="1"/>
      <c r="DC2" s="1"/>
      <c r="DD2" s="1"/>
      <c r="DE2" s="3"/>
      <c r="DF2" s="3"/>
      <c r="DG2" s="3"/>
    </row>
    <row r="3" spans="1:112" s="25" customFormat="1" ht="57.6" customHeight="1" x14ac:dyDescent="0.25">
      <c r="A3" s="26" t="s">
        <v>0</v>
      </c>
      <c r="B3" s="27" t="s">
        <v>1</v>
      </c>
      <c r="C3" s="28" t="s">
        <v>176</v>
      </c>
      <c r="D3" s="107" t="s">
        <v>2</v>
      </c>
      <c r="E3" s="118" t="s">
        <v>3</v>
      </c>
      <c r="F3" s="120" t="s">
        <v>4</v>
      </c>
      <c r="G3" s="107" t="s">
        <v>5</v>
      </c>
      <c r="H3" s="108" t="s">
        <v>6</v>
      </c>
      <c r="I3" s="109" t="s">
        <v>7</v>
      </c>
      <c r="J3" s="29" t="s">
        <v>8</v>
      </c>
      <c r="K3" s="29" t="s">
        <v>9</v>
      </c>
      <c r="L3" s="110" t="s">
        <v>10</v>
      </c>
      <c r="M3" s="111" t="s">
        <v>11</v>
      </c>
      <c r="N3" s="112" t="s">
        <v>12</v>
      </c>
      <c r="O3" s="110" t="s">
        <v>13</v>
      </c>
      <c r="P3" s="29" t="s">
        <v>14</v>
      </c>
      <c r="Q3" s="29" t="s">
        <v>15</v>
      </c>
      <c r="R3" s="29" t="s">
        <v>16</v>
      </c>
      <c r="S3" s="29" t="s">
        <v>17</v>
      </c>
      <c r="T3" s="110" t="s">
        <v>18</v>
      </c>
      <c r="U3" s="29" t="s">
        <v>19</v>
      </c>
      <c r="V3" s="29" t="s">
        <v>20</v>
      </c>
      <c r="W3" s="29" t="s">
        <v>175</v>
      </c>
      <c r="X3" s="29" t="s">
        <v>21</v>
      </c>
      <c r="Y3" s="110" t="s">
        <v>22</v>
      </c>
      <c r="Z3" s="29" t="s">
        <v>23</v>
      </c>
      <c r="AA3" s="29" t="s">
        <v>174</v>
      </c>
      <c r="AB3" s="29" t="s">
        <v>24</v>
      </c>
      <c r="AC3" s="29" t="s">
        <v>25</v>
      </c>
      <c r="AD3" s="110" t="s">
        <v>26</v>
      </c>
      <c r="AE3" s="29" t="s">
        <v>27</v>
      </c>
      <c r="AF3" s="29" t="s">
        <v>28</v>
      </c>
      <c r="AG3" s="29" t="s">
        <v>29</v>
      </c>
      <c r="AH3" s="29" t="s">
        <v>30</v>
      </c>
      <c r="AI3" s="110" t="s">
        <v>31</v>
      </c>
      <c r="AJ3" s="112" t="s">
        <v>32</v>
      </c>
      <c r="AK3" s="112" t="s">
        <v>33</v>
      </c>
      <c r="AL3" s="113" t="s">
        <v>34</v>
      </c>
      <c r="AM3" s="114" t="s">
        <v>35</v>
      </c>
      <c r="AN3" s="114" t="s">
        <v>36</v>
      </c>
      <c r="AO3" s="115" t="s">
        <v>37</v>
      </c>
      <c r="AP3" s="110" t="s">
        <v>38</v>
      </c>
      <c r="AQ3" s="116" t="s">
        <v>39</v>
      </c>
      <c r="AR3" s="117" t="s">
        <v>177</v>
      </c>
      <c r="AS3" s="29" t="s">
        <v>40</v>
      </c>
      <c r="AT3" s="116" t="s">
        <v>41</v>
      </c>
      <c r="AU3" s="117" t="s">
        <v>42</v>
      </c>
      <c r="AV3" s="110" t="s">
        <v>43</v>
      </c>
      <c r="AW3" s="117" t="s">
        <v>44</v>
      </c>
      <c r="AX3" s="29" t="s">
        <v>45</v>
      </c>
      <c r="AY3" s="29" t="s">
        <v>46</v>
      </c>
      <c r="AZ3" s="116" t="s">
        <v>47</v>
      </c>
      <c r="BA3" s="110" t="s">
        <v>48</v>
      </c>
      <c r="BB3" s="29" t="s">
        <v>49</v>
      </c>
      <c r="BC3" s="117" t="s">
        <v>50</v>
      </c>
      <c r="BD3" s="29" t="s">
        <v>51</v>
      </c>
      <c r="BE3" s="29" t="s">
        <v>52</v>
      </c>
      <c r="BF3" s="29" t="s">
        <v>53</v>
      </c>
      <c r="BG3" s="110" t="s">
        <v>54</v>
      </c>
      <c r="BH3" s="29" t="s">
        <v>55</v>
      </c>
      <c r="BI3" s="29" t="s">
        <v>56</v>
      </c>
      <c r="BJ3" s="29" t="s">
        <v>57</v>
      </c>
      <c r="BK3" s="110" t="s">
        <v>58</v>
      </c>
      <c r="BL3" s="117" t="s">
        <v>59</v>
      </c>
      <c r="BM3" s="29" t="s">
        <v>60</v>
      </c>
      <c r="BN3" s="29" t="s">
        <v>61</v>
      </c>
      <c r="BO3" s="110" t="s">
        <v>62</v>
      </c>
      <c r="BP3" s="29" t="s">
        <v>63</v>
      </c>
      <c r="BQ3" s="29" t="s">
        <v>64</v>
      </c>
      <c r="BR3" s="110" t="s">
        <v>65</v>
      </c>
      <c r="BS3" s="110" t="s">
        <v>66</v>
      </c>
      <c r="BT3" s="29" t="s">
        <v>67</v>
      </c>
      <c r="BU3" s="29" t="s">
        <v>68</v>
      </c>
      <c r="BV3" s="117" t="s">
        <v>69</v>
      </c>
      <c r="BW3" s="110" t="s">
        <v>70</v>
      </c>
      <c r="BX3" s="112" t="s">
        <v>71</v>
      </c>
      <c r="BY3" s="112" t="s">
        <v>72</v>
      </c>
      <c r="BZ3" s="112" t="s">
        <v>73</v>
      </c>
      <c r="CA3" s="112" t="s">
        <v>74</v>
      </c>
      <c r="CB3" s="110" t="s">
        <v>75</v>
      </c>
      <c r="CC3" s="107" t="s">
        <v>76</v>
      </c>
      <c r="CD3" s="107" t="s">
        <v>77</v>
      </c>
      <c r="CE3" s="118" t="s">
        <v>78</v>
      </c>
      <c r="CF3" s="110" t="s">
        <v>79</v>
      </c>
      <c r="CG3" s="29" t="s">
        <v>80</v>
      </c>
      <c r="CH3" s="29" t="s">
        <v>81</v>
      </c>
      <c r="CI3" s="29" t="s">
        <v>82</v>
      </c>
      <c r="CJ3" s="110" t="s">
        <v>83</v>
      </c>
      <c r="CK3" s="119" t="s">
        <v>84</v>
      </c>
      <c r="CL3" s="119" t="s">
        <v>85</v>
      </c>
      <c r="CM3" s="119" t="s">
        <v>86</v>
      </c>
      <c r="CN3" s="119" t="s">
        <v>87</v>
      </c>
      <c r="CO3" s="119" t="s">
        <v>88</v>
      </c>
      <c r="CP3" s="110" t="s">
        <v>89</v>
      </c>
      <c r="CQ3" s="29" t="s">
        <v>90</v>
      </c>
      <c r="CR3" s="29" t="s">
        <v>91</v>
      </c>
      <c r="CS3" s="110" t="s">
        <v>92</v>
      </c>
      <c r="CT3" s="29" t="s">
        <v>93</v>
      </c>
      <c r="CU3" s="29" t="s">
        <v>94</v>
      </c>
      <c r="CV3" s="29" t="s">
        <v>95</v>
      </c>
      <c r="CW3" s="110" t="s">
        <v>96</v>
      </c>
      <c r="CX3" s="29" t="s">
        <v>97</v>
      </c>
      <c r="CY3" s="29" t="s">
        <v>98</v>
      </c>
      <c r="CZ3" s="29" t="s">
        <v>99</v>
      </c>
      <c r="DA3" s="110" t="s">
        <v>100</v>
      </c>
      <c r="DB3" s="29" t="s">
        <v>101</v>
      </c>
      <c r="DC3" s="29" t="s">
        <v>102</v>
      </c>
      <c r="DD3" s="29" t="s">
        <v>103</v>
      </c>
      <c r="DE3" s="110" t="s">
        <v>104</v>
      </c>
      <c r="DF3" s="110" t="s">
        <v>105</v>
      </c>
      <c r="DG3" s="110" t="s">
        <v>106</v>
      </c>
      <c r="DH3" s="18"/>
    </row>
    <row r="4" spans="1:112" ht="25.2" thickBot="1" x14ac:dyDescent="0.75">
      <c r="A4" s="30" t="s">
        <v>107</v>
      </c>
      <c r="B4" s="31" t="s">
        <v>108</v>
      </c>
      <c r="C4" s="32">
        <f>C5+C6</f>
        <v>3514690</v>
      </c>
      <c r="D4" s="33">
        <f t="shared" ref="D4:O4" si="0">D5+D6</f>
        <v>240</v>
      </c>
      <c r="E4" s="33">
        <f t="shared" si="0"/>
        <v>100</v>
      </c>
      <c r="F4" s="33">
        <f t="shared" si="0"/>
        <v>640</v>
      </c>
      <c r="G4" s="33">
        <f t="shared" si="0"/>
        <v>1500</v>
      </c>
      <c r="H4" s="33">
        <f t="shared" si="0"/>
        <v>1000</v>
      </c>
      <c r="I4" s="33">
        <f t="shared" si="0"/>
        <v>150</v>
      </c>
      <c r="J4" s="33">
        <f t="shared" si="0"/>
        <v>0</v>
      </c>
      <c r="K4" s="33">
        <f t="shared" si="0"/>
        <v>200</v>
      </c>
      <c r="L4" s="32">
        <f t="shared" si="0"/>
        <v>407610</v>
      </c>
      <c r="M4" s="33">
        <f t="shared" si="0"/>
        <v>326060</v>
      </c>
      <c r="N4" s="33">
        <f t="shared" si="0"/>
        <v>81550</v>
      </c>
      <c r="O4" s="32">
        <f t="shared" si="0"/>
        <v>15750</v>
      </c>
      <c r="P4" s="33">
        <f t="shared" ref="P4" si="1">P5+P6</f>
        <v>6530</v>
      </c>
      <c r="Q4" s="33">
        <f t="shared" ref="Q4" si="2">Q5+Q6</f>
        <v>3290</v>
      </c>
      <c r="R4" s="33">
        <f t="shared" ref="R4" si="3">R5+R6</f>
        <v>3735</v>
      </c>
      <c r="S4" s="33">
        <f t="shared" ref="S4" si="4">S5+S6</f>
        <v>2195</v>
      </c>
      <c r="T4" s="32">
        <f t="shared" ref="T4" si="5">T5+T6</f>
        <v>310310</v>
      </c>
      <c r="U4" s="33">
        <f t="shared" ref="U4" si="6">U5+U6</f>
        <v>252930</v>
      </c>
      <c r="V4" s="33">
        <f t="shared" ref="V4" si="7">V5+V6</f>
        <v>3100</v>
      </c>
      <c r="W4" s="33">
        <f t="shared" ref="W4" si="8">W5+W6</f>
        <v>51180</v>
      </c>
      <c r="X4" s="33">
        <f t="shared" ref="X4" si="9">X5+X6</f>
        <v>3100</v>
      </c>
      <c r="Y4" s="32">
        <f t="shared" ref="Y4" si="10">Y5+Y6</f>
        <v>52270</v>
      </c>
      <c r="Z4" s="33">
        <f t="shared" ref="Z4" si="11">Z5+Z6</f>
        <v>19840</v>
      </c>
      <c r="AA4" s="33">
        <f t="shared" ref="AA4" si="12">AA5+AA6</f>
        <v>11660</v>
      </c>
      <c r="AB4" s="33">
        <f t="shared" ref="AB4" si="13">AB5+AB6</f>
        <v>9110</v>
      </c>
      <c r="AC4" s="33">
        <f t="shared" ref="AC4" si="14">AC5+AC6</f>
        <v>11660</v>
      </c>
      <c r="AD4" s="32">
        <f t="shared" ref="AD4" si="15">AD5+AD6</f>
        <v>98430</v>
      </c>
      <c r="AE4" s="33">
        <f t="shared" ref="AE4" si="16">AE5+AE6</f>
        <v>82080</v>
      </c>
      <c r="AF4" s="33">
        <f t="shared" ref="AF4" si="17">AF5+AF6</f>
        <v>7240</v>
      </c>
      <c r="AG4" s="33">
        <f t="shared" ref="AG4" si="18">AG5+AG6</f>
        <v>5080</v>
      </c>
      <c r="AH4" s="33">
        <f t="shared" ref="AH4" si="19">AH5+AH6</f>
        <v>4030</v>
      </c>
      <c r="AI4" s="32">
        <f t="shared" ref="AI4" si="20">AI5+AI6</f>
        <v>37890</v>
      </c>
      <c r="AJ4" s="33">
        <f t="shared" ref="AJ4" si="21">AJ5+AJ6</f>
        <v>27030</v>
      </c>
      <c r="AK4" s="33">
        <f t="shared" ref="AK4" si="22">AK5+AK6</f>
        <v>1020</v>
      </c>
      <c r="AL4" s="33">
        <f t="shared" ref="AL4" si="23">AL5+AL6</f>
        <v>2970</v>
      </c>
      <c r="AM4" s="33">
        <f t="shared" ref="AM4" si="24">AM5+AM6</f>
        <v>2530</v>
      </c>
      <c r="AN4" s="33">
        <f t="shared" ref="AN4" si="25">AN5+AN6</f>
        <v>2230</v>
      </c>
      <c r="AO4" s="33">
        <f t="shared" ref="AO4" si="26">AO5+AO6</f>
        <v>2110</v>
      </c>
      <c r="AP4" s="32">
        <f t="shared" ref="AP4" si="27">AP5+AP6</f>
        <v>22895</v>
      </c>
      <c r="AQ4" s="33">
        <f t="shared" ref="AQ4" si="28">AQ5+AQ6</f>
        <v>9820</v>
      </c>
      <c r="AR4" s="33">
        <f t="shared" ref="AR4" si="29">AR5+AR6</f>
        <v>2795</v>
      </c>
      <c r="AS4" s="33">
        <f t="shared" ref="AS4" si="30">AS5+AS6</f>
        <v>1970</v>
      </c>
      <c r="AT4" s="33">
        <f t="shared" ref="AT4" si="31">AT5+AT6</f>
        <v>1250</v>
      </c>
      <c r="AU4" s="33">
        <f t="shared" ref="AU4" si="32">AU5+AU6</f>
        <v>7060</v>
      </c>
      <c r="AV4" s="32">
        <f t="shared" ref="AV4" si="33">AV5+AV6</f>
        <v>19270</v>
      </c>
      <c r="AW4" s="33">
        <f t="shared" ref="AW4" si="34">AW5+AW6</f>
        <v>7260</v>
      </c>
      <c r="AX4" s="33">
        <f t="shared" ref="AX4" si="35">AX5+AX6</f>
        <v>3680</v>
      </c>
      <c r="AY4" s="33">
        <f t="shared" ref="AY4" si="36">AY5+AY6</f>
        <v>2310</v>
      </c>
      <c r="AZ4" s="33">
        <f t="shared" ref="AZ4" si="37">AZ5+AZ6</f>
        <v>6020</v>
      </c>
      <c r="BA4" s="32">
        <f t="shared" ref="BA4" si="38">BA5+BA6</f>
        <v>17485</v>
      </c>
      <c r="BB4" s="33">
        <f t="shared" ref="BB4" si="39">BB5+BB6</f>
        <v>6700</v>
      </c>
      <c r="BC4" s="33">
        <f t="shared" ref="BC4" si="40">BC5+BC6</f>
        <v>4545</v>
      </c>
      <c r="BD4" s="33">
        <f t="shared" ref="BD4" si="41">BD5+BD6</f>
        <v>2455</v>
      </c>
      <c r="BE4" s="33">
        <f t="shared" ref="BE4" si="42">BE5+BE6</f>
        <v>1385</v>
      </c>
      <c r="BF4" s="33">
        <f t="shared" ref="BF4" si="43">BF5+BF6</f>
        <v>2400</v>
      </c>
      <c r="BG4" s="32">
        <f t="shared" ref="BG4" si="44">BG5+BG6</f>
        <v>31490</v>
      </c>
      <c r="BH4" s="33">
        <f t="shared" ref="BH4" si="45">BH5+BH6</f>
        <v>8740</v>
      </c>
      <c r="BI4" s="33">
        <f t="shared" ref="BI4" si="46">BI5+BI6</f>
        <v>21020</v>
      </c>
      <c r="BJ4" s="33">
        <f t="shared" ref="BJ4" si="47">BJ5+BJ6</f>
        <v>1730</v>
      </c>
      <c r="BK4" s="32">
        <f t="shared" ref="BK4" si="48">BK5+BK6</f>
        <v>22650</v>
      </c>
      <c r="BL4" s="33">
        <f t="shared" ref="BL4" si="49">BL5+BL6</f>
        <v>16660</v>
      </c>
      <c r="BM4" s="33">
        <f t="shared" ref="BM4" si="50">BM5+BM6</f>
        <v>4070</v>
      </c>
      <c r="BN4" s="33">
        <f t="shared" ref="BN4" si="51">BN5+BN6</f>
        <v>1920</v>
      </c>
      <c r="BO4" s="32">
        <f t="shared" ref="BO4" si="52">BO5+BO6</f>
        <v>54630</v>
      </c>
      <c r="BP4" s="33">
        <f t="shared" ref="BP4" si="53">BP5+BP6</f>
        <v>52600</v>
      </c>
      <c r="BQ4" s="33">
        <f t="shared" ref="BQ4" si="54">BQ5+BQ6</f>
        <v>2030</v>
      </c>
      <c r="BR4" s="32">
        <f t="shared" ref="BR4" si="55">BR5+BR6</f>
        <v>1566680</v>
      </c>
      <c r="BS4" s="32">
        <f t="shared" ref="BS4" si="56">BS5+BS6</f>
        <v>265655</v>
      </c>
      <c r="BT4" s="33">
        <f t="shared" ref="BT4" si="57">BT5+BT6</f>
        <v>161930</v>
      </c>
      <c r="BU4" s="33">
        <f t="shared" ref="BU4" si="58">BU5+BU6</f>
        <v>100630</v>
      </c>
      <c r="BV4" s="33">
        <f t="shared" ref="BV4" si="59">BV5+BV6</f>
        <v>3095</v>
      </c>
      <c r="BW4" s="32">
        <f t="shared" ref="BW4" si="60">BW5+BW6</f>
        <v>208630</v>
      </c>
      <c r="BX4" s="33">
        <f t="shared" ref="BX4" si="61">BX5+BX6</f>
        <v>152240</v>
      </c>
      <c r="BY4" s="33">
        <f t="shared" ref="BY4" si="62">BY5+BY6</f>
        <v>2320</v>
      </c>
      <c r="BZ4" s="33">
        <f t="shared" ref="BZ4" si="63">BZ5+BZ6</f>
        <v>11010</v>
      </c>
      <c r="CA4" s="33">
        <f t="shared" ref="CA4" si="64">CA5+CA6</f>
        <v>43060</v>
      </c>
      <c r="CB4" s="32">
        <f t="shared" ref="CB4" si="65">CB5+CB6</f>
        <v>142450</v>
      </c>
      <c r="CC4" s="33">
        <f t="shared" ref="CC4" si="66">CC5+CC6</f>
        <v>36730</v>
      </c>
      <c r="CD4" s="33">
        <f t="shared" ref="CD4" si="67">CD5+CD6</f>
        <v>101340</v>
      </c>
      <c r="CE4" s="33">
        <f t="shared" ref="CE4" si="68">CE5+CE6</f>
        <v>4380</v>
      </c>
      <c r="CF4" s="32">
        <f t="shared" ref="CF4" si="69">CF5+CF6</f>
        <v>130710</v>
      </c>
      <c r="CG4" s="33">
        <f t="shared" ref="CG4" si="70">CG5+CG6</f>
        <v>123000</v>
      </c>
      <c r="CH4" s="33">
        <f t="shared" ref="CH4" si="71">CH5+CH6</f>
        <v>3660</v>
      </c>
      <c r="CI4" s="33">
        <f t="shared" ref="CI4" si="72">CI5+CI6</f>
        <v>4050</v>
      </c>
      <c r="CJ4" s="32">
        <f t="shared" ref="CJ4" si="73">CJ5+CJ6</f>
        <v>15320</v>
      </c>
      <c r="CK4" s="33">
        <f t="shared" ref="CK4" si="74">CK5+CK6</f>
        <v>8360</v>
      </c>
      <c r="CL4" s="33">
        <f t="shared" ref="CL4" si="75">CL5+CL6</f>
        <v>2615</v>
      </c>
      <c r="CM4" s="33">
        <f t="shared" ref="CM4" si="76">CM5+CM6</f>
        <v>1620</v>
      </c>
      <c r="CN4" s="33">
        <f t="shared" ref="CN4" si="77">CN5+CN6</f>
        <v>1390</v>
      </c>
      <c r="CO4" s="33">
        <f t="shared" ref="CO4" si="78">CO5+CO6</f>
        <v>1335</v>
      </c>
      <c r="CP4" s="32">
        <f t="shared" ref="CP4" si="79">CP5+CP6</f>
        <v>30220</v>
      </c>
      <c r="CQ4" s="33">
        <f t="shared" ref="CQ4" si="80">CQ5+CQ6</f>
        <v>29420</v>
      </c>
      <c r="CR4" s="33">
        <f t="shared" ref="CR4" si="81">CR5+CR6</f>
        <v>800</v>
      </c>
      <c r="CS4" s="32">
        <f t="shared" ref="CS4" si="82">CS5+CS6</f>
        <v>8530</v>
      </c>
      <c r="CT4" s="33">
        <f t="shared" ref="CT4" si="83">CT5+CT6</f>
        <v>5860</v>
      </c>
      <c r="CU4" s="33">
        <f t="shared" ref="CU4" si="84">CU5+CU6</f>
        <v>1530</v>
      </c>
      <c r="CV4" s="33">
        <f t="shared" ref="CV4" si="85">CV5+CV6</f>
        <v>1140</v>
      </c>
      <c r="CW4" s="32">
        <f t="shared" ref="CW4" si="86">CW5+CW6</f>
        <v>23790</v>
      </c>
      <c r="CX4" s="33">
        <f t="shared" ref="CX4" si="87">CX5+CX6</f>
        <v>14810</v>
      </c>
      <c r="CY4" s="33">
        <f t="shared" ref="CY4" si="88">CY5+CY6</f>
        <v>3585</v>
      </c>
      <c r="CZ4" s="33">
        <f t="shared" ref="CZ4" si="89">CZ5+CZ6</f>
        <v>5395</v>
      </c>
      <c r="DA4" s="32">
        <f t="shared" ref="DA4" si="90">DA5+DA6</f>
        <v>17390</v>
      </c>
      <c r="DB4" s="33">
        <f t="shared" ref="DB4" si="91">DB5+DB6</f>
        <v>8390</v>
      </c>
      <c r="DC4" s="33">
        <f t="shared" ref="DC4" si="92">DC5+DC6</f>
        <v>1615</v>
      </c>
      <c r="DD4" s="33">
        <f t="shared" ref="DD4" si="93">DD5+DD6</f>
        <v>7385</v>
      </c>
      <c r="DE4" s="32">
        <f t="shared" ref="DE4" si="94">DE5+DE6</f>
        <v>4460</v>
      </c>
      <c r="DF4" s="32">
        <f t="shared" ref="DF4" si="95">DF5+DF6</f>
        <v>3535</v>
      </c>
      <c r="DG4" s="32">
        <f t="shared" ref="DG4" si="96">DG5+DG6</f>
        <v>2710</v>
      </c>
      <c r="DH4" s="14">
        <f>SUM(D4+E4+F4+G4+H4+I4+J4+K4+L4+O4+T4+Y4+AD4+AI4+AP4+AV4+BA4+BG4+BK4+BO4+BR4+BS4+BW4+CB4+CF4+CJ4+CP4+CS4+CW4+DA4+DE4+DF4+DG4)</f>
        <v>3514590</v>
      </c>
    </row>
    <row r="5" spans="1:112" x14ac:dyDescent="0.7">
      <c r="A5" s="94" t="s">
        <v>109</v>
      </c>
      <c r="B5" s="95" t="s">
        <v>108</v>
      </c>
      <c r="C5" s="96">
        <f t="shared" ref="C5:K5" si="97">SUM(C9+C13+C23+C26+C34+C38+C49+C54+C56+C58+C62+C74+C79+C82+C16)</f>
        <v>114690</v>
      </c>
      <c r="D5" s="97">
        <f>SUM(D9+D13+D23+D26+D34+D38+D49+D54+D56+D58+D62+D74+D79+D82+D16)</f>
        <v>240</v>
      </c>
      <c r="E5" s="97">
        <f>SUM(E9+E13+E23+E26+E34+E38+E49+E54+E56+E58+E62+E74+E79+E82+E16)</f>
        <v>100</v>
      </c>
      <c r="F5" s="97">
        <f t="shared" si="97"/>
        <v>640</v>
      </c>
      <c r="G5" s="97">
        <f t="shared" si="97"/>
        <v>1500</v>
      </c>
      <c r="H5" s="97">
        <f t="shared" si="97"/>
        <v>1000</v>
      </c>
      <c r="I5" s="97">
        <f t="shared" si="97"/>
        <v>150</v>
      </c>
      <c r="J5" s="97">
        <f t="shared" si="97"/>
        <v>0</v>
      </c>
      <c r="K5" s="97">
        <f t="shared" si="97"/>
        <v>200</v>
      </c>
      <c r="L5" s="96">
        <f>SUM(M5+N5)</f>
        <v>3610</v>
      </c>
      <c r="M5" s="97">
        <f>SUM(M9+M13+M23+M26+M34+M38+M49+M54+M56+M58+M62+M74+M79+M82+M16)</f>
        <v>2060</v>
      </c>
      <c r="N5" s="97">
        <f>SUM(N9+N13+N23+N26+N34+N38+N49+N54+N56+N58+N62+N74+N79+N82+N16)</f>
        <v>1550</v>
      </c>
      <c r="O5" s="96">
        <f>SUM(P5+Q5+R5+S5)</f>
        <v>4050</v>
      </c>
      <c r="P5" s="97">
        <f>SUM(P9+P13+P23+P26+P34+P38+P49+P54+P56+P58+P62+P74+P79+P82+P16)</f>
        <v>1830</v>
      </c>
      <c r="Q5" s="97">
        <f>SUM(Q9+Q13+Q23+Q26+Q34+Q38+Q49+Q54+Q56+Q58+Q62+Q74+Q79+Q82+Q16)</f>
        <v>790</v>
      </c>
      <c r="R5" s="97">
        <f>SUM(R9+R13+R23+R26+R34+R38+R49+R54+R56+R58+R62+R74+R79+R82+R16)</f>
        <v>735</v>
      </c>
      <c r="S5" s="97">
        <f>SUM(S9+S13+S23+S26+S34+S38+S49+S54+S56+S58+S62+S74+S79+S82+S16)</f>
        <v>695</v>
      </c>
      <c r="T5" s="96">
        <f>SUM(U5+V5+W5+X5)</f>
        <v>8310</v>
      </c>
      <c r="U5" s="97">
        <f>SUM(U9+U13+U23+U26+U34+U38+U49+U54+U56+U58+U62+U74+U79+U82+U16)</f>
        <v>2930</v>
      </c>
      <c r="V5" s="97">
        <f>SUM(V9+V13+V23+V26+V34+V38+V49+V54+V56+V58+V62+V74+V79+V82+V16)</f>
        <v>3100</v>
      </c>
      <c r="W5" s="97">
        <f>SUM(W9+W13+W23+W26+W34+W38+W49+W54+W56+W58+W62+W74+W79+W82+W16)</f>
        <v>1180</v>
      </c>
      <c r="X5" s="97">
        <f>SUM(X9+X13+X23+X26+X34+X38+X49+X54+X56+X58+X62+X74+X79+X82+X16)</f>
        <v>1100</v>
      </c>
      <c r="Y5" s="96">
        <f>SUM(Z5:AC5)</f>
        <v>5270</v>
      </c>
      <c r="Z5" s="97">
        <f>SUM(Z9+Z13+Z23+Z26+Z34+Z38+Z49+Z54+Z56+Z58+Z62+Z74+Z79+Z82+Z16)</f>
        <v>1840</v>
      </c>
      <c r="AA5" s="97">
        <f>SUM(AA9+AA13+AA23+AA26+AA34+AA38+AA49+AA54+AA56+AA58+AA62+AA74+AA79+AA82+AA16)</f>
        <v>1160</v>
      </c>
      <c r="AB5" s="97">
        <f>SUM(AB9+AB13+AB23+AB26+AB34+AB38+AB49+AB54+AB56+AB58+AB62+AB74+AB79+AB82+AB16)</f>
        <v>1110</v>
      </c>
      <c r="AC5" s="97">
        <f>SUM(AC9+AC13+AC23+AC26+AC34+AC38+AC49+AC54+AC56+AC58+AC62+AC74+AC79+AC82+AC16)</f>
        <v>1160</v>
      </c>
      <c r="AD5" s="96">
        <f>SUM(AE5:AH5)</f>
        <v>5430</v>
      </c>
      <c r="AE5" s="97">
        <f>SUM(AE9+AE13+AE23+AE26+AE34+AE38+AE49+AE54+AE56+AE58+AE62+AE74+AE79+AE82+AE16)</f>
        <v>2080</v>
      </c>
      <c r="AF5" s="97">
        <f>SUM(AF9+AF13+AF23+AF26+AF34+AF38+AF49+AF54+AF56+AF58+AF62+AF74+AF79+AF82+AF16)</f>
        <v>1240</v>
      </c>
      <c r="AG5" s="97">
        <f>SUM(AG9+AG13+AG23+AG26+AG34+AG38+AG49+AG54+AG56+AG58+AG62+AG74+AG79+AG82+AG16)</f>
        <v>1080</v>
      </c>
      <c r="AH5" s="97">
        <f>SUM(AH9+AH13+AH23+AH26+AH34+AH38+AH49+AH54+AH56+AH58+AH62+AH74+AH79+AH82+AH16)</f>
        <v>1030</v>
      </c>
      <c r="AI5" s="96">
        <f>SUM(AJ5:AO5)</f>
        <v>6980</v>
      </c>
      <c r="AJ5" s="97">
        <f t="shared" ref="AJ5:AO5" si="98">SUM(AJ9+AJ13+AJ23+AJ26+AJ34+AJ38+AJ49+AJ54+AJ56+AJ58+AJ62+AJ74+AJ79+AJ82+AJ16)</f>
        <v>2030</v>
      </c>
      <c r="AK5" s="97">
        <f t="shared" si="98"/>
        <v>1020</v>
      </c>
      <c r="AL5" s="97">
        <f t="shared" si="98"/>
        <v>970</v>
      </c>
      <c r="AM5" s="97">
        <f t="shared" si="98"/>
        <v>930</v>
      </c>
      <c r="AN5" s="97">
        <f t="shared" si="98"/>
        <v>880</v>
      </c>
      <c r="AO5" s="97">
        <f t="shared" si="98"/>
        <v>1150</v>
      </c>
      <c r="AP5" s="96">
        <f>SUM(AQ5:AU5)</f>
        <v>6295</v>
      </c>
      <c r="AQ5" s="97">
        <f>SUM(AQ9+AQ13+AQ23+AQ26+AQ34+AQ38+AQ49+AQ54+AQ56+AQ58+AQ62+AQ74+AQ79+AQ82+AQ16)</f>
        <v>2220</v>
      </c>
      <c r="AR5" s="97">
        <f>SUM(AR9+AR13+AR23+AR26+AR34+AR38+AR49+AR54+AR56+AR58+AR62+AR74+AR79+AR82+AR16)</f>
        <v>1295</v>
      </c>
      <c r="AS5" s="97">
        <f>SUM(AS9+AS13+AS23+AS26+AS34+AS38+AS49+AS54+AS56+AS58+AS62+AS74+AS79+AS82+AS16)</f>
        <v>870</v>
      </c>
      <c r="AT5" s="97">
        <f>SUM(AT9+AT13+AT23+AT26+AT34+AT38+AT49+AT54+AT56+AT58+AT62+AT74+AT79+AT82+AT16)</f>
        <v>850</v>
      </c>
      <c r="AU5" s="97">
        <f>SUM(AU9+AU13+AU23+AU26+AU34+AU38+AU49+AU54+AU56+AU58+AU62+AU74+AU79+AU82+AU16)</f>
        <v>1060</v>
      </c>
      <c r="AV5" s="96">
        <f>SUM(AW5:AZ5)</f>
        <v>4870</v>
      </c>
      <c r="AW5" s="97">
        <f>SUM(AW9+AW13+AW23+AW26+AW34+AW38+AW49+AW54+AW56+AW58+AW62+AW74+AW79+AW82+AW16)</f>
        <v>1760</v>
      </c>
      <c r="AX5" s="97">
        <f>SUM(AX9+AX13+AX23+AX26+AX34+AX38+AX49+AX54+AX56+AX58+AX62+AX74+AX79+AX82+AX16)</f>
        <v>1180</v>
      </c>
      <c r="AY5" s="97">
        <f>SUM(AY9+AY13+AY23+AY26+AY34+AY38+AY49+AY54+AY56+AY58+AY62+AY74+AY79+AY82+AY16)</f>
        <v>910</v>
      </c>
      <c r="AZ5" s="97">
        <f>SUM(AZ9+AZ13+AZ23+AZ26+AZ34+AZ38+AZ49+AZ54+AZ56+AZ58+AZ62+AZ74+AZ79+AZ82+AZ16)</f>
        <v>1020</v>
      </c>
      <c r="BA5" s="96">
        <f>SUM(BB5:BF5)</f>
        <v>5885</v>
      </c>
      <c r="BB5" s="97">
        <f>SUM(BB9+BB13+BB23+BB26+BB34+BB38+BB49+BB54+BB56+BB58+BB62+BB74+BB79+BB82+BB16)</f>
        <v>1900</v>
      </c>
      <c r="BC5" s="97">
        <f>SUM(BC9+BC13+BC23+BC26+BC34+BC38+BC49+BC54+BC56+BC58+BC62+BC74+BC79+BC82+BC16)</f>
        <v>945</v>
      </c>
      <c r="BD5" s="97">
        <f>SUM(BD9+BD13+BD23+BD26+BD34+BD38+BD49+BD54+BD56+BD58+BD62+BD74+BD79+BD82+BD16)</f>
        <v>955</v>
      </c>
      <c r="BE5" s="97">
        <f>SUM(BE9+BE13+BE23+BE26+BE34+BE38+BE49+BE54+BE56+BE58+BE62+BE74+BE79+BE82+BE16)</f>
        <v>985</v>
      </c>
      <c r="BF5" s="97">
        <f>SUM(BF9+BF13+BF23+BF26+BF34+BF38+BF49+BF54+BF56+BF58+BF62+BF74+BF79+BF82+BF16)</f>
        <v>1100</v>
      </c>
      <c r="BG5" s="96">
        <f>SUM(BH5:BJ5)</f>
        <v>3690</v>
      </c>
      <c r="BH5" s="97">
        <f>SUM(BH9+BH13+BH23+BH26+BH34+BH38+BH49+BH54+BH56+BH58+BH62+BH74+BH79+BH82+BH16)</f>
        <v>1740</v>
      </c>
      <c r="BI5" s="97">
        <f>SUM(BI9+BI13+BI23+BI26+BI34+BI38+BI49+BI54+BI56+BI58+BI62+BI74+BI79+BI82+BI16)</f>
        <v>1020</v>
      </c>
      <c r="BJ5" s="97">
        <f>SUM(BJ9+BJ13+BJ23+BJ26+BJ34+BJ38+BJ49+BJ54+BJ56+BJ58+BJ62+BJ74+BJ79+BJ82+BJ16)</f>
        <v>930</v>
      </c>
      <c r="BK5" s="96">
        <f>SUM(BL5:BN5)</f>
        <v>4350</v>
      </c>
      <c r="BL5" s="97">
        <f>SUM(BL9+BL13+BL23+BL26+BL34+BL38+BL49+BL54+BL56+BL58+BL62+BL74+BL79+BL82+BL16)</f>
        <v>2060</v>
      </c>
      <c r="BM5" s="97">
        <f>SUM(BM9+BM13+BM23+BM26+BM34+BM38+BM49+BM54+BM56+BM58+BM62+BM74+BM79+BM82+BM16)</f>
        <v>1070</v>
      </c>
      <c r="BN5" s="97">
        <f>SUM(BN9+BN13+BN23+BN26+BN34+BN38+BN49+BN54+BN56+BN58+BN62+BN74+BN79+BN82+BN16)</f>
        <v>1220</v>
      </c>
      <c r="BO5" s="96">
        <f>SUM(BP5:BQ5)</f>
        <v>3530</v>
      </c>
      <c r="BP5" s="97">
        <f>SUM(BP9+BP13+BP23+BP26+BP34+BP38+BP49+BP54+BP56+BP58+BP62+BP74+BP79+BP82+BP16)</f>
        <v>2600</v>
      </c>
      <c r="BQ5" s="97">
        <f>SUM(BQ9+BQ13+BQ23+BQ26+BQ34+BQ38+BQ49+BQ54+BQ56+BQ58+BQ62+BQ74+BQ79+BQ82+BQ16)</f>
        <v>930</v>
      </c>
      <c r="BR5" s="96">
        <f>SUM(BR9+BR13+BR23+BR26+BR34+BR38+BR49+BR54+BR56+BR58+BR62+BR74+BR79+BR82+BR16)</f>
        <v>1880</v>
      </c>
      <c r="BS5" s="96">
        <f>SUM(BT5:BV5)</f>
        <v>4335</v>
      </c>
      <c r="BT5" s="97">
        <f>SUM(BT9+BT13+BT23+BT26+BT34+BT38+BT49+BT54+BT56+BT58+BT62+BT74+BT79+BT82+BT16)</f>
        <v>1930</v>
      </c>
      <c r="BU5" s="97">
        <f>SUM(BU9+BU13+BU23+BU26+BU34+BU38+BU49+BU54+BU56+BU58+BU62+BU74+BU79+BU82+BU16)</f>
        <v>1450</v>
      </c>
      <c r="BV5" s="97">
        <f>SUM(BV9+BV13+BV23+BV26+BV34+BV38+BV49+BV54+BV56+BV58+BV62+BV74+BV79+BV82+BV16)</f>
        <v>955</v>
      </c>
      <c r="BW5" s="96">
        <f>SUM(BX5:CA5)</f>
        <v>5330</v>
      </c>
      <c r="BX5" s="97">
        <f>SUM(BX9+BX13+BX23+BX26+BX34+BX38+BX49+BX54+BX56+BX58+BX62+BX74+BX79+BX82+BX16)</f>
        <v>2240</v>
      </c>
      <c r="BY5" s="97">
        <f>SUM(BY9+BY13+BY23+BY26+BY34+BY38+BY49+BY54+BY56+BY58+BY62+BY74+BY79+BY82+BY16)</f>
        <v>1020</v>
      </c>
      <c r="BZ5" s="97">
        <f>SUM(BZ9+BZ13+BZ23+BZ26+BZ34+BZ38+BZ49+BZ54+BZ56+BZ58+BZ62+BZ74+BZ79+BZ82+BZ16)</f>
        <v>1010</v>
      </c>
      <c r="CA5" s="97">
        <f>SUM(CA9+CA13+CA23+CA26+CA34+CA38+CA49+CA54+CA56+CA58+CA62+CA74+CA79+CA82+CA16)</f>
        <v>1060</v>
      </c>
      <c r="CB5" s="96">
        <f>SUM(CC5:CE5)</f>
        <v>3950</v>
      </c>
      <c r="CC5" s="97">
        <f>SUM(CC9+CC13+CC23+CC26+CC34+CC38+CC49+CC54+CC56+CC58+CC62+CC74+CC79+CC82+CC16)</f>
        <v>1730</v>
      </c>
      <c r="CD5" s="97">
        <f>SUM(CD9+CD13+CD23+CD26+CD34+CD38+CD49+CD54+CD56+CD58+CD62+CD74+CD79+CD82+CD16)</f>
        <v>1340</v>
      </c>
      <c r="CE5" s="97">
        <f>SUM(CE9+CE13+CE23+CE26+CE34+CE38+CE49+CE54+CE56+CE58+CE62+CE74+CE79+CE82+CE16)</f>
        <v>880</v>
      </c>
      <c r="CF5" s="96">
        <f>SUM(CG5:CI5)</f>
        <v>5210</v>
      </c>
      <c r="CG5" s="97">
        <f>SUM(CG9+CG13+CG23+CG26+CG34+CG38+CG49+CG54+CG56+CG58+CG62+CG74+CG79+CG82+CG16)</f>
        <v>3000</v>
      </c>
      <c r="CH5" s="97">
        <f>SUM(CH9+CH13+CH23+CH26+CH34+CH38+CH49+CH54+CH56+CH58+CH62+CH74+CH79+CH82+CH16)</f>
        <v>1160</v>
      </c>
      <c r="CI5" s="97">
        <f>SUM(CI9+CI13+CI23+CI26+CI34+CI38+CI49+CI54+CI56+CI58+CI62+CI74+CI79+CI82+CI16)</f>
        <v>1050</v>
      </c>
      <c r="CJ5" s="96">
        <f>SUM(CK5:CO5)</f>
        <v>6170</v>
      </c>
      <c r="CK5" s="97">
        <f>SUM(CK9+CK13+CK23+CK26+CK34+CK38+CK49+CK54+CK56+CK58+CK62+CK74+CK79+CK82+CK16)</f>
        <v>1860</v>
      </c>
      <c r="CL5" s="97">
        <f>SUM(CL9+CL13+CL23+CL26+CL34+CL38+CL49+CL54+CL56+CL58+CL62+CL74+CL79+CL82+CL16)</f>
        <v>1115</v>
      </c>
      <c r="CM5" s="97">
        <f>SUM(CM9+CM13+CM23+CM26+CM34+CM38+CM49+CM54+CM56+CM58+CM62+CM74+CM79+CM82+CM16)</f>
        <v>1020</v>
      </c>
      <c r="CN5" s="97">
        <f>SUM(CN9+CN13+CN23+CN26+CN34+CN38+CN49+CN54+CN56+CN58+CN62+CN74+CN79+CN82+CN16)</f>
        <v>1190</v>
      </c>
      <c r="CO5" s="97">
        <f>SUM(CO9+CO13+CO23+CO26+CO34+CO38+CO49+CO54+CO56+CO58+CO62+CO74+CO79+CO82+CO16)</f>
        <v>985</v>
      </c>
      <c r="CP5" s="96">
        <f>SUM(CQ5:CR5)</f>
        <v>3220</v>
      </c>
      <c r="CQ5" s="97">
        <f>SUM(CQ9+CQ13+CQ23+CQ26+CQ34+CQ38+CQ49+CQ54+CQ56+CQ58+CQ62+CQ74+CQ79+CQ82+CQ16)</f>
        <v>2420</v>
      </c>
      <c r="CR5" s="97">
        <f>SUM(CR9+CR13+CR23+CR26+CR34+CR38+CR49+CR54+CR56+CR58+CR62+CR74+CR79+CR82+CR16)</f>
        <v>800</v>
      </c>
      <c r="CS5" s="96">
        <f>SUM(CT5:CV5)</f>
        <v>4010</v>
      </c>
      <c r="CT5" s="97">
        <f>SUM(CT9+CT13+CT23+CT26+CT34+CT38+CT49+CT54+CT56+CT58+CT62+CT74+CT79+CT82+CT16)</f>
        <v>1860</v>
      </c>
      <c r="CU5" s="97">
        <f>SUM(CU9+CU13+CU23+CU26+CU34+CU38+CU49+CU54+CU56+CU58+CU62+CU74+CU79+CU82+CU16)</f>
        <v>1130</v>
      </c>
      <c r="CV5" s="97">
        <f>SUM(CV9+CV13+CV23+CV26+CV34+CV38+CV49+CV54+CV56+CV58+CV62+CV74+CV79+CV82+CV16)</f>
        <v>1020</v>
      </c>
      <c r="CW5" s="96">
        <f>SUM(CX5:CZ5)</f>
        <v>4290</v>
      </c>
      <c r="CX5" s="97">
        <f>SUM(CX9+CX13+CX23+CX26+CX34+CX38+CX49+CX54+CX56+CX58+CX62+CX74+CX79+CX82+CX16)</f>
        <v>1810</v>
      </c>
      <c r="CY5" s="97">
        <f>SUM(CY9+CY13+CY23+CY26+CY34+CY38+CY49+CY54+CY56+CY58+CY62+CY74+CY79+CY82+CY16)</f>
        <v>1085</v>
      </c>
      <c r="CZ5" s="97">
        <f>SUM(CZ9+CZ13+CZ23+CZ26+CZ34+CZ38+CZ49+CZ54+CZ56+CZ58+CZ62+CZ74+CZ79+CZ82+CZ16)</f>
        <v>1395</v>
      </c>
      <c r="DA5" s="96">
        <f>SUM(DB5:DD5)</f>
        <v>4240</v>
      </c>
      <c r="DB5" s="97">
        <f t="shared" ref="DB5:DG5" si="99">SUM(DB9+DB13+DB23+DB26+DB34+DB38+DB49+DB54+DB56+DB58+DB62+DB74+DB79+DB82+DB16)</f>
        <v>2390</v>
      </c>
      <c r="DC5" s="97">
        <f t="shared" si="99"/>
        <v>965</v>
      </c>
      <c r="DD5" s="97">
        <f t="shared" si="99"/>
        <v>885</v>
      </c>
      <c r="DE5" s="96">
        <f t="shared" si="99"/>
        <v>1960</v>
      </c>
      <c r="DF5" s="96">
        <f t="shared" si="99"/>
        <v>1735</v>
      </c>
      <c r="DG5" s="121">
        <f t="shared" si="99"/>
        <v>2160</v>
      </c>
      <c r="DH5" s="14">
        <f t="shared" ref="DH5:DH74" si="100">SUM(D5+E5+F5+G5+H5+I5+J5+K5+L5+O5+T5+Y5+AD5+AI5+AP5+AV5+BA5+BG5+BK5+BO5+BR5+BS5+BW5+CB5+CF5+CJ5+CP5+CS5+CW5+DA5+DE5+DF5+DG5)</f>
        <v>114590</v>
      </c>
    </row>
    <row r="6" spans="1:112" ht="25.2" thickBot="1" x14ac:dyDescent="0.75">
      <c r="A6" s="98" t="s">
        <v>110</v>
      </c>
      <c r="B6" s="31" t="s">
        <v>108</v>
      </c>
      <c r="C6" s="32">
        <f>SUM(C47)</f>
        <v>3400000</v>
      </c>
      <c r="D6" s="33">
        <f>SUM(D47)</f>
        <v>0</v>
      </c>
      <c r="E6" s="33">
        <f t="shared" ref="E6:BP6" si="101">SUM(E47)</f>
        <v>0</v>
      </c>
      <c r="F6" s="33">
        <f t="shared" si="101"/>
        <v>0</v>
      </c>
      <c r="G6" s="33">
        <f t="shared" si="101"/>
        <v>0</v>
      </c>
      <c r="H6" s="33">
        <f t="shared" si="101"/>
        <v>0</v>
      </c>
      <c r="I6" s="33">
        <f t="shared" si="101"/>
        <v>0</v>
      </c>
      <c r="J6" s="33">
        <f t="shared" si="101"/>
        <v>0</v>
      </c>
      <c r="K6" s="33">
        <f t="shared" si="101"/>
        <v>0</v>
      </c>
      <c r="L6" s="99">
        <f t="shared" ref="L6:L75" si="102">SUM(M6+N6)</f>
        <v>404000</v>
      </c>
      <c r="M6" s="33">
        <f t="shared" si="101"/>
        <v>324000</v>
      </c>
      <c r="N6" s="33">
        <f t="shared" si="101"/>
        <v>80000</v>
      </c>
      <c r="O6" s="99">
        <f t="shared" ref="O6:O75" si="103">SUM(P6+Q6+R6+S6)</f>
        <v>11700</v>
      </c>
      <c r="P6" s="33">
        <f t="shared" si="101"/>
        <v>4700</v>
      </c>
      <c r="Q6" s="33">
        <f t="shared" si="101"/>
        <v>2500</v>
      </c>
      <c r="R6" s="33">
        <f t="shared" si="101"/>
        <v>3000</v>
      </c>
      <c r="S6" s="33">
        <f t="shared" si="101"/>
        <v>1500</v>
      </c>
      <c r="T6" s="99">
        <f t="shared" ref="T6:T75" si="104">SUM(U6+V6+W6+X6)</f>
        <v>302000</v>
      </c>
      <c r="U6" s="33">
        <f t="shared" si="101"/>
        <v>250000</v>
      </c>
      <c r="V6" s="33">
        <f t="shared" si="101"/>
        <v>0</v>
      </c>
      <c r="W6" s="33">
        <f t="shared" si="101"/>
        <v>50000</v>
      </c>
      <c r="X6" s="33">
        <f t="shared" si="101"/>
        <v>2000</v>
      </c>
      <c r="Y6" s="99">
        <f t="shared" ref="Y6:Y75" si="105">SUM(Z6:AC6)</f>
        <v>47000</v>
      </c>
      <c r="Z6" s="33">
        <f t="shared" si="101"/>
        <v>18000</v>
      </c>
      <c r="AA6" s="33">
        <f t="shared" si="101"/>
        <v>10500</v>
      </c>
      <c r="AB6" s="33">
        <f t="shared" si="101"/>
        <v>8000</v>
      </c>
      <c r="AC6" s="33">
        <f t="shared" si="101"/>
        <v>10500</v>
      </c>
      <c r="AD6" s="99">
        <f t="shared" ref="AD6:AD75" si="106">SUM(AE6:AH6)</f>
        <v>93000</v>
      </c>
      <c r="AE6" s="33">
        <f t="shared" si="101"/>
        <v>80000</v>
      </c>
      <c r="AF6" s="33">
        <f t="shared" si="101"/>
        <v>6000</v>
      </c>
      <c r="AG6" s="33">
        <f t="shared" si="101"/>
        <v>4000</v>
      </c>
      <c r="AH6" s="33">
        <f t="shared" si="101"/>
        <v>3000</v>
      </c>
      <c r="AI6" s="99">
        <f t="shared" ref="AI6:AI75" si="107">SUM(AJ6:AO6)</f>
        <v>30910</v>
      </c>
      <c r="AJ6" s="33">
        <f t="shared" si="101"/>
        <v>25000</v>
      </c>
      <c r="AK6" s="33">
        <f t="shared" si="101"/>
        <v>0</v>
      </c>
      <c r="AL6" s="33">
        <f t="shared" si="101"/>
        <v>2000</v>
      </c>
      <c r="AM6" s="33">
        <f t="shared" si="101"/>
        <v>1600</v>
      </c>
      <c r="AN6" s="33">
        <f t="shared" si="101"/>
        <v>1350</v>
      </c>
      <c r="AO6" s="33">
        <f t="shared" si="101"/>
        <v>960</v>
      </c>
      <c r="AP6" s="99">
        <f t="shared" ref="AP6:AP75" si="108">SUM(AQ6:AU6)</f>
        <v>16600</v>
      </c>
      <c r="AQ6" s="33">
        <f t="shared" si="101"/>
        <v>7600</v>
      </c>
      <c r="AR6" s="33">
        <f t="shared" si="101"/>
        <v>1500</v>
      </c>
      <c r="AS6" s="33">
        <f t="shared" si="101"/>
        <v>1100</v>
      </c>
      <c r="AT6" s="33">
        <f t="shared" si="101"/>
        <v>400</v>
      </c>
      <c r="AU6" s="33">
        <f t="shared" si="101"/>
        <v>6000</v>
      </c>
      <c r="AV6" s="99">
        <f t="shared" ref="AV6:AV75" si="109">SUM(AW6:AZ6)</f>
        <v>14400</v>
      </c>
      <c r="AW6" s="33">
        <f t="shared" si="101"/>
        <v>5500</v>
      </c>
      <c r="AX6" s="33">
        <f t="shared" si="101"/>
        <v>2500</v>
      </c>
      <c r="AY6" s="33">
        <f t="shared" si="101"/>
        <v>1400</v>
      </c>
      <c r="AZ6" s="33">
        <f t="shared" si="101"/>
        <v>5000</v>
      </c>
      <c r="BA6" s="99">
        <f t="shared" ref="BA6:BA75" si="110">SUM(BB6:BF6)</f>
        <v>11600</v>
      </c>
      <c r="BB6" s="33">
        <f t="shared" si="101"/>
        <v>4800</v>
      </c>
      <c r="BC6" s="33">
        <f t="shared" si="101"/>
        <v>3600</v>
      </c>
      <c r="BD6" s="33">
        <f t="shared" si="101"/>
        <v>1500</v>
      </c>
      <c r="BE6" s="33">
        <f t="shared" si="101"/>
        <v>400</v>
      </c>
      <c r="BF6" s="33">
        <f t="shared" si="101"/>
        <v>1300</v>
      </c>
      <c r="BG6" s="99">
        <f t="shared" ref="BG6:BG75" si="111">SUM(BH6:BJ6)</f>
        <v>27800</v>
      </c>
      <c r="BH6" s="33">
        <f t="shared" si="101"/>
        <v>7000</v>
      </c>
      <c r="BI6" s="33">
        <f t="shared" si="101"/>
        <v>20000</v>
      </c>
      <c r="BJ6" s="33">
        <f t="shared" si="101"/>
        <v>800</v>
      </c>
      <c r="BK6" s="99">
        <f t="shared" ref="BK6:BK75" si="112">SUM(BL6:BN6)</f>
        <v>18300</v>
      </c>
      <c r="BL6" s="33">
        <f t="shared" si="101"/>
        <v>14600</v>
      </c>
      <c r="BM6" s="33">
        <f t="shared" si="101"/>
        <v>3000</v>
      </c>
      <c r="BN6" s="33">
        <f t="shared" si="101"/>
        <v>700</v>
      </c>
      <c r="BO6" s="99">
        <f t="shared" ref="BO6:BO75" si="113">SUM(BP6:BQ6)</f>
        <v>51100</v>
      </c>
      <c r="BP6" s="33">
        <f t="shared" si="101"/>
        <v>50000</v>
      </c>
      <c r="BQ6" s="33">
        <f t="shared" ref="BQ6:DG6" si="114">SUM(BQ47)</f>
        <v>1100</v>
      </c>
      <c r="BR6" s="32">
        <f t="shared" si="114"/>
        <v>1564800</v>
      </c>
      <c r="BS6" s="99">
        <f t="shared" ref="BS6:BS75" si="115">SUM(BT6:BV6)</f>
        <v>261320</v>
      </c>
      <c r="BT6" s="33">
        <f t="shared" si="114"/>
        <v>160000</v>
      </c>
      <c r="BU6" s="33">
        <f t="shared" si="114"/>
        <v>99180</v>
      </c>
      <c r="BV6" s="33">
        <f t="shared" si="114"/>
        <v>2140</v>
      </c>
      <c r="BW6" s="99">
        <f t="shared" ref="BW6:BW75" si="116">SUM(BX6:CA6)</f>
        <v>203300</v>
      </c>
      <c r="BX6" s="33">
        <f t="shared" si="114"/>
        <v>150000</v>
      </c>
      <c r="BY6" s="33">
        <f t="shared" si="114"/>
        <v>1300</v>
      </c>
      <c r="BZ6" s="33">
        <f t="shared" si="114"/>
        <v>10000</v>
      </c>
      <c r="CA6" s="33">
        <f t="shared" si="114"/>
        <v>42000</v>
      </c>
      <c r="CB6" s="99">
        <f t="shared" ref="CB6:CB75" si="117">SUM(CC6:CE6)</f>
        <v>138500</v>
      </c>
      <c r="CC6" s="33">
        <f t="shared" si="114"/>
        <v>35000</v>
      </c>
      <c r="CD6" s="33">
        <f t="shared" si="114"/>
        <v>100000</v>
      </c>
      <c r="CE6" s="33">
        <f t="shared" si="114"/>
        <v>3500</v>
      </c>
      <c r="CF6" s="99">
        <f t="shared" ref="CF6:CF75" si="118">SUM(CG6:CI6)</f>
        <v>125500</v>
      </c>
      <c r="CG6" s="33">
        <f t="shared" si="114"/>
        <v>120000</v>
      </c>
      <c r="CH6" s="33">
        <f t="shared" si="114"/>
        <v>2500</v>
      </c>
      <c r="CI6" s="33">
        <f t="shared" si="114"/>
        <v>3000</v>
      </c>
      <c r="CJ6" s="99">
        <f t="shared" ref="CJ6:CJ75" si="119">SUM(CK6:CO6)</f>
        <v>9150</v>
      </c>
      <c r="CK6" s="33">
        <f t="shared" si="114"/>
        <v>6500</v>
      </c>
      <c r="CL6" s="33">
        <f t="shared" si="114"/>
        <v>1500</v>
      </c>
      <c r="CM6" s="33">
        <f t="shared" si="114"/>
        <v>600</v>
      </c>
      <c r="CN6" s="33">
        <f t="shared" si="114"/>
        <v>200</v>
      </c>
      <c r="CO6" s="33">
        <f t="shared" si="114"/>
        <v>350</v>
      </c>
      <c r="CP6" s="99">
        <f t="shared" ref="CP6:CP75" si="120">SUM(CQ6:CR6)</f>
        <v>27000</v>
      </c>
      <c r="CQ6" s="33">
        <f t="shared" si="114"/>
        <v>27000</v>
      </c>
      <c r="CR6" s="33">
        <f t="shared" si="114"/>
        <v>0</v>
      </c>
      <c r="CS6" s="99">
        <f t="shared" ref="CS6:CS75" si="121">SUM(CT6:CV6)</f>
        <v>4520</v>
      </c>
      <c r="CT6" s="33">
        <f t="shared" si="114"/>
        <v>4000</v>
      </c>
      <c r="CU6" s="33">
        <f t="shared" si="114"/>
        <v>400</v>
      </c>
      <c r="CV6" s="33">
        <f t="shared" si="114"/>
        <v>120</v>
      </c>
      <c r="CW6" s="99">
        <f t="shared" ref="CW6:CW75" si="122">SUM(CX6:CZ6)</f>
        <v>19500</v>
      </c>
      <c r="CX6" s="33">
        <f t="shared" si="114"/>
        <v>13000</v>
      </c>
      <c r="CY6" s="33">
        <f t="shared" si="114"/>
        <v>2500</v>
      </c>
      <c r="CZ6" s="33">
        <f t="shared" si="114"/>
        <v>4000</v>
      </c>
      <c r="DA6" s="99">
        <f t="shared" ref="DA6:DA75" si="123">SUM(DB6:DD6)</f>
        <v>13150</v>
      </c>
      <c r="DB6" s="33">
        <f t="shared" si="114"/>
        <v>6000</v>
      </c>
      <c r="DC6" s="33">
        <f t="shared" si="114"/>
        <v>650</v>
      </c>
      <c r="DD6" s="33">
        <f t="shared" si="114"/>
        <v>6500</v>
      </c>
      <c r="DE6" s="32">
        <f t="shared" si="114"/>
        <v>2500</v>
      </c>
      <c r="DF6" s="32">
        <f t="shared" si="114"/>
        <v>1800</v>
      </c>
      <c r="DG6" s="122">
        <f t="shared" si="114"/>
        <v>550</v>
      </c>
      <c r="DH6" s="14">
        <f t="shared" si="100"/>
        <v>3400000</v>
      </c>
    </row>
    <row r="7" spans="1:112" x14ac:dyDescent="0.7">
      <c r="A7" s="36" t="s">
        <v>111</v>
      </c>
      <c r="B7" s="37"/>
      <c r="C7" s="34"/>
      <c r="D7" s="38"/>
      <c r="E7" s="38"/>
      <c r="F7" s="38"/>
      <c r="G7" s="38"/>
      <c r="H7" s="38"/>
      <c r="I7" s="38"/>
      <c r="J7" s="38"/>
      <c r="K7" s="38"/>
      <c r="L7" s="34">
        <f t="shared" si="102"/>
        <v>0</v>
      </c>
      <c r="M7" s="38"/>
      <c r="N7" s="38"/>
      <c r="O7" s="34">
        <f t="shared" si="103"/>
        <v>0</v>
      </c>
      <c r="P7" s="38"/>
      <c r="Q7" s="38"/>
      <c r="R7" s="38"/>
      <c r="S7" s="38"/>
      <c r="T7" s="34">
        <f t="shared" si="104"/>
        <v>0</v>
      </c>
      <c r="U7" s="38"/>
      <c r="V7" s="38"/>
      <c r="W7" s="38"/>
      <c r="X7" s="38"/>
      <c r="Y7" s="34">
        <f t="shared" si="105"/>
        <v>0</v>
      </c>
      <c r="Z7" s="38"/>
      <c r="AA7" s="38"/>
      <c r="AB7" s="38"/>
      <c r="AC7" s="38"/>
      <c r="AD7" s="34">
        <f t="shared" si="106"/>
        <v>0</v>
      </c>
      <c r="AE7" s="38"/>
      <c r="AF7" s="38"/>
      <c r="AG7" s="38"/>
      <c r="AH7" s="38"/>
      <c r="AI7" s="34">
        <f t="shared" si="107"/>
        <v>0</v>
      </c>
      <c r="AJ7" s="38"/>
      <c r="AK7" s="38"/>
      <c r="AL7" s="38"/>
      <c r="AM7" s="38"/>
      <c r="AN7" s="38"/>
      <c r="AO7" s="38"/>
      <c r="AP7" s="34">
        <f t="shared" si="108"/>
        <v>0</v>
      </c>
      <c r="AQ7" s="38"/>
      <c r="AR7" s="38"/>
      <c r="AS7" s="38"/>
      <c r="AT7" s="38"/>
      <c r="AU7" s="38"/>
      <c r="AV7" s="34">
        <f t="shared" si="109"/>
        <v>0</v>
      </c>
      <c r="AW7" s="38"/>
      <c r="AX7" s="38"/>
      <c r="AY7" s="38"/>
      <c r="AZ7" s="38"/>
      <c r="BA7" s="34">
        <f t="shared" si="110"/>
        <v>0</v>
      </c>
      <c r="BB7" s="38"/>
      <c r="BC7" s="38"/>
      <c r="BD7" s="38"/>
      <c r="BE7" s="38"/>
      <c r="BF7" s="38"/>
      <c r="BG7" s="34">
        <f t="shared" si="111"/>
        <v>0</v>
      </c>
      <c r="BH7" s="38"/>
      <c r="BI7" s="38"/>
      <c r="BJ7" s="38"/>
      <c r="BK7" s="34">
        <f t="shared" si="112"/>
        <v>0</v>
      </c>
      <c r="BL7" s="38"/>
      <c r="BM7" s="38"/>
      <c r="BN7" s="38"/>
      <c r="BO7" s="34">
        <f t="shared" si="113"/>
        <v>0</v>
      </c>
      <c r="BP7" s="38"/>
      <c r="BQ7" s="38"/>
      <c r="BR7" s="100"/>
      <c r="BS7" s="34">
        <f t="shared" si="115"/>
        <v>0</v>
      </c>
      <c r="BT7" s="38"/>
      <c r="BU7" s="38"/>
      <c r="BV7" s="38"/>
      <c r="BW7" s="34">
        <f t="shared" si="116"/>
        <v>0</v>
      </c>
      <c r="BX7" s="38"/>
      <c r="BY7" s="38"/>
      <c r="BZ7" s="38"/>
      <c r="CA7" s="38"/>
      <c r="CB7" s="34">
        <f t="shared" si="117"/>
        <v>0</v>
      </c>
      <c r="CC7" s="38"/>
      <c r="CD7" s="38"/>
      <c r="CE7" s="38"/>
      <c r="CF7" s="34">
        <f t="shared" si="118"/>
        <v>0</v>
      </c>
      <c r="CG7" s="38"/>
      <c r="CH7" s="38"/>
      <c r="CI7" s="38"/>
      <c r="CJ7" s="34">
        <f t="shared" si="119"/>
        <v>0</v>
      </c>
      <c r="CK7" s="38"/>
      <c r="CL7" s="38"/>
      <c r="CM7" s="38"/>
      <c r="CN7" s="38"/>
      <c r="CO7" s="38"/>
      <c r="CP7" s="34">
        <f t="shared" si="120"/>
        <v>0</v>
      </c>
      <c r="CQ7" s="38"/>
      <c r="CR7" s="38"/>
      <c r="CS7" s="34">
        <f t="shared" si="121"/>
        <v>0</v>
      </c>
      <c r="CT7" s="38"/>
      <c r="CU7" s="38"/>
      <c r="CV7" s="38"/>
      <c r="CW7" s="34">
        <f t="shared" si="122"/>
        <v>0</v>
      </c>
      <c r="CX7" s="38"/>
      <c r="CY7" s="38"/>
      <c r="CZ7" s="38"/>
      <c r="DA7" s="34">
        <f t="shared" si="123"/>
        <v>0</v>
      </c>
      <c r="DB7" s="38"/>
      <c r="DC7" s="38"/>
      <c r="DD7" s="38"/>
      <c r="DE7" s="100"/>
      <c r="DF7" s="100"/>
      <c r="DG7" s="34"/>
      <c r="DH7" s="14">
        <f t="shared" si="100"/>
        <v>0</v>
      </c>
    </row>
    <row r="8" spans="1:112" x14ac:dyDescent="0.7">
      <c r="A8" s="39" t="s">
        <v>112</v>
      </c>
      <c r="B8" s="40"/>
      <c r="C8" s="41"/>
      <c r="D8" s="42"/>
      <c r="E8" s="42"/>
      <c r="F8" s="42"/>
      <c r="G8" s="42"/>
      <c r="H8" s="42"/>
      <c r="I8" s="42"/>
      <c r="J8" s="42"/>
      <c r="K8" s="39"/>
      <c r="L8" s="34">
        <f t="shared" si="102"/>
        <v>0</v>
      </c>
      <c r="M8" s="42"/>
      <c r="N8" s="42"/>
      <c r="O8" s="34">
        <f t="shared" si="103"/>
        <v>0</v>
      </c>
      <c r="P8" s="42"/>
      <c r="Q8" s="42"/>
      <c r="R8" s="42"/>
      <c r="S8" s="42"/>
      <c r="T8" s="34">
        <f t="shared" si="104"/>
        <v>0</v>
      </c>
      <c r="U8" s="42"/>
      <c r="V8" s="42"/>
      <c r="W8" s="42"/>
      <c r="X8" s="42"/>
      <c r="Y8" s="34">
        <f t="shared" si="105"/>
        <v>0</v>
      </c>
      <c r="Z8" s="42"/>
      <c r="AA8" s="42"/>
      <c r="AB8" s="42"/>
      <c r="AC8" s="42"/>
      <c r="AD8" s="34">
        <f t="shared" si="106"/>
        <v>0</v>
      </c>
      <c r="AE8" s="42"/>
      <c r="AF8" s="42"/>
      <c r="AG8" s="42"/>
      <c r="AH8" s="42"/>
      <c r="AI8" s="34">
        <f t="shared" si="107"/>
        <v>0</v>
      </c>
      <c r="AJ8" s="42"/>
      <c r="AK8" s="42"/>
      <c r="AL8" s="42"/>
      <c r="AM8" s="42"/>
      <c r="AN8" s="42"/>
      <c r="AO8" s="42"/>
      <c r="AP8" s="34">
        <f t="shared" si="108"/>
        <v>0</v>
      </c>
      <c r="AQ8" s="42"/>
      <c r="AR8" s="42"/>
      <c r="AS8" s="42"/>
      <c r="AT8" s="42"/>
      <c r="AU8" s="42"/>
      <c r="AV8" s="34">
        <f t="shared" si="109"/>
        <v>0</v>
      </c>
      <c r="AW8" s="42"/>
      <c r="AX8" s="42"/>
      <c r="AY8" s="42"/>
      <c r="AZ8" s="42"/>
      <c r="BA8" s="34">
        <f t="shared" si="110"/>
        <v>0</v>
      </c>
      <c r="BB8" s="42"/>
      <c r="BC8" s="42"/>
      <c r="BD8" s="42"/>
      <c r="BE8" s="42"/>
      <c r="BF8" s="42"/>
      <c r="BG8" s="34">
        <f t="shared" si="111"/>
        <v>0</v>
      </c>
      <c r="BH8" s="42"/>
      <c r="BI8" s="42"/>
      <c r="BJ8" s="42"/>
      <c r="BK8" s="34">
        <f t="shared" si="112"/>
        <v>0</v>
      </c>
      <c r="BL8" s="42"/>
      <c r="BM8" s="42"/>
      <c r="BN8" s="42"/>
      <c r="BO8" s="34">
        <f t="shared" si="113"/>
        <v>0</v>
      </c>
      <c r="BP8" s="42"/>
      <c r="BQ8" s="42"/>
      <c r="BR8" s="101"/>
      <c r="BS8" s="34">
        <f t="shared" si="115"/>
        <v>0</v>
      </c>
      <c r="BT8" s="42"/>
      <c r="BU8" s="42"/>
      <c r="BV8" s="42"/>
      <c r="BW8" s="34">
        <f t="shared" si="116"/>
        <v>0</v>
      </c>
      <c r="BX8" s="42"/>
      <c r="BY8" s="42"/>
      <c r="BZ8" s="42"/>
      <c r="CA8" s="42"/>
      <c r="CB8" s="34">
        <f t="shared" si="117"/>
        <v>0</v>
      </c>
      <c r="CC8" s="42"/>
      <c r="CD8" s="42"/>
      <c r="CE8" s="42"/>
      <c r="CF8" s="34">
        <f t="shared" si="118"/>
        <v>0</v>
      </c>
      <c r="CG8" s="42"/>
      <c r="CH8" s="42"/>
      <c r="CI8" s="42"/>
      <c r="CJ8" s="34">
        <f t="shared" si="119"/>
        <v>0</v>
      </c>
      <c r="CK8" s="42"/>
      <c r="CL8" s="42"/>
      <c r="CM8" s="42"/>
      <c r="CN8" s="42"/>
      <c r="CO8" s="42"/>
      <c r="CP8" s="34">
        <f t="shared" si="120"/>
        <v>0</v>
      </c>
      <c r="CQ8" s="42"/>
      <c r="CR8" s="42"/>
      <c r="CS8" s="34">
        <f t="shared" si="121"/>
        <v>0</v>
      </c>
      <c r="CT8" s="42"/>
      <c r="CU8" s="42"/>
      <c r="CV8" s="42"/>
      <c r="CW8" s="34">
        <f t="shared" si="122"/>
        <v>0</v>
      </c>
      <c r="CX8" s="42"/>
      <c r="CY8" s="42"/>
      <c r="CZ8" s="42"/>
      <c r="DA8" s="34">
        <f t="shared" si="123"/>
        <v>0</v>
      </c>
      <c r="DB8" s="42"/>
      <c r="DC8" s="42"/>
      <c r="DD8" s="42"/>
      <c r="DE8" s="101"/>
      <c r="DF8" s="41"/>
      <c r="DG8" s="41"/>
      <c r="DH8" s="14">
        <f t="shared" si="100"/>
        <v>0</v>
      </c>
    </row>
    <row r="9" spans="1:112" s="15" customFormat="1" x14ac:dyDescent="0.7">
      <c r="A9" s="43" t="s">
        <v>113</v>
      </c>
      <c r="B9" s="44" t="s">
        <v>108</v>
      </c>
      <c r="C9" s="45">
        <f>C10</f>
        <v>2500</v>
      </c>
      <c r="D9" s="46"/>
      <c r="E9" s="46">
        <f t="shared" ref="E9:BP10" si="124">E10</f>
        <v>0</v>
      </c>
      <c r="F9" s="46">
        <f t="shared" si="124"/>
        <v>0</v>
      </c>
      <c r="G9" s="46">
        <f t="shared" si="124"/>
        <v>0</v>
      </c>
      <c r="H9" s="46">
        <f t="shared" si="124"/>
        <v>0</v>
      </c>
      <c r="I9" s="46">
        <f t="shared" si="124"/>
        <v>0</v>
      </c>
      <c r="J9" s="46">
        <f t="shared" si="124"/>
        <v>0</v>
      </c>
      <c r="K9" s="46">
        <f t="shared" si="124"/>
        <v>0</v>
      </c>
      <c r="L9" s="34">
        <f t="shared" si="102"/>
        <v>0</v>
      </c>
      <c r="M9" s="46">
        <f t="shared" si="124"/>
        <v>0</v>
      </c>
      <c r="N9" s="46">
        <f t="shared" si="124"/>
        <v>0</v>
      </c>
      <c r="O9" s="34">
        <f t="shared" si="103"/>
        <v>0</v>
      </c>
      <c r="P9" s="46">
        <f t="shared" si="124"/>
        <v>0</v>
      </c>
      <c r="Q9" s="46">
        <f t="shared" si="124"/>
        <v>0</v>
      </c>
      <c r="R9" s="46">
        <f t="shared" si="124"/>
        <v>0</v>
      </c>
      <c r="S9" s="46">
        <f t="shared" si="124"/>
        <v>0</v>
      </c>
      <c r="T9" s="34">
        <f t="shared" si="104"/>
        <v>0</v>
      </c>
      <c r="U9" s="46">
        <f t="shared" si="124"/>
        <v>0</v>
      </c>
      <c r="V9" s="46">
        <f t="shared" si="124"/>
        <v>0</v>
      </c>
      <c r="W9" s="46">
        <f t="shared" si="124"/>
        <v>0</v>
      </c>
      <c r="X9" s="46">
        <f t="shared" si="124"/>
        <v>0</v>
      </c>
      <c r="Y9" s="34">
        <f t="shared" si="105"/>
        <v>0</v>
      </c>
      <c r="Z9" s="46">
        <f t="shared" si="124"/>
        <v>0</v>
      </c>
      <c r="AA9" s="46">
        <f t="shared" si="124"/>
        <v>0</v>
      </c>
      <c r="AB9" s="46">
        <f t="shared" si="124"/>
        <v>0</v>
      </c>
      <c r="AC9" s="46">
        <f t="shared" si="124"/>
        <v>0</v>
      </c>
      <c r="AD9" s="34">
        <f t="shared" si="106"/>
        <v>0</v>
      </c>
      <c r="AE9" s="46">
        <f t="shared" si="124"/>
        <v>0</v>
      </c>
      <c r="AF9" s="46">
        <f t="shared" si="124"/>
        <v>0</v>
      </c>
      <c r="AG9" s="46">
        <f t="shared" si="124"/>
        <v>0</v>
      </c>
      <c r="AH9" s="46">
        <f t="shared" si="124"/>
        <v>0</v>
      </c>
      <c r="AI9" s="34">
        <f t="shared" si="107"/>
        <v>0</v>
      </c>
      <c r="AJ9" s="46">
        <f t="shared" si="124"/>
        <v>0</v>
      </c>
      <c r="AK9" s="46">
        <f t="shared" si="124"/>
        <v>0</v>
      </c>
      <c r="AL9" s="46">
        <f t="shared" si="124"/>
        <v>0</v>
      </c>
      <c r="AM9" s="46">
        <f t="shared" si="124"/>
        <v>0</v>
      </c>
      <c r="AN9" s="46">
        <f t="shared" si="124"/>
        <v>0</v>
      </c>
      <c r="AO9" s="46">
        <f t="shared" si="124"/>
        <v>0</v>
      </c>
      <c r="AP9" s="34">
        <f t="shared" si="108"/>
        <v>0</v>
      </c>
      <c r="AQ9" s="46">
        <f t="shared" si="124"/>
        <v>0</v>
      </c>
      <c r="AR9" s="46">
        <f t="shared" si="124"/>
        <v>0</v>
      </c>
      <c r="AS9" s="46">
        <f t="shared" si="124"/>
        <v>0</v>
      </c>
      <c r="AT9" s="46">
        <f t="shared" si="124"/>
        <v>0</v>
      </c>
      <c r="AU9" s="46">
        <f t="shared" si="124"/>
        <v>0</v>
      </c>
      <c r="AV9" s="34">
        <f t="shared" si="109"/>
        <v>0</v>
      </c>
      <c r="AW9" s="46">
        <f t="shared" si="124"/>
        <v>0</v>
      </c>
      <c r="AX9" s="46">
        <f t="shared" si="124"/>
        <v>0</v>
      </c>
      <c r="AY9" s="46">
        <f t="shared" si="124"/>
        <v>0</v>
      </c>
      <c r="AZ9" s="46">
        <f t="shared" si="124"/>
        <v>0</v>
      </c>
      <c r="BA9" s="34">
        <f t="shared" si="110"/>
        <v>0</v>
      </c>
      <c r="BB9" s="46">
        <f t="shared" si="124"/>
        <v>0</v>
      </c>
      <c r="BC9" s="46">
        <f t="shared" si="124"/>
        <v>0</v>
      </c>
      <c r="BD9" s="46">
        <f t="shared" si="124"/>
        <v>0</v>
      </c>
      <c r="BE9" s="46">
        <f t="shared" si="124"/>
        <v>0</v>
      </c>
      <c r="BF9" s="46">
        <f t="shared" si="124"/>
        <v>0</v>
      </c>
      <c r="BG9" s="34">
        <f t="shared" si="111"/>
        <v>0</v>
      </c>
      <c r="BH9" s="46">
        <f t="shared" si="124"/>
        <v>0</v>
      </c>
      <c r="BI9" s="46">
        <f t="shared" si="124"/>
        <v>0</v>
      </c>
      <c r="BJ9" s="46">
        <f t="shared" si="124"/>
        <v>0</v>
      </c>
      <c r="BK9" s="34">
        <f t="shared" si="112"/>
        <v>0</v>
      </c>
      <c r="BL9" s="46">
        <f t="shared" si="124"/>
        <v>0</v>
      </c>
      <c r="BM9" s="46">
        <f t="shared" si="124"/>
        <v>0</v>
      </c>
      <c r="BN9" s="46">
        <f t="shared" si="124"/>
        <v>0</v>
      </c>
      <c r="BO9" s="34">
        <f t="shared" si="113"/>
        <v>400</v>
      </c>
      <c r="BP9" s="46">
        <f t="shared" si="124"/>
        <v>340</v>
      </c>
      <c r="BQ9" s="46">
        <f t="shared" ref="BQ9:DG10" si="125">BQ10</f>
        <v>60</v>
      </c>
      <c r="BR9" s="45">
        <f t="shared" si="125"/>
        <v>0</v>
      </c>
      <c r="BS9" s="34">
        <f t="shared" si="115"/>
        <v>0</v>
      </c>
      <c r="BT9" s="46">
        <f t="shared" si="125"/>
        <v>0</v>
      </c>
      <c r="BU9" s="46">
        <f t="shared" si="125"/>
        <v>0</v>
      </c>
      <c r="BV9" s="46">
        <f t="shared" si="125"/>
        <v>0</v>
      </c>
      <c r="BW9" s="34">
        <f t="shared" si="116"/>
        <v>0</v>
      </c>
      <c r="BX9" s="46">
        <f t="shared" si="125"/>
        <v>0</v>
      </c>
      <c r="BY9" s="46">
        <f t="shared" si="125"/>
        <v>0</v>
      </c>
      <c r="BZ9" s="46">
        <f t="shared" si="125"/>
        <v>0</v>
      </c>
      <c r="CA9" s="46">
        <f t="shared" si="125"/>
        <v>0</v>
      </c>
      <c r="CB9" s="34">
        <f t="shared" si="117"/>
        <v>0</v>
      </c>
      <c r="CC9" s="46">
        <f t="shared" si="125"/>
        <v>0</v>
      </c>
      <c r="CD9" s="46">
        <f t="shared" si="125"/>
        <v>0</v>
      </c>
      <c r="CE9" s="46">
        <f t="shared" si="125"/>
        <v>0</v>
      </c>
      <c r="CF9" s="34">
        <f t="shared" si="118"/>
        <v>0</v>
      </c>
      <c r="CG9" s="46">
        <f t="shared" si="125"/>
        <v>0</v>
      </c>
      <c r="CH9" s="46">
        <f t="shared" si="125"/>
        <v>0</v>
      </c>
      <c r="CI9" s="46">
        <f t="shared" si="125"/>
        <v>0</v>
      </c>
      <c r="CJ9" s="34">
        <f t="shared" si="119"/>
        <v>0</v>
      </c>
      <c r="CK9" s="46">
        <f t="shared" si="125"/>
        <v>0</v>
      </c>
      <c r="CL9" s="46">
        <f t="shared" si="125"/>
        <v>0</v>
      </c>
      <c r="CM9" s="46">
        <f t="shared" si="125"/>
        <v>0</v>
      </c>
      <c r="CN9" s="46">
        <f t="shared" si="125"/>
        <v>0</v>
      </c>
      <c r="CO9" s="46">
        <f t="shared" si="125"/>
        <v>0</v>
      </c>
      <c r="CP9" s="34">
        <f t="shared" si="120"/>
        <v>0</v>
      </c>
      <c r="CQ9" s="46">
        <f t="shared" si="125"/>
        <v>0</v>
      </c>
      <c r="CR9" s="46">
        <f t="shared" si="125"/>
        <v>0</v>
      </c>
      <c r="CS9" s="34">
        <f t="shared" si="121"/>
        <v>0</v>
      </c>
      <c r="CT9" s="46">
        <f t="shared" si="125"/>
        <v>0</v>
      </c>
      <c r="CU9" s="46">
        <f t="shared" si="125"/>
        <v>0</v>
      </c>
      <c r="CV9" s="46">
        <f t="shared" si="125"/>
        <v>0</v>
      </c>
      <c r="CW9" s="34">
        <f t="shared" si="122"/>
        <v>0</v>
      </c>
      <c r="CX9" s="46">
        <f t="shared" si="125"/>
        <v>0</v>
      </c>
      <c r="CY9" s="46">
        <f t="shared" si="125"/>
        <v>0</v>
      </c>
      <c r="CZ9" s="46">
        <f t="shared" si="125"/>
        <v>0</v>
      </c>
      <c r="DA9" s="34">
        <f t="shared" si="123"/>
        <v>0</v>
      </c>
      <c r="DB9" s="46">
        <f t="shared" si="125"/>
        <v>0</v>
      </c>
      <c r="DC9" s="46">
        <f t="shared" si="125"/>
        <v>0</v>
      </c>
      <c r="DD9" s="46">
        <f t="shared" si="125"/>
        <v>0</v>
      </c>
      <c r="DE9" s="45">
        <f t="shared" si="125"/>
        <v>580</v>
      </c>
      <c r="DF9" s="45">
        <f t="shared" si="125"/>
        <v>520</v>
      </c>
      <c r="DG9" s="45">
        <f t="shared" si="125"/>
        <v>1000</v>
      </c>
      <c r="DH9" s="14">
        <f t="shared" si="100"/>
        <v>2500</v>
      </c>
    </row>
    <row r="10" spans="1:112" s="9" customFormat="1" x14ac:dyDescent="0.7">
      <c r="A10" s="47" t="s">
        <v>114</v>
      </c>
      <c r="B10" s="40" t="s">
        <v>108</v>
      </c>
      <c r="C10" s="41">
        <f>C11</f>
        <v>2500</v>
      </c>
      <c r="D10" s="39"/>
      <c r="E10" s="39">
        <f t="shared" si="124"/>
        <v>0</v>
      </c>
      <c r="F10" s="39">
        <f t="shared" si="124"/>
        <v>0</v>
      </c>
      <c r="G10" s="39">
        <f t="shared" si="124"/>
        <v>0</v>
      </c>
      <c r="H10" s="39">
        <f t="shared" si="124"/>
        <v>0</v>
      </c>
      <c r="I10" s="39">
        <f t="shared" si="124"/>
        <v>0</v>
      </c>
      <c r="J10" s="39">
        <f t="shared" si="124"/>
        <v>0</v>
      </c>
      <c r="K10" s="39">
        <f t="shared" si="124"/>
        <v>0</v>
      </c>
      <c r="L10" s="34">
        <f t="shared" si="102"/>
        <v>0</v>
      </c>
      <c r="M10" s="39">
        <f t="shared" si="124"/>
        <v>0</v>
      </c>
      <c r="N10" s="39">
        <f t="shared" si="124"/>
        <v>0</v>
      </c>
      <c r="O10" s="34">
        <f t="shared" si="103"/>
        <v>0</v>
      </c>
      <c r="P10" s="39">
        <f t="shared" si="124"/>
        <v>0</v>
      </c>
      <c r="Q10" s="39">
        <f t="shared" si="124"/>
        <v>0</v>
      </c>
      <c r="R10" s="39">
        <f t="shared" si="124"/>
        <v>0</v>
      </c>
      <c r="S10" s="39">
        <f t="shared" si="124"/>
        <v>0</v>
      </c>
      <c r="T10" s="34">
        <f t="shared" si="104"/>
        <v>0</v>
      </c>
      <c r="U10" s="39">
        <f t="shared" si="124"/>
        <v>0</v>
      </c>
      <c r="V10" s="39">
        <f t="shared" si="124"/>
        <v>0</v>
      </c>
      <c r="W10" s="39">
        <f t="shared" si="124"/>
        <v>0</v>
      </c>
      <c r="X10" s="39">
        <f t="shared" si="124"/>
        <v>0</v>
      </c>
      <c r="Y10" s="34">
        <f t="shared" si="105"/>
        <v>0</v>
      </c>
      <c r="Z10" s="39">
        <f t="shared" si="124"/>
        <v>0</v>
      </c>
      <c r="AA10" s="39">
        <f t="shared" si="124"/>
        <v>0</v>
      </c>
      <c r="AB10" s="39">
        <f t="shared" si="124"/>
        <v>0</v>
      </c>
      <c r="AC10" s="39">
        <f t="shared" si="124"/>
        <v>0</v>
      </c>
      <c r="AD10" s="34">
        <f t="shared" si="106"/>
        <v>0</v>
      </c>
      <c r="AE10" s="39">
        <f t="shared" si="124"/>
        <v>0</v>
      </c>
      <c r="AF10" s="39">
        <f t="shared" si="124"/>
        <v>0</v>
      </c>
      <c r="AG10" s="39">
        <f t="shared" si="124"/>
        <v>0</v>
      </c>
      <c r="AH10" s="39">
        <f t="shared" si="124"/>
        <v>0</v>
      </c>
      <c r="AI10" s="34">
        <f t="shared" si="107"/>
        <v>0</v>
      </c>
      <c r="AJ10" s="39">
        <f t="shared" si="124"/>
        <v>0</v>
      </c>
      <c r="AK10" s="39">
        <f t="shared" si="124"/>
        <v>0</v>
      </c>
      <c r="AL10" s="39">
        <f t="shared" si="124"/>
        <v>0</v>
      </c>
      <c r="AM10" s="39">
        <f t="shared" si="124"/>
        <v>0</v>
      </c>
      <c r="AN10" s="39">
        <f t="shared" si="124"/>
        <v>0</v>
      </c>
      <c r="AO10" s="39">
        <f t="shared" si="124"/>
        <v>0</v>
      </c>
      <c r="AP10" s="34">
        <f t="shared" si="108"/>
        <v>0</v>
      </c>
      <c r="AQ10" s="39">
        <f t="shared" si="124"/>
        <v>0</v>
      </c>
      <c r="AR10" s="39">
        <f t="shared" si="124"/>
        <v>0</v>
      </c>
      <c r="AS10" s="39">
        <f t="shared" si="124"/>
        <v>0</v>
      </c>
      <c r="AT10" s="39">
        <f t="shared" si="124"/>
        <v>0</v>
      </c>
      <c r="AU10" s="39">
        <f t="shared" si="124"/>
        <v>0</v>
      </c>
      <c r="AV10" s="34">
        <f t="shared" si="109"/>
        <v>0</v>
      </c>
      <c r="AW10" s="39">
        <f t="shared" si="124"/>
        <v>0</v>
      </c>
      <c r="AX10" s="39">
        <f t="shared" si="124"/>
        <v>0</v>
      </c>
      <c r="AY10" s="39">
        <f t="shared" si="124"/>
        <v>0</v>
      </c>
      <c r="AZ10" s="39">
        <f t="shared" si="124"/>
        <v>0</v>
      </c>
      <c r="BA10" s="34">
        <f t="shared" si="110"/>
        <v>0</v>
      </c>
      <c r="BB10" s="39">
        <f t="shared" si="124"/>
        <v>0</v>
      </c>
      <c r="BC10" s="39">
        <f t="shared" si="124"/>
        <v>0</v>
      </c>
      <c r="BD10" s="39">
        <f t="shared" si="124"/>
        <v>0</v>
      </c>
      <c r="BE10" s="39">
        <f t="shared" si="124"/>
        <v>0</v>
      </c>
      <c r="BF10" s="39">
        <f t="shared" si="124"/>
        <v>0</v>
      </c>
      <c r="BG10" s="34">
        <f t="shared" si="111"/>
        <v>0</v>
      </c>
      <c r="BH10" s="39">
        <f t="shared" si="124"/>
        <v>0</v>
      </c>
      <c r="BI10" s="39">
        <f t="shared" si="124"/>
        <v>0</v>
      </c>
      <c r="BJ10" s="39">
        <f t="shared" si="124"/>
        <v>0</v>
      </c>
      <c r="BK10" s="34">
        <f t="shared" si="112"/>
        <v>0</v>
      </c>
      <c r="BL10" s="39">
        <f t="shared" si="124"/>
        <v>0</v>
      </c>
      <c r="BM10" s="39">
        <f t="shared" si="124"/>
        <v>0</v>
      </c>
      <c r="BN10" s="39">
        <f t="shared" si="124"/>
        <v>0</v>
      </c>
      <c r="BO10" s="34">
        <f t="shared" si="113"/>
        <v>400</v>
      </c>
      <c r="BP10" s="39">
        <f t="shared" si="124"/>
        <v>340</v>
      </c>
      <c r="BQ10" s="39">
        <f t="shared" si="125"/>
        <v>60</v>
      </c>
      <c r="BR10" s="41">
        <f t="shared" si="125"/>
        <v>0</v>
      </c>
      <c r="BS10" s="34">
        <f t="shared" si="115"/>
        <v>0</v>
      </c>
      <c r="BT10" s="39">
        <f t="shared" si="125"/>
        <v>0</v>
      </c>
      <c r="BU10" s="39">
        <f t="shared" si="125"/>
        <v>0</v>
      </c>
      <c r="BV10" s="39">
        <f t="shared" si="125"/>
        <v>0</v>
      </c>
      <c r="BW10" s="34">
        <f t="shared" si="116"/>
        <v>0</v>
      </c>
      <c r="BX10" s="39">
        <f t="shared" si="125"/>
        <v>0</v>
      </c>
      <c r="BY10" s="39">
        <f t="shared" si="125"/>
        <v>0</v>
      </c>
      <c r="BZ10" s="39">
        <f t="shared" si="125"/>
        <v>0</v>
      </c>
      <c r="CA10" s="39">
        <f t="shared" si="125"/>
        <v>0</v>
      </c>
      <c r="CB10" s="34">
        <f t="shared" si="117"/>
        <v>0</v>
      </c>
      <c r="CC10" s="39">
        <f t="shared" si="125"/>
        <v>0</v>
      </c>
      <c r="CD10" s="39">
        <f t="shared" si="125"/>
        <v>0</v>
      </c>
      <c r="CE10" s="39">
        <f t="shared" si="125"/>
        <v>0</v>
      </c>
      <c r="CF10" s="34">
        <f t="shared" si="118"/>
        <v>0</v>
      </c>
      <c r="CG10" s="39">
        <f t="shared" si="125"/>
        <v>0</v>
      </c>
      <c r="CH10" s="39">
        <f t="shared" si="125"/>
        <v>0</v>
      </c>
      <c r="CI10" s="39">
        <f t="shared" si="125"/>
        <v>0</v>
      </c>
      <c r="CJ10" s="34">
        <f t="shared" si="119"/>
        <v>0</v>
      </c>
      <c r="CK10" s="39">
        <f t="shared" si="125"/>
        <v>0</v>
      </c>
      <c r="CL10" s="39">
        <f t="shared" si="125"/>
        <v>0</v>
      </c>
      <c r="CM10" s="39">
        <f t="shared" si="125"/>
        <v>0</v>
      </c>
      <c r="CN10" s="39">
        <f t="shared" si="125"/>
        <v>0</v>
      </c>
      <c r="CO10" s="39">
        <f t="shared" si="125"/>
        <v>0</v>
      </c>
      <c r="CP10" s="34">
        <f t="shared" si="120"/>
        <v>0</v>
      </c>
      <c r="CQ10" s="39">
        <f t="shared" si="125"/>
        <v>0</v>
      </c>
      <c r="CR10" s="39">
        <f t="shared" si="125"/>
        <v>0</v>
      </c>
      <c r="CS10" s="34">
        <f t="shared" si="121"/>
        <v>0</v>
      </c>
      <c r="CT10" s="39">
        <f t="shared" si="125"/>
        <v>0</v>
      </c>
      <c r="CU10" s="39">
        <f t="shared" si="125"/>
        <v>0</v>
      </c>
      <c r="CV10" s="39">
        <f t="shared" si="125"/>
        <v>0</v>
      </c>
      <c r="CW10" s="34">
        <f t="shared" si="122"/>
        <v>0</v>
      </c>
      <c r="CX10" s="39">
        <f t="shared" si="125"/>
        <v>0</v>
      </c>
      <c r="CY10" s="39">
        <f t="shared" si="125"/>
        <v>0</v>
      </c>
      <c r="CZ10" s="39">
        <f t="shared" si="125"/>
        <v>0</v>
      </c>
      <c r="DA10" s="34">
        <f t="shared" si="123"/>
        <v>0</v>
      </c>
      <c r="DB10" s="39">
        <f t="shared" si="125"/>
        <v>0</v>
      </c>
      <c r="DC10" s="39">
        <f t="shared" si="125"/>
        <v>0</v>
      </c>
      <c r="DD10" s="39">
        <f t="shared" si="125"/>
        <v>0</v>
      </c>
      <c r="DE10" s="41">
        <f t="shared" si="125"/>
        <v>580</v>
      </c>
      <c r="DF10" s="41">
        <f t="shared" si="125"/>
        <v>520</v>
      </c>
      <c r="DG10" s="41">
        <f t="shared" si="125"/>
        <v>1000</v>
      </c>
      <c r="DH10" s="14">
        <f t="shared" si="100"/>
        <v>2500</v>
      </c>
    </row>
    <row r="11" spans="1:112" s="9" customFormat="1" x14ac:dyDescent="0.7">
      <c r="A11" s="48" t="s">
        <v>115</v>
      </c>
      <c r="B11" s="49" t="s">
        <v>108</v>
      </c>
      <c r="C11" s="50">
        <f>SUM(BP11+BQ11+DE11+DF11+DG11)</f>
        <v>2500</v>
      </c>
      <c r="D11" s="51"/>
      <c r="E11" s="51"/>
      <c r="F11" s="51"/>
      <c r="G11" s="51"/>
      <c r="H11" s="51"/>
      <c r="I11" s="51"/>
      <c r="J11" s="51"/>
      <c r="K11" s="51"/>
      <c r="L11" s="34">
        <f t="shared" si="102"/>
        <v>0</v>
      </c>
      <c r="M11" s="51"/>
      <c r="N11" s="51"/>
      <c r="O11" s="34">
        <f t="shared" si="103"/>
        <v>0</v>
      </c>
      <c r="P11" s="51"/>
      <c r="Q11" s="51"/>
      <c r="R11" s="51"/>
      <c r="S11" s="51"/>
      <c r="T11" s="34">
        <f t="shared" si="104"/>
        <v>0</v>
      </c>
      <c r="U11" s="51"/>
      <c r="V11" s="51"/>
      <c r="W11" s="51"/>
      <c r="X11" s="51"/>
      <c r="Y11" s="34">
        <f t="shared" si="105"/>
        <v>0</v>
      </c>
      <c r="Z11" s="51"/>
      <c r="AA11" s="51"/>
      <c r="AB11" s="51"/>
      <c r="AC11" s="51"/>
      <c r="AD11" s="34">
        <f t="shared" si="106"/>
        <v>0</v>
      </c>
      <c r="AE11" s="51"/>
      <c r="AF11" s="51"/>
      <c r="AG11" s="51"/>
      <c r="AH11" s="51"/>
      <c r="AI11" s="34">
        <f t="shared" si="107"/>
        <v>0</v>
      </c>
      <c r="AJ11" s="51"/>
      <c r="AK11" s="51"/>
      <c r="AL11" s="51"/>
      <c r="AM11" s="51"/>
      <c r="AN11" s="51"/>
      <c r="AO11" s="52"/>
      <c r="AP11" s="34">
        <f t="shared" si="108"/>
        <v>0</v>
      </c>
      <c r="AQ11" s="51"/>
      <c r="AR11" s="51"/>
      <c r="AS11" s="51"/>
      <c r="AT11" s="51"/>
      <c r="AU11" s="51"/>
      <c r="AV11" s="34">
        <f t="shared" si="109"/>
        <v>0</v>
      </c>
      <c r="AW11" s="51"/>
      <c r="AX11" s="51"/>
      <c r="AY11" s="51"/>
      <c r="AZ11" s="51"/>
      <c r="BA11" s="34">
        <f t="shared" si="110"/>
        <v>0</v>
      </c>
      <c r="BB11" s="51"/>
      <c r="BC11" s="51"/>
      <c r="BD11" s="51"/>
      <c r="BE11" s="51"/>
      <c r="BF11" s="51"/>
      <c r="BG11" s="34">
        <f t="shared" si="111"/>
        <v>0</v>
      </c>
      <c r="BH11" s="51"/>
      <c r="BI11" s="51"/>
      <c r="BJ11" s="51"/>
      <c r="BK11" s="34">
        <f t="shared" si="112"/>
        <v>0</v>
      </c>
      <c r="BL11" s="51"/>
      <c r="BM11" s="51"/>
      <c r="BN11" s="51"/>
      <c r="BO11" s="34">
        <f t="shared" si="113"/>
        <v>400</v>
      </c>
      <c r="BP11" s="51">
        <v>340</v>
      </c>
      <c r="BQ11" s="51">
        <v>60</v>
      </c>
      <c r="BR11" s="50"/>
      <c r="BS11" s="34">
        <f t="shared" si="115"/>
        <v>0</v>
      </c>
      <c r="BT11" s="51"/>
      <c r="BU11" s="51"/>
      <c r="BV11" s="51"/>
      <c r="BW11" s="34">
        <f t="shared" si="116"/>
        <v>0</v>
      </c>
      <c r="BX11" s="51"/>
      <c r="BY11" s="51"/>
      <c r="BZ11" s="51"/>
      <c r="CA11" s="51"/>
      <c r="CB11" s="34">
        <f t="shared" si="117"/>
        <v>0</v>
      </c>
      <c r="CC11" s="51"/>
      <c r="CD11" s="51"/>
      <c r="CE11" s="51"/>
      <c r="CF11" s="34">
        <f t="shared" si="118"/>
        <v>0</v>
      </c>
      <c r="CG11" s="51"/>
      <c r="CH11" s="51"/>
      <c r="CI11" s="51"/>
      <c r="CJ11" s="34">
        <f t="shared" si="119"/>
        <v>0</v>
      </c>
      <c r="CK11" s="51"/>
      <c r="CL11" s="51"/>
      <c r="CM11" s="51"/>
      <c r="CN11" s="51"/>
      <c r="CO11" s="51"/>
      <c r="CP11" s="34">
        <f t="shared" si="120"/>
        <v>0</v>
      </c>
      <c r="CQ11" s="51"/>
      <c r="CR11" s="51"/>
      <c r="CS11" s="34">
        <f t="shared" si="121"/>
        <v>0</v>
      </c>
      <c r="CT11" s="51"/>
      <c r="CU11" s="51"/>
      <c r="CV11" s="51"/>
      <c r="CW11" s="34">
        <f t="shared" si="122"/>
        <v>0</v>
      </c>
      <c r="CX11" s="51"/>
      <c r="CY11" s="51"/>
      <c r="CZ11" s="51"/>
      <c r="DA11" s="34">
        <f t="shared" si="123"/>
        <v>0</v>
      </c>
      <c r="DB11" s="51"/>
      <c r="DC11" s="51"/>
      <c r="DD11" s="51"/>
      <c r="DE11" s="41">
        <v>580</v>
      </c>
      <c r="DF11" s="50">
        <v>520</v>
      </c>
      <c r="DG11" s="50">
        <v>1000</v>
      </c>
      <c r="DH11" s="14">
        <f t="shared" si="100"/>
        <v>2500</v>
      </c>
    </row>
    <row r="12" spans="1:112" x14ac:dyDescent="0.7">
      <c r="A12" s="53" t="s">
        <v>116</v>
      </c>
      <c r="B12" s="40"/>
      <c r="C12" s="41"/>
      <c r="D12" s="39"/>
      <c r="E12" s="39"/>
      <c r="F12" s="51"/>
      <c r="G12" s="51"/>
      <c r="H12" s="51"/>
      <c r="I12" s="51"/>
      <c r="J12" s="51"/>
      <c r="K12" s="51"/>
      <c r="L12" s="34">
        <f t="shared" si="102"/>
        <v>0</v>
      </c>
      <c r="M12" s="51"/>
      <c r="N12" s="51"/>
      <c r="O12" s="34">
        <f t="shared" si="103"/>
        <v>0</v>
      </c>
      <c r="P12" s="51"/>
      <c r="Q12" s="51"/>
      <c r="R12" s="51"/>
      <c r="S12" s="51"/>
      <c r="T12" s="34">
        <f t="shared" si="104"/>
        <v>0</v>
      </c>
      <c r="U12" s="51"/>
      <c r="V12" s="51"/>
      <c r="W12" s="51"/>
      <c r="X12" s="51"/>
      <c r="Y12" s="34">
        <f t="shared" si="105"/>
        <v>0</v>
      </c>
      <c r="Z12" s="51"/>
      <c r="AA12" s="51"/>
      <c r="AB12" s="51"/>
      <c r="AC12" s="51"/>
      <c r="AD12" s="34">
        <f t="shared" si="106"/>
        <v>0</v>
      </c>
      <c r="AE12" s="51"/>
      <c r="AF12" s="51"/>
      <c r="AG12" s="51"/>
      <c r="AH12" s="51"/>
      <c r="AI12" s="34">
        <f t="shared" si="107"/>
        <v>0</v>
      </c>
      <c r="AJ12" s="51"/>
      <c r="AK12" s="51"/>
      <c r="AL12" s="51"/>
      <c r="AM12" s="51"/>
      <c r="AN12" s="51"/>
      <c r="AO12" s="52"/>
      <c r="AP12" s="34">
        <f t="shared" si="108"/>
        <v>0</v>
      </c>
      <c r="AQ12" s="51"/>
      <c r="AR12" s="51"/>
      <c r="AS12" s="51"/>
      <c r="AT12" s="51"/>
      <c r="AU12" s="51"/>
      <c r="AV12" s="34">
        <f t="shared" si="109"/>
        <v>0</v>
      </c>
      <c r="AW12" s="51"/>
      <c r="AX12" s="51"/>
      <c r="AY12" s="51"/>
      <c r="AZ12" s="51"/>
      <c r="BA12" s="34">
        <f t="shared" si="110"/>
        <v>0</v>
      </c>
      <c r="BB12" s="51"/>
      <c r="BC12" s="51"/>
      <c r="BD12" s="51"/>
      <c r="BE12" s="51"/>
      <c r="BF12" s="51"/>
      <c r="BG12" s="34">
        <f t="shared" si="111"/>
        <v>0</v>
      </c>
      <c r="BH12" s="51"/>
      <c r="BI12" s="51"/>
      <c r="BJ12" s="51"/>
      <c r="BK12" s="34">
        <f t="shared" si="112"/>
        <v>0</v>
      </c>
      <c r="BL12" s="51"/>
      <c r="BM12" s="51"/>
      <c r="BN12" s="51"/>
      <c r="BO12" s="34">
        <f t="shared" si="113"/>
        <v>0</v>
      </c>
      <c r="BP12" s="51"/>
      <c r="BQ12" s="51"/>
      <c r="BR12" s="41"/>
      <c r="BS12" s="34">
        <f t="shared" si="115"/>
        <v>0</v>
      </c>
      <c r="BT12" s="51"/>
      <c r="BU12" s="51"/>
      <c r="BV12" s="51"/>
      <c r="BW12" s="34">
        <f t="shared" si="116"/>
        <v>0</v>
      </c>
      <c r="BX12" s="51"/>
      <c r="BY12" s="51"/>
      <c r="BZ12" s="51"/>
      <c r="CA12" s="51"/>
      <c r="CB12" s="34">
        <f t="shared" si="117"/>
        <v>0</v>
      </c>
      <c r="CC12" s="51"/>
      <c r="CD12" s="51"/>
      <c r="CE12" s="51"/>
      <c r="CF12" s="34">
        <f t="shared" si="118"/>
        <v>0</v>
      </c>
      <c r="CG12" s="51"/>
      <c r="CH12" s="51"/>
      <c r="CI12" s="51"/>
      <c r="CJ12" s="34">
        <f t="shared" si="119"/>
        <v>0</v>
      </c>
      <c r="CK12" s="51"/>
      <c r="CL12" s="51"/>
      <c r="CM12" s="51"/>
      <c r="CN12" s="51"/>
      <c r="CO12" s="51"/>
      <c r="CP12" s="34">
        <f t="shared" si="120"/>
        <v>0</v>
      </c>
      <c r="CQ12" s="51"/>
      <c r="CR12" s="51"/>
      <c r="CS12" s="34">
        <f t="shared" si="121"/>
        <v>0</v>
      </c>
      <c r="CT12" s="51"/>
      <c r="CU12" s="51"/>
      <c r="CV12" s="51"/>
      <c r="CW12" s="34">
        <f t="shared" si="122"/>
        <v>0</v>
      </c>
      <c r="CX12" s="51"/>
      <c r="CY12" s="51"/>
      <c r="CZ12" s="51"/>
      <c r="DA12" s="34">
        <f t="shared" si="123"/>
        <v>0</v>
      </c>
      <c r="DB12" s="51"/>
      <c r="DC12" s="51"/>
      <c r="DD12" s="51"/>
      <c r="DE12" s="41"/>
      <c r="DF12" s="41"/>
      <c r="DG12" s="41"/>
      <c r="DH12" s="14">
        <f t="shared" si="100"/>
        <v>0</v>
      </c>
    </row>
    <row r="13" spans="1:112" s="5" customFormat="1" ht="49.2" x14ac:dyDescent="0.7">
      <c r="A13" s="54" t="s">
        <v>172</v>
      </c>
      <c r="B13" s="44" t="s">
        <v>108</v>
      </c>
      <c r="C13" s="45">
        <f>SUM(G13)</f>
        <v>1000</v>
      </c>
      <c r="D13" s="46"/>
      <c r="E13" s="46"/>
      <c r="F13" s="46"/>
      <c r="G13" s="46">
        <v>1000</v>
      </c>
      <c r="H13" s="46"/>
      <c r="I13" s="46"/>
      <c r="J13" s="46"/>
      <c r="K13" s="46"/>
      <c r="L13" s="34">
        <f t="shared" si="102"/>
        <v>0</v>
      </c>
      <c r="M13" s="46"/>
      <c r="N13" s="46"/>
      <c r="O13" s="34">
        <f t="shared" si="103"/>
        <v>0</v>
      </c>
      <c r="P13" s="46"/>
      <c r="Q13" s="46"/>
      <c r="R13" s="46"/>
      <c r="S13" s="46"/>
      <c r="T13" s="34">
        <f t="shared" si="104"/>
        <v>0</v>
      </c>
      <c r="U13" s="46"/>
      <c r="V13" s="46"/>
      <c r="W13" s="46"/>
      <c r="X13" s="46"/>
      <c r="Y13" s="34">
        <f t="shared" si="105"/>
        <v>0</v>
      </c>
      <c r="Z13" s="46"/>
      <c r="AA13" s="46"/>
      <c r="AB13" s="46"/>
      <c r="AC13" s="46"/>
      <c r="AD13" s="34">
        <f t="shared" si="106"/>
        <v>0</v>
      </c>
      <c r="AE13" s="46"/>
      <c r="AF13" s="46"/>
      <c r="AG13" s="46"/>
      <c r="AH13" s="46"/>
      <c r="AI13" s="34">
        <f t="shared" si="107"/>
        <v>0</v>
      </c>
      <c r="AJ13" s="46"/>
      <c r="AK13" s="46"/>
      <c r="AL13" s="46"/>
      <c r="AM13" s="46"/>
      <c r="AN13" s="46"/>
      <c r="AO13" s="55"/>
      <c r="AP13" s="34">
        <f t="shared" si="108"/>
        <v>0</v>
      </c>
      <c r="AQ13" s="46"/>
      <c r="AR13" s="46"/>
      <c r="AS13" s="46"/>
      <c r="AT13" s="46"/>
      <c r="AU13" s="46"/>
      <c r="AV13" s="34">
        <f t="shared" si="109"/>
        <v>0</v>
      </c>
      <c r="AW13" s="46"/>
      <c r="AX13" s="46"/>
      <c r="AY13" s="46"/>
      <c r="AZ13" s="46"/>
      <c r="BA13" s="34">
        <f t="shared" si="110"/>
        <v>0</v>
      </c>
      <c r="BB13" s="46"/>
      <c r="BC13" s="46"/>
      <c r="BD13" s="46"/>
      <c r="BE13" s="46"/>
      <c r="BF13" s="46"/>
      <c r="BG13" s="34">
        <f t="shared" si="111"/>
        <v>0</v>
      </c>
      <c r="BH13" s="46"/>
      <c r="BI13" s="46"/>
      <c r="BJ13" s="46"/>
      <c r="BK13" s="34">
        <f t="shared" si="112"/>
        <v>0</v>
      </c>
      <c r="BL13" s="46"/>
      <c r="BM13" s="46"/>
      <c r="BN13" s="46"/>
      <c r="BO13" s="34">
        <f t="shared" si="113"/>
        <v>0</v>
      </c>
      <c r="BP13" s="46"/>
      <c r="BQ13" s="46"/>
      <c r="BR13" s="45"/>
      <c r="BS13" s="34">
        <f t="shared" si="115"/>
        <v>0</v>
      </c>
      <c r="BT13" s="46"/>
      <c r="BU13" s="46"/>
      <c r="BV13" s="46"/>
      <c r="BW13" s="34">
        <f t="shared" si="116"/>
        <v>0</v>
      </c>
      <c r="BX13" s="46"/>
      <c r="BY13" s="46"/>
      <c r="BZ13" s="46"/>
      <c r="CA13" s="46"/>
      <c r="CB13" s="34">
        <f t="shared" si="117"/>
        <v>0</v>
      </c>
      <c r="CC13" s="46"/>
      <c r="CD13" s="46"/>
      <c r="CE13" s="46"/>
      <c r="CF13" s="34">
        <f t="shared" si="118"/>
        <v>0</v>
      </c>
      <c r="CG13" s="46"/>
      <c r="CH13" s="46"/>
      <c r="CI13" s="46"/>
      <c r="CJ13" s="34">
        <f t="shared" si="119"/>
        <v>0</v>
      </c>
      <c r="CK13" s="46"/>
      <c r="CL13" s="46"/>
      <c r="CM13" s="46"/>
      <c r="CN13" s="46"/>
      <c r="CO13" s="46"/>
      <c r="CP13" s="34">
        <f t="shared" si="120"/>
        <v>0</v>
      </c>
      <c r="CQ13" s="46"/>
      <c r="CR13" s="46"/>
      <c r="CS13" s="34">
        <f t="shared" si="121"/>
        <v>0</v>
      </c>
      <c r="CT13" s="46"/>
      <c r="CU13" s="46"/>
      <c r="CV13" s="46"/>
      <c r="CW13" s="34">
        <f t="shared" si="122"/>
        <v>0</v>
      </c>
      <c r="CX13" s="46"/>
      <c r="CY13" s="46"/>
      <c r="CZ13" s="46"/>
      <c r="DA13" s="34">
        <f t="shared" si="123"/>
        <v>0</v>
      </c>
      <c r="DB13" s="46"/>
      <c r="DC13" s="46"/>
      <c r="DD13" s="46"/>
      <c r="DE13" s="45"/>
      <c r="DF13" s="45"/>
      <c r="DG13" s="45"/>
      <c r="DH13" s="14">
        <f t="shared" si="100"/>
        <v>1000</v>
      </c>
    </row>
    <row r="14" spans="1:112" s="5" customFormat="1" x14ac:dyDescent="0.7">
      <c r="A14" s="54" t="s">
        <v>117</v>
      </c>
      <c r="B14" s="44"/>
      <c r="C14" s="45"/>
      <c r="D14" s="56"/>
      <c r="E14" s="56"/>
      <c r="F14" s="56"/>
      <c r="G14" s="56"/>
      <c r="H14" s="56"/>
      <c r="I14" s="56"/>
      <c r="J14" s="56"/>
      <c r="K14" s="46"/>
      <c r="L14" s="34">
        <f t="shared" si="102"/>
        <v>0</v>
      </c>
      <c r="M14" s="56"/>
      <c r="N14" s="56"/>
      <c r="O14" s="34">
        <f t="shared" si="103"/>
        <v>0</v>
      </c>
      <c r="P14" s="56"/>
      <c r="Q14" s="56"/>
      <c r="R14" s="56"/>
      <c r="S14" s="56"/>
      <c r="T14" s="34">
        <f t="shared" si="104"/>
        <v>0</v>
      </c>
      <c r="U14" s="56"/>
      <c r="V14" s="56"/>
      <c r="W14" s="56"/>
      <c r="X14" s="56"/>
      <c r="Y14" s="34">
        <f t="shared" si="105"/>
        <v>0</v>
      </c>
      <c r="Z14" s="56"/>
      <c r="AA14" s="56"/>
      <c r="AB14" s="56"/>
      <c r="AC14" s="56"/>
      <c r="AD14" s="34">
        <f t="shared" si="106"/>
        <v>0</v>
      </c>
      <c r="AE14" s="56"/>
      <c r="AF14" s="56"/>
      <c r="AG14" s="56"/>
      <c r="AH14" s="56"/>
      <c r="AI14" s="34">
        <f t="shared" si="107"/>
        <v>0</v>
      </c>
      <c r="AJ14" s="56"/>
      <c r="AK14" s="56"/>
      <c r="AL14" s="56"/>
      <c r="AM14" s="56"/>
      <c r="AN14" s="56"/>
      <c r="AO14" s="57"/>
      <c r="AP14" s="34">
        <f t="shared" si="108"/>
        <v>0</v>
      </c>
      <c r="AQ14" s="56"/>
      <c r="AR14" s="56"/>
      <c r="AS14" s="56"/>
      <c r="AT14" s="56"/>
      <c r="AU14" s="56"/>
      <c r="AV14" s="34">
        <f t="shared" si="109"/>
        <v>0</v>
      </c>
      <c r="AW14" s="56"/>
      <c r="AX14" s="56"/>
      <c r="AY14" s="56"/>
      <c r="AZ14" s="56"/>
      <c r="BA14" s="34">
        <f t="shared" si="110"/>
        <v>0</v>
      </c>
      <c r="BB14" s="56"/>
      <c r="BC14" s="56"/>
      <c r="BD14" s="56"/>
      <c r="BE14" s="56"/>
      <c r="BF14" s="56"/>
      <c r="BG14" s="34">
        <f t="shared" si="111"/>
        <v>0</v>
      </c>
      <c r="BH14" s="56"/>
      <c r="BI14" s="56"/>
      <c r="BJ14" s="56"/>
      <c r="BK14" s="34">
        <f t="shared" si="112"/>
        <v>0</v>
      </c>
      <c r="BL14" s="56"/>
      <c r="BM14" s="56"/>
      <c r="BN14" s="56"/>
      <c r="BO14" s="34">
        <f t="shared" si="113"/>
        <v>0</v>
      </c>
      <c r="BP14" s="56"/>
      <c r="BQ14" s="56"/>
      <c r="BR14" s="102"/>
      <c r="BS14" s="34">
        <f t="shared" si="115"/>
        <v>0</v>
      </c>
      <c r="BT14" s="56"/>
      <c r="BU14" s="56"/>
      <c r="BV14" s="56"/>
      <c r="BW14" s="34">
        <f t="shared" si="116"/>
        <v>0</v>
      </c>
      <c r="BX14" s="56"/>
      <c r="BY14" s="56"/>
      <c r="BZ14" s="56"/>
      <c r="CA14" s="56"/>
      <c r="CB14" s="34">
        <f t="shared" si="117"/>
        <v>0</v>
      </c>
      <c r="CC14" s="56"/>
      <c r="CD14" s="56"/>
      <c r="CE14" s="56"/>
      <c r="CF14" s="34">
        <f t="shared" si="118"/>
        <v>0</v>
      </c>
      <c r="CG14" s="56"/>
      <c r="CH14" s="56"/>
      <c r="CI14" s="56"/>
      <c r="CJ14" s="34">
        <f t="shared" si="119"/>
        <v>0</v>
      </c>
      <c r="CK14" s="56"/>
      <c r="CL14" s="56"/>
      <c r="CM14" s="56"/>
      <c r="CN14" s="56"/>
      <c r="CO14" s="56"/>
      <c r="CP14" s="34">
        <f t="shared" si="120"/>
        <v>0</v>
      </c>
      <c r="CQ14" s="56"/>
      <c r="CR14" s="56"/>
      <c r="CS14" s="34">
        <f t="shared" si="121"/>
        <v>0</v>
      </c>
      <c r="CT14" s="56"/>
      <c r="CU14" s="56"/>
      <c r="CV14" s="56"/>
      <c r="CW14" s="34">
        <f t="shared" si="122"/>
        <v>0</v>
      </c>
      <c r="CX14" s="56"/>
      <c r="CY14" s="56"/>
      <c r="CZ14" s="56"/>
      <c r="DA14" s="34">
        <f t="shared" si="123"/>
        <v>0</v>
      </c>
      <c r="DB14" s="56"/>
      <c r="DC14" s="56"/>
      <c r="DD14" s="56"/>
      <c r="DE14" s="102"/>
      <c r="DF14" s="102"/>
      <c r="DG14" s="45"/>
      <c r="DH14" s="14">
        <f t="shared" si="100"/>
        <v>0</v>
      </c>
    </row>
    <row r="15" spans="1:112" x14ac:dyDescent="0.7">
      <c r="A15" s="19" t="s">
        <v>118</v>
      </c>
      <c r="B15" s="59"/>
      <c r="C15" s="34"/>
      <c r="D15" s="60"/>
      <c r="E15" s="60"/>
      <c r="F15" s="60"/>
      <c r="G15" s="60"/>
      <c r="H15" s="60"/>
      <c r="I15" s="60"/>
      <c r="J15" s="60"/>
      <c r="K15" s="58"/>
      <c r="L15" s="34">
        <f t="shared" si="102"/>
        <v>0</v>
      </c>
      <c r="M15" s="60"/>
      <c r="N15" s="60"/>
      <c r="O15" s="34">
        <f t="shared" si="103"/>
        <v>0</v>
      </c>
      <c r="P15" s="60"/>
      <c r="Q15" s="60"/>
      <c r="R15" s="60"/>
      <c r="S15" s="60"/>
      <c r="T15" s="34">
        <f t="shared" si="104"/>
        <v>0</v>
      </c>
      <c r="U15" s="60"/>
      <c r="V15" s="60"/>
      <c r="W15" s="60"/>
      <c r="X15" s="60"/>
      <c r="Y15" s="34">
        <f t="shared" si="105"/>
        <v>0</v>
      </c>
      <c r="Z15" s="60"/>
      <c r="AA15" s="60"/>
      <c r="AB15" s="60"/>
      <c r="AC15" s="60"/>
      <c r="AD15" s="34">
        <f t="shared" si="106"/>
        <v>0</v>
      </c>
      <c r="AE15" s="60"/>
      <c r="AF15" s="60"/>
      <c r="AG15" s="60"/>
      <c r="AH15" s="60"/>
      <c r="AI15" s="34">
        <f t="shared" si="107"/>
        <v>0</v>
      </c>
      <c r="AJ15" s="60"/>
      <c r="AK15" s="60"/>
      <c r="AL15" s="60"/>
      <c r="AM15" s="60"/>
      <c r="AN15" s="60"/>
      <c r="AO15" s="60"/>
      <c r="AP15" s="34">
        <f t="shared" si="108"/>
        <v>0</v>
      </c>
      <c r="AQ15" s="60"/>
      <c r="AR15" s="60"/>
      <c r="AS15" s="60"/>
      <c r="AT15" s="60"/>
      <c r="AU15" s="60"/>
      <c r="AV15" s="34">
        <f t="shared" si="109"/>
        <v>0</v>
      </c>
      <c r="AW15" s="60"/>
      <c r="AX15" s="60"/>
      <c r="AY15" s="60"/>
      <c r="AZ15" s="60"/>
      <c r="BA15" s="34">
        <f t="shared" si="110"/>
        <v>0</v>
      </c>
      <c r="BB15" s="60"/>
      <c r="BC15" s="60"/>
      <c r="BD15" s="60"/>
      <c r="BE15" s="60"/>
      <c r="BF15" s="60"/>
      <c r="BG15" s="34">
        <f t="shared" si="111"/>
        <v>0</v>
      </c>
      <c r="BH15" s="60"/>
      <c r="BI15" s="60"/>
      <c r="BJ15" s="60"/>
      <c r="BK15" s="34">
        <f t="shared" si="112"/>
        <v>0</v>
      </c>
      <c r="BL15" s="60"/>
      <c r="BM15" s="60"/>
      <c r="BN15" s="60"/>
      <c r="BO15" s="34">
        <f t="shared" si="113"/>
        <v>0</v>
      </c>
      <c r="BP15" s="60"/>
      <c r="BQ15" s="60"/>
      <c r="BR15" s="103"/>
      <c r="BS15" s="34">
        <f t="shared" si="115"/>
        <v>0</v>
      </c>
      <c r="BT15" s="60"/>
      <c r="BU15" s="60"/>
      <c r="BV15" s="60"/>
      <c r="BW15" s="34">
        <f t="shared" si="116"/>
        <v>0</v>
      </c>
      <c r="BX15" s="60"/>
      <c r="BY15" s="60"/>
      <c r="BZ15" s="60"/>
      <c r="CA15" s="60"/>
      <c r="CB15" s="34">
        <f t="shared" si="117"/>
        <v>0</v>
      </c>
      <c r="CC15" s="60"/>
      <c r="CD15" s="60"/>
      <c r="CE15" s="60"/>
      <c r="CF15" s="34">
        <f t="shared" si="118"/>
        <v>0</v>
      </c>
      <c r="CG15" s="60"/>
      <c r="CH15" s="60"/>
      <c r="CI15" s="60"/>
      <c r="CJ15" s="34">
        <f t="shared" si="119"/>
        <v>0</v>
      </c>
      <c r="CK15" s="60"/>
      <c r="CL15" s="60"/>
      <c r="CM15" s="60"/>
      <c r="CN15" s="60"/>
      <c r="CO15" s="60"/>
      <c r="CP15" s="34">
        <f t="shared" si="120"/>
        <v>0</v>
      </c>
      <c r="CQ15" s="60"/>
      <c r="CR15" s="60"/>
      <c r="CS15" s="34">
        <f t="shared" si="121"/>
        <v>0</v>
      </c>
      <c r="CT15" s="60"/>
      <c r="CU15" s="60"/>
      <c r="CV15" s="60"/>
      <c r="CW15" s="34">
        <f t="shared" si="122"/>
        <v>0</v>
      </c>
      <c r="CX15" s="60"/>
      <c r="CY15" s="60"/>
      <c r="CZ15" s="60"/>
      <c r="DA15" s="34">
        <f t="shared" si="123"/>
        <v>0</v>
      </c>
      <c r="DB15" s="60"/>
      <c r="DC15" s="60"/>
      <c r="DD15" s="60"/>
      <c r="DE15" s="103"/>
      <c r="DF15" s="103"/>
      <c r="DG15" s="41"/>
      <c r="DH15" s="14">
        <f t="shared" si="100"/>
        <v>0</v>
      </c>
    </row>
    <row r="16" spans="1:112" s="16" customFormat="1" ht="49.2" x14ac:dyDescent="0.7">
      <c r="A16" s="24" t="s">
        <v>193</v>
      </c>
      <c r="B16" s="44" t="s">
        <v>108</v>
      </c>
      <c r="C16" s="45">
        <f>SUM(C17)</f>
        <v>5200</v>
      </c>
      <c r="D16" s="56"/>
      <c r="E16" s="56">
        <f>SUM(E17)</f>
        <v>100</v>
      </c>
      <c r="F16" s="56"/>
      <c r="G16" s="56">
        <f t="shared" ref="G16:S16" si="126">G17</f>
        <v>0</v>
      </c>
      <c r="H16" s="56">
        <f>SUM(H17)</f>
        <v>1000</v>
      </c>
      <c r="I16" s="56">
        <f t="shared" si="126"/>
        <v>0</v>
      </c>
      <c r="J16" s="56">
        <f t="shared" si="126"/>
        <v>0</v>
      </c>
      <c r="K16" s="56">
        <f t="shared" si="126"/>
        <v>0</v>
      </c>
      <c r="L16" s="34">
        <f t="shared" si="102"/>
        <v>0</v>
      </c>
      <c r="M16" s="56">
        <f>SUM(M17)</f>
        <v>0</v>
      </c>
      <c r="N16" s="56">
        <f t="shared" si="126"/>
        <v>0</v>
      </c>
      <c r="O16" s="34">
        <f t="shared" si="103"/>
        <v>60</v>
      </c>
      <c r="P16" s="56">
        <f t="shared" si="126"/>
        <v>60</v>
      </c>
      <c r="Q16" s="56">
        <f t="shared" si="126"/>
        <v>0</v>
      </c>
      <c r="R16" s="56">
        <f t="shared" si="126"/>
        <v>0</v>
      </c>
      <c r="S16" s="56">
        <f t="shared" si="126"/>
        <v>0</v>
      </c>
      <c r="T16" s="34">
        <f t="shared" si="104"/>
        <v>2040</v>
      </c>
      <c r="U16" s="56">
        <f>U17</f>
        <v>0</v>
      </c>
      <c r="V16" s="56">
        <f t="shared" ref="V16:CE16" si="127">V17</f>
        <v>2000</v>
      </c>
      <c r="W16" s="56">
        <f t="shared" si="127"/>
        <v>0</v>
      </c>
      <c r="X16" s="56">
        <f t="shared" si="127"/>
        <v>40</v>
      </c>
      <c r="Y16" s="34">
        <f t="shared" si="105"/>
        <v>40</v>
      </c>
      <c r="Z16" s="56">
        <f t="shared" si="127"/>
        <v>0</v>
      </c>
      <c r="AA16" s="56">
        <f t="shared" si="127"/>
        <v>40</v>
      </c>
      <c r="AB16" s="56">
        <f t="shared" si="127"/>
        <v>0</v>
      </c>
      <c r="AC16" s="56">
        <f t="shared" si="127"/>
        <v>0</v>
      </c>
      <c r="AD16" s="34">
        <f t="shared" si="106"/>
        <v>100</v>
      </c>
      <c r="AE16" s="56">
        <f t="shared" si="127"/>
        <v>100</v>
      </c>
      <c r="AF16" s="56">
        <f t="shared" si="127"/>
        <v>0</v>
      </c>
      <c r="AG16" s="56">
        <f t="shared" si="127"/>
        <v>0</v>
      </c>
      <c r="AH16" s="56">
        <f t="shared" si="127"/>
        <v>0</v>
      </c>
      <c r="AI16" s="34">
        <f t="shared" si="107"/>
        <v>1100</v>
      </c>
      <c r="AJ16" s="56">
        <f t="shared" si="127"/>
        <v>80</v>
      </c>
      <c r="AK16" s="56">
        <f t="shared" si="127"/>
        <v>1000</v>
      </c>
      <c r="AL16" s="56">
        <f t="shared" si="127"/>
        <v>0</v>
      </c>
      <c r="AM16" s="56">
        <f t="shared" si="127"/>
        <v>0</v>
      </c>
      <c r="AN16" s="56">
        <f t="shared" si="127"/>
        <v>0</v>
      </c>
      <c r="AO16" s="56">
        <f t="shared" si="127"/>
        <v>20</v>
      </c>
      <c r="AP16" s="34">
        <f t="shared" si="108"/>
        <v>0</v>
      </c>
      <c r="AQ16" s="56">
        <f t="shared" si="127"/>
        <v>0</v>
      </c>
      <c r="AR16" s="56">
        <f t="shared" si="127"/>
        <v>0</v>
      </c>
      <c r="AS16" s="56">
        <f t="shared" si="127"/>
        <v>0</v>
      </c>
      <c r="AT16" s="56">
        <f t="shared" si="127"/>
        <v>0</v>
      </c>
      <c r="AU16" s="56">
        <f t="shared" si="127"/>
        <v>0</v>
      </c>
      <c r="AV16" s="34">
        <f t="shared" si="109"/>
        <v>20</v>
      </c>
      <c r="AW16" s="56">
        <f t="shared" si="127"/>
        <v>0</v>
      </c>
      <c r="AX16" s="56">
        <f t="shared" si="127"/>
        <v>20</v>
      </c>
      <c r="AY16" s="56">
        <f t="shared" si="127"/>
        <v>0</v>
      </c>
      <c r="AZ16" s="56">
        <f t="shared" si="127"/>
        <v>0</v>
      </c>
      <c r="BA16" s="34">
        <f t="shared" si="110"/>
        <v>0</v>
      </c>
      <c r="BB16" s="56">
        <f t="shared" si="127"/>
        <v>0</v>
      </c>
      <c r="BC16" s="56">
        <f t="shared" si="127"/>
        <v>0</v>
      </c>
      <c r="BD16" s="56">
        <f t="shared" si="127"/>
        <v>0</v>
      </c>
      <c r="BE16" s="56">
        <f t="shared" si="127"/>
        <v>0</v>
      </c>
      <c r="BF16" s="56">
        <f t="shared" si="127"/>
        <v>0</v>
      </c>
      <c r="BG16" s="34">
        <f t="shared" si="111"/>
        <v>120</v>
      </c>
      <c r="BH16" s="56">
        <f t="shared" si="127"/>
        <v>60</v>
      </c>
      <c r="BI16" s="56">
        <f t="shared" si="127"/>
        <v>60</v>
      </c>
      <c r="BJ16" s="56">
        <f t="shared" si="127"/>
        <v>0</v>
      </c>
      <c r="BK16" s="34">
        <f t="shared" si="112"/>
        <v>80</v>
      </c>
      <c r="BL16" s="56">
        <f t="shared" si="127"/>
        <v>40</v>
      </c>
      <c r="BM16" s="56">
        <f t="shared" si="127"/>
        <v>20</v>
      </c>
      <c r="BN16" s="56">
        <f t="shared" si="127"/>
        <v>20</v>
      </c>
      <c r="BO16" s="34">
        <f t="shared" si="113"/>
        <v>60</v>
      </c>
      <c r="BP16" s="56">
        <f t="shared" si="127"/>
        <v>60</v>
      </c>
      <c r="BQ16" s="56">
        <f t="shared" si="127"/>
        <v>0</v>
      </c>
      <c r="BR16" s="102">
        <f t="shared" si="127"/>
        <v>20</v>
      </c>
      <c r="BS16" s="34">
        <f t="shared" si="115"/>
        <v>0</v>
      </c>
      <c r="BT16" s="56"/>
      <c r="BU16" s="56">
        <f t="shared" si="127"/>
        <v>0</v>
      </c>
      <c r="BV16" s="56">
        <f t="shared" si="127"/>
        <v>0</v>
      </c>
      <c r="BW16" s="34">
        <f t="shared" si="116"/>
        <v>60</v>
      </c>
      <c r="BX16" s="56">
        <f t="shared" si="127"/>
        <v>60</v>
      </c>
      <c r="BY16" s="56">
        <f t="shared" si="127"/>
        <v>0</v>
      </c>
      <c r="BZ16" s="56">
        <f t="shared" si="127"/>
        <v>0</v>
      </c>
      <c r="CA16" s="56">
        <f t="shared" si="127"/>
        <v>0</v>
      </c>
      <c r="CB16" s="34">
        <f t="shared" si="117"/>
        <v>60</v>
      </c>
      <c r="CC16" s="56">
        <f t="shared" si="127"/>
        <v>60</v>
      </c>
      <c r="CD16" s="56">
        <f t="shared" si="127"/>
        <v>0</v>
      </c>
      <c r="CE16" s="56">
        <f t="shared" si="127"/>
        <v>0</v>
      </c>
      <c r="CF16" s="34">
        <f t="shared" si="118"/>
        <v>20</v>
      </c>
      <c r="CG16" s="56"/>
      <c r="CH16" s="56">
        <f t="shared" ref="CH16:DG16" si="128">CH17</f>
        <v>0</v>
      </c>
      <c r="CI16" s="56">
        <f t="shared" si="128"/>
        <v>20</v>
      </c>
      <c r="CJ16" s="34">
        <f t="shared" si="119"/>
        <v>80</v>
      </c>
      <c r="CK16" s="56">
        <f t="shared" si="128"/>
        <v>40</v>
      </c>
      <c r="CL16" s="56">
        <f t="shared" si="128"/>
        <v>20</v>
      </c>
      <c r="CM16" s="56">
        <f t="shared" si="128"/>
        <v>0</v>
      </c>
      <c r="CN16" s="56">
        <f t="shared" si="128"/>
        <v>20</v>
      </c>
      <c r="CO16" s="56">
        <f t="shared" si="128"/>
        <v>0</v>
      </c>
      <c r="CP16" s="34">
        <f t="shared" si="120"/>
        <v>0</v>
      </c>
      <c r="CQ16" s="56"/>
      <c r="CR16" s="56">
        <f t="shared" si="128"/>
        <v>0</v>
      </c>
      <c r="CS16" s="34">
        <f t="shared" si="121"/>
        <v>60</v>
      </c>
      <c r="CT16" s="56">
        <f t="shared" si="128"/>
        <v>60</v>
      </c>
      <c r="CU16" s="56">
        <f t="shared" si="128"/>
        <v>0</v>
      </c>
      <c r="CV16" s="56">
        <f t="shared" si="128"/>
        <v>0</v>
      </c>
      <c r="CW16" s="34">
        <f t="shared" si="122"/>
        <v>0</v>
      </c>
      <c r="CX16" s="56">
        <f t="shared" si="128"/>
        <v>0</v>
      </c>
      <c r="CY16" s="56">
        <f t="shared" si="128"/>
        <v>0</v>
      </c>
      <c r="CZ16" s="56">
        <f t="shared" si="128"/>
        <v>0</v>
      </c>
      <c r="DA16" s="34">
        <f t="shared" si="123"/>
        <v>60</v>
      </c>
      <c r="DB16" s="56">
        <f t="shared" si="128"/>
        <v>60</v>
      </c>
      <c r="DC16" s="56">
        <f t="shared" si="128"/>
        <v>0</v>
      </c>
      <c r="DD16" s="56">
        <f t="shared" si="128"/>
        <v>0</v>
      </c>
      <c r="DE16" s="102">
        <f t="shared" si="128"/>
        <v>0</v>
      </c>
      <c r="DF16" s="102">
        <f t="shared" si="128"/>
        <v>0</v>
      </c>
      <c r="DG16" s="45">
        <f t="shared" si="128"/>
        <v>20</v>
      </c>
      <c r="DH16" s="14">
        <f t="shared" si="100"/>
        <v>5100</v>
      </c>
    </row>
    <row r="17" spans="1:112" s="11" customFormat="1" ht="49.2" x14ac:dyDescent="0.7">
      <c r="A17" s="23" t="s">
        <v>119</v>
      </c>
      <c r="B17" s="37" t="s">
        <v>108</v>
      </c>
      <c r="C17" s="41">
        <f>SUM(C18:C21)</f>
        <v>5200</v>
      </c>
      <c r="D17" s="39">
        <f>SUM(D18:D21)</f>
        <v>0</v>
      </c>
      <c r="E17" s="39">
        <f t="shared" ref="E17:K17" si="129">SUM(E18:E21)</f>
        <v>100</v>
      </c>
      <c r="F17" s="39">
        <f t="shared" si="129"/>
        <v>0</v>
      </c>
      <c r="G17" s="39">
        <f t="shared" si="129"/>
        <v>0</v>
      </c>
      <c r="H17" s="39">
        <f t="shared" si="129"/>
        <v>1000</v>
      </c>
      <c r="I17" s="39">
        <f t="shared" si="129"/>
        <v>0</v>
      </c>
      <c r="J17" s="39">
        <f t="shared" si="129"/>
        <v>0</v>
      </c>
      <c r="K17" s="39">
        <f t="shared" si="129"/>
        <v>0</v>
      </c>
      <c r="L17" s="34">
        <f>SUM(M17+N17)</f>
        <v>0</v>
      </c>
      <c r="M17" s="39">
        <f t="shared" ref="M17:N17" si="130">SUM(M18:M21)</f>
        <v>0</v>
      </c>
      <c r="N17" s="39">
        <f t="shared" si="130"/>
        <v>0</v>
      </c>
      <c r="O17" s="34">
        <f t="shared" si="103"/>
        <v>60</v>
      </c>
      <c r="P17" s="39">
        <f t="shared" ref="P17:S17" si="131">SUM(P18:P21)</f>
        <v>60</v>
      </c>
      <c r="Q17" s="39">
        <f t="shared" si="131"/>
        <v>0</v>
      </c>
      <c r="R17" s="39">
        <f t="shared" si="131"/>
        <v>0</v>
      </c>
      <c r="S17" s="39">
        <f t="shared" si="131"/>
        <v>0</v>
      </c>
      <c r="T17" s="34">
        <f>SUM(U17+V17+W17+X17)</f>
        <v>2040</v>
      </c>
      <c r="U17" s="39">
        <f t="shared" ref="U17:X17" si="132">SUM(U18:U21)</f>
        <v>0</v>
      </c>
      <c r="V17" s="39">
        <f t="shared" si="132"/>
        <v>2000</v>
      </c>
      <c r="W17" s="39">
        <f t="shared" si="132"/>
        <v>0</v>
      </c>
      <c r="X17" s="39">
        <f t="shared" si="132"/>
        <v>40</v>
      </c>
      <c r="Y17" s="34">
        <f t="shared" si="105"/>
        <v>40</v>
      </c>
      <c r="Z17" s="39">
        <f t="shared" ref="Z17:AC17" si="133">SUM(Z18:Z21)</f>
        <v>0</v>
      </c>
      <c r="AA17" s="39">
        <f t="shared" si="133"/>
        <v>40</v>
      </c>
      <c r="AB17" s="39">
        <f t="shared" si="133"/>
        <v>0</v>
      </c>
      <c r="AC17" s="39">
        <f t="shared" si="133"/>
        <v>0</v>
      </c>
      <c r="AD17" s="34">
        <f t="shared" si="106"/>
        <v>100</v>
      </c>
      <c r="AE17" s="39">
        <f t="shared" ref="AE17:AH17" si="134">SUM(AE18:AE21)</f>
        <v>100</v>
      </c>
      <c r="AF17" s="39">
        <f t="shared" si="134"/>
        <v>0</v>
      </c>
      <c r="AG17" s="39">
        <f t="shared" si="134"/>
        <v>0</v>
      </c>
      <c r="AH17" s="39">
        <f t="shared" si="134"/>
        <v>0</v>
      </c>
      <c r="AI17" s="34">
        <f t="shared" si="107"/>
        <v>1100</v>
      </c>
      <c r="AJ17" s="39">
        <f t="shared" ref="AJ17:AO17" si="135">SUM(AJ18:AJ21)</f>
        <v>80</v>
      </c>
      <c r="AK17" s="39">
        <f t="shared" si="135"/>
        <v>1000</v>
      </c>
      <c r="AL17" s="39">
        <f t="shared" si="135"/>
        <v>0</v>
      </c>
      <c r="AM17" s="39">
        <f t="shared" si="135"/>
        <v>0</v>
      </c>
      <c r="AN17" s="39">
        <f t="shared" si="135"/>
        <v>0</v>
      </c>
      <c r="AO17" s="39">
        <f t="shared" si="135"/>
        <v>20</v>
      </c>
      <c r="AP17" s="34">
        <f t="shared" si="108"/>
        <v>0</v>
      </c>
      <c r="AQ17" s="39">
        <f t="shared" ref="AQ17:AU17" si="136">SUM(AQ18:AQ21)</f>
        <v>0</v>
      </c>
      <c r="AR17" s="39">
        <f t="shared" si="136"/>
        <v>0</v>
      </c>
      <c r="AS17" s="39">
        <f t="shared" si="136"/>
        <v>0</v>
      </c>
      <c r="AT17" s="39">
        <f t="shared" si="136"/>
        <v>0</v>
      </c>
      <c r="AU17" s="39">
        <f t="shared" si="136"/>
        <v>0</v>
      </c>
      <c r="AV17" s="34">
        <f t="shared" si="109"/>
        <v>20</v>
      </c>
      <c r="AW17" s="39">
        <f t="shared" ref="AW17:AZ17" si="137">SUM(AW18:AW21)</f>
        <v>0</v>
      </c>
      <c r="AX17" s="39">
        <f t="shared" si="137"/>
        <v>20</v>
      </c>
      <c r="AY17" s="39">
        <f t="shared" si="137"/>
        <v>0</v>
      </c>
      <c r="AZ17" s="39">
        <f t="shared" si="137"/>
        <v>0</v>
      </c>
      <c r="BA17" s="34">
        <f t="shared" si="110"/>
        <v>0</v>
      </c>
      <c r="BB17" s="39">
        <f t="shared" ref="BB17:BF17" si="138">SUM(BB18:BB21)</f>
        <v>0</v>
      </c>
      <c r="BC17" s="39">
        <f t="shared" si="138"/>
        <v>0</v>
      </c>
      <c r="BD17" s="39">
        <f t="shared" si="138"/>
        <v>0</v>
      </c>
      <c r="BE17" s="39">
        <f t="shared" si="138"/>
        <v>0</v>
      </c>
      <c r="BF17" s="39">
        <f t="shared" si="138"/>
        <v>0</v>
      </c>
      <c r="BG17" s="34">
        <f t="shared" si="111"/>
        <v>120</v>
      </c>
      <c r="BH17" s="39">
        <f t="shared" ref="BH17:BJ17" si="139">SUM(BH18:BH21)</f>
        <v>60</v>
      </c>
      <c r="BI17" s="39">
        <f t="shared" si="139"/>
        <v>60</v>
      </c>
      <c r="BJ17" s="39">
        <f t="shared" si="139"/>
        <v>0</v>
      </c>
      <c r="BK17" s="34">
        <f t="shared" si="112"/>
        <v>80</v>
      </c>
      <c r="BL17" s="39">
        <f t="shared" ref="BL17:BN17" si="140">SUM(BL18:BL21)</f>
        <v>40</v>
      </c>
      <c r="BM17" s="39">
        <f t="shared" si="140"/>
        <v>20</v>
      </c>
      <c r="BN17" s="39">
        <f t="shared" si="140"/>
        <v>20</v>
      </c>
      <c r="BO17" s="34">
        <f>SUM(BP17:BQ17)</f>
        <v>60</v>
      </c>
      <c r="BP17" s="39">
        <f t="shared" ref="BP17:BQ17" si="141">SUM(BP18:BP21)</f>
        <v>60</v>
      </c>
      <c r="BQ17" s="39">
        <f t="shared" si="141"/>
        <v>0</v>
      </c>
      <c r="BR17" s="34">
        <f>SUM(BR18:BR21)</f>
        <v>20</v>
      </c>
      <c r="BS17" s="34">
        <f t="shared" si="115"/>
        <v>0</v>
      </c>
      <c r="BT17" s="39">
        <f t="shared" ref="BT17:BV17" si="142">SUM(BT18:BT21)</f>
        <v>0</v>
      </c>
      <c r="BU17" s="39">
        <f t="shared" si="142"/>
        <v>0</v>
      </c>
      <c r="BV17" s="39">
        <f t="shared" si="142"/>
        <v>0</v>
      </c>
      <c r="BW17" s="34">
        <f t="shared" si="116"/>
        <v>60</v>
      </c>
      <c r="BX17" s="39">
        <f t="shared" ref="BX17:CA17" si="143">SUM(BX18:BX21)</f>
        <v>60</v>
      </c>
      <c r="BY17" s="39">
        <f t="shared" si="143"/>
        <v>0</v>
      </c>
      <c r="BZ17" s="39">
        <f t="shared" si="143"/>
        <v>0</v>
      </c>
      <c r="CA17" s="39">
        <f t="shared" si="143"/>
        <v>0</v>
      </c>
      <c r="CB17" s="34">
        <f t="shared" si="117"/>
        <v>60</v>
      </c>
      <c r="CC17" s="39">
        <f t="shared" ref="CC17:CE17" si="144">SUM(CC18:CC21)</f>
        <v>60</v>
      </c>
      <c r="CD17" s="39">
        <f t="shared" si="144"/>
        <v>0</v>
      </c>
      <c r="CE17" s="39">
        <f t="shared" si="144"/>
        <v>0</v>
      </c>
      <c r="CF17" s="34">
        <f t="shared" si="118"/>
        <v>20</v>
      </c>
      <c r="CG17" s="39">
        <f t="shared" ref="CG17:CI17" si="145">SUM(CG18:CG21)</f>
        <v>0</v>
      </c>
      <c r="CH17" s="39">
        <f t="shared" si="145"/>
        <v>0</v>
      </c>
      <c r="CI17" s="39">
        <f t="shared" si="145"/>
        <v>20</v>
      </c>
      <c r="CJ17" s="34">
        <f t="shared" si="119"/>
        <v>80</v>
      </c>
      <c r="CK17" s="39">
        <f t="shared" ref="CK17:CO17" si="146">SUM(CK18:CK21)</f>
        <v>40</v>
      </c>
      <c r="CL17" s="39">
        <f t="shared" si="146"/>
        <v>20</v>
      </c>
      <c r="CM17" s="39">
        <f t="shared" si="146"/>
        <v>0</v>
      </c>
      <c r="CN17" s="39">
        <f t="shared" si="146"/>
        <v>20</v>
      </c>
      <c r="CO17" s="39">
        <f t="shared" si="146"/>
        <v>0</v>
      </c>
      <c r="CP17" s="34">
        <f t="shared" si="120"/>
        <v>100</v>
      </c>
      <c r="CQ17" s="39">
        <f t="shared" ref="CQ17:CR17" si="147">SUM(CQ18:CQ21)</f>
        <v>100</v>
      </c>
      <c r="CR17" s="39">
        <f t="shared" si="147"/>
        <v>0</v>
      </c>
      <c r="CS17" s="34">
        <f t="shared" si="121"/>
        <v>60</v>
      </c>
      <c r="CT17" s="39">
        <f t="shared" ref="CT17:CV17" si="148">SUM(CT18:CT21)</f>
        <v>60</v>
      </c>
      <c r="CU17" s="39">
        <f t="shared" si="148"/>
        <v>0</v>
      </c>
      <c r="CV17" s="39">
        <f t="shared" si="148"/>
        <v>0</v>
      </c>
      <c r="CW17" s="34">
        <f t="shared" si="122"/>
        <v>0</v>
      </c>
      <c r="CX17" s="39">
        <f t="shared" ref="CX17:CZ17" si="149">SUM(CX18:CX21)</f>
        <v>0</v>
      </c>
      <c r="CY17" s="39">
        <f t="shared" si="149"/>
        <v>0</v>
      </c>
      <c r="CZ17" s="39">
        <f t="shared" si="149"/>
        <v>0</v>
      </c>
      <c r="DA17" s="34">
        <f>SUM(DB17:DD17)</f>
        <v>60</v>
      </c>
      <c r="DB17" s="39">
        <f t="shared" ref="DB17" si="150">SUM(DB18:DB21)</f>
        <v>60</v>
      </c>
      <c r="DC17" s="39">
        <f t="shared" ref="DC17" si="151">SUM(DC18:DC21)</f>
        <v>0</v>
      </c>
      <c r="DD17" s="39">
        <f t="shared" ref="DD17:DG17" si="152">SUM(DD18:DD21)</f>
        <v>0</v>
      </c>
      <c r="DE17" s="34">
        <f t="shared" si="152"/>
        <v>0</v>
      </c>
      <c r="DF17" s="34">
        <f t="shared" si="152"/>
        <v>0</v>
      </c>
      <c r="DG17" s="34">
        <f t="shared" si="152"/>
        <v>20</v>
      </c>
      <c r="DH17" s="14">
        <f t="shared" si="100"/>
        <v>5200</v>
      </c>
    </row>
    <row r="18" spans="1:112" x14ac:dyDescent="0.4">
      <c r="A18" s="125" t="s">
        <v>185</v>
      </c>
      <c r="B18" s="72"/>
      <c r="C18" s="50">
        <f>SUM(D18+E18+F18+G18+H18+I18+K18+L18+O18+T18+Y18+AD18+AI18+AP18+AV18+BA18+BG18+BK18+BO18+BS18+BW18+CB18+CJ18+CP18+CS18+CW18+DA18+DE18+DF18)</f>
        <v>1000</v>
      </c>
      <c r="D18" s="51"/>
      <c r="E18" s="51"/>
      <c r="F18" s="51"/>
      <c r="G18" s="51"/>
      <c r="H18" s="51">
        <v>1000</v>
      </c>
      <c r="I18" s="51"/>
      <c r="J18" s="51"/>
      <c r="K18" s="51"/>
      <c r="L18" s="34">
        <f t="shared" ref="L18:L21" si="153">SUM(M18+N18)</f>
        <v>0</v>
      </c>
      <c r="M18" s="51"/>
      <c r="N18" s="51"/>
      <c r="O18" s="34">
        <f t="shared" si="103"/>
        <v>0</v>
      </c>
      <c r="P18" s="51"/>
      <c r="Q18" s="51"/>
      <c r="R18" s="51"/>
      <c r="S18" s="51"/>
      <c r="T18" s="34">
        <f t="shared" ref="T18:T21" si="154">SUM(U18+V18+W18+X18)</f>
        <v>0</v>
      </c>
      <c r="U18" s="51"/>
      <c r="V18" s="51"/>
      <c r="W18" s="51"/>
      <c r="X18" s="51"/>
      <c r="Y18" s="34">
        <f t="shared" si="105"/>
        <v>0</v>
      </c>
      <c r="Z18" s="51"/>
      <c r="AA18" s="51"/>
      <c r="AB18" s="51"/>
      <c r="AC18" s="51"/>
      <c r="AD18" s="34">
        <f t="shared" si="106"/>
        <v>0</v>
      </c>
      <c r="AE18" s="51"/>
      <c r="AF18" s="51"/>
      <c r="AG18" s="51"/>
      <c r="AH18" s="51"/>
      <c r="AI18" s="34">
        <f t="shared" si="107"/>
        <v>0</v>
      </c>
      <c r="AJ18" s="51"/>
      <c r="AK18" s="51"/>
      <c r="AL18" s="51"/>
      <c r="AM18" s="51"/>
      <c r="AN18" s="51"/>
      <c r="AO18" s="51"/>
      <c r="AP18" s="126"/>
      <c r="AQ18" s="51"/>
      <c r="AR18" s="51"/>
      <c r="AS18" s="51"/>
      <c r="AT18" s="51"/>
      <c r="AU18" s="51"/>
      <c r="AV18" s="34">
        <f t="shared" si="109"/>
        <v>0</v>
      </c>
      <c r="AW18" s="51"/>
      <c r="AX18" s="51"/>
      <c r="AY18" s="51"/>
      <c r="AZ18" s="51"/>
      <c r="BA18" s="126"/>
      <c r="BB18" s="51"/>
      <c r="BC18" s="51"/>
      <c r="BD18" s="51"/>
      <c r="BE18" s="51"/>
      <c r="BF18" s="51"/>
      <c r="BG18" s="34">
        <f t="shared" si="111"/>
        <v>0</v>
      </c>
      <c r="BH18" s="51"/>
      <c r="BI18" s="51"/>
      <c r="BJ18" s="51"/>
      <c r="BK18" s="34">
        <f t="shared" si="112"/>
        <v>0</v>
      </c>
      <c r="BL18" s="51"/>
      <c r="BM18" s="51"/>
      <c r="BN18" s="51"/>
      <c r="BO18" s="34">
        <f t="shared" ref="BO18:BO21" si="155">SUM(BP18:BQ18)</f>
        <v>0</v>
      </c>
      <c r="BP18" s="51"/>
      <c r="BQ18" s="51"/>
      <c r="BR18" s="50"/>
      <c r="BS18" s="126"/>
      <c r="BT18" s="51"/>
      <c r="BU18" s="51"/>
      <c r="BV18" s="51"/>
      <c r="BW18" s="34">
        <f t="shared" si="116"/>
        <v>0</v>
      </c>
      <c r="BX18" s="51"/>
      <c r="BY18" s="51"/>
      <c r="BZ18" s="51"/>
      <c r="CA18" s="51"/>
      <c r="CB18" s="34">
        <f t="shared" si="117"/>
        <v>0</v>
      </c>
      <c r="CC18" s="51"/>
      <c r="CD18" s="51"/>
      <c r="CE18" s="51"/>
      <c r="CF18" s="34">
        <f t="shared" si="118"/>
        <v>0</v>
      </c>
      <c r="CG18" s="51"/>
      <c r="CH18" s="51"/>
      <c r="CI18" s="51"/>
      <c r="CJ18" s="34">
        <f t="shared" si="119"/>
        <v>0</v>
      </c>
      <c r="CK18" s="51"/>
      <c r="CL18" s="51"/>
      <c r="CM18" s="51"/>
      <c r="CN18" s="51"/>
      <c r="CO18" s="51"/>
      <c r="CP18" s="34">
        <f t="shared" si="120"/>
        <v>0</v>
      </c>
      <c r="CQ18" s="51"/>
      <c r="CR18" s="51"/>
      <c r="CS18" s="34">
        <f t="shared" si="121"/>
        <v>0</v>
      </c>
      <c r="CT18" s="51"/>
      <c r="CU18" s="51"/>
      <c r="CV18" s="51"/>
      <c r="CW18" s="126"/>
      <c r="CX18" s="51"/>
      <c r="CY18" s="51"/>
      <c r="CZ18" s="51"/>
      <c r="DA18" s="34">
        <f t="shared" ref="DA18:DA21" si="156">SUM(DB18:DD18)</f>
        <v>0</v>
      </c>
      <c r="DB18" s="51"/>
      <c r="DC18" s="51"/>
      <c r="DD18" s="51"/>
      <c r="DE18" s="50"/>
      <c r="DF18" s="50"/>
      <c r="DG18" s="50"/>
      <c r="DH18" s="127"/>
    </row>
    <row r="19" spans="1:112" x14ac:dyDescent="0.4">
      <c r="A19" s="125" t="s">
        <v>186</v>
      </c>
      <c r="B19" s="72"/>
      <c r="C19" s="50">
        <f t="shared" ref="C19:C20" si="157">SUM(D19+E19+F19+G19+H19+I19+K19+L19+O19+T19+Y19+AD19+AI19+AP19+AV19+BA19+BG19+BK19+BO19+BS19+BW19+CB19+CJ19+CP19+CS19+CW19+DA19+DE19+DF19)</f>
        <v>2000</v>
      </c>
      <c r="D19" s="51"/>
      <c r="E19" s="51"/>
      <c r="F19" s="51"/>
      <c r="G19" s="51"/>
      <c r="H19" s="51"/>
      <c r="I19" s="51"/>
      <c r="J19" s="51"/>
      <c r="K19" s="51"/>
      <c r="L19" s="34">
        <f t="shared" si="153"/>
        <v>0</v>
      </c>
      <c r="M19" s="51"/>
      <c r="N19" s="51"/>
      <c r="O19" s="34">
        <f t="shared" si="103"/>
        <v>0</v>
      </c>
      <c r="P19" s="51"/>
      <c r="Q19" s="51"/>
      <c r="R19" s="51"/>
      <c r="S19" s="51"/>
      <c r="T19" s="34">
        <f t="shared" si="154"/>
        <v>2000</v>
      </c>
      <c r="U19" s="51"/>
      <c r="V19" s="51">
        <v>2000</v>
      </c>
      <c r="W19" s="51"/>
      <c r="X19" s="51"/>
      <c r="Y19" s="34">
        <f t="shared" si="105"/>
        <v>0</v>
      </c>
      <c r="Z19" s="51"/>
      <c r="AA19" s="51"/>
      <c r="AB19" s="51"/>
      <c r="AC19" s="51"/>
      <c r="AD19" s="34">
        <f t="shared" si="106"/>
        <v>0</v>
      </c>
      <c r="AE19" s="51"/>
      <c r="AF19" s="51"/>
      <c r="AG19" s="51"/>
      <c r="AH19" s="51"/>
      <c r="AI19" s="34">
        <f t="shared" si="107"/>
        <v>0</v>
      </c>
      <c r="AJ19" s="51"/>
      <c r="AK19" s="51"/>
      <c r="AL19" s="51"/>
      <c r="AM19" s="51"/>
      <c r="AN19" s="51"/>
      <c r="AO19" s="51"/>
      <c r="AP19" s="126"/>
      <c r="AQ19" s="51"/>
      <c r="AR19" s="51"/>
      <c r="AS19" s="51"/>
      <c r="AT19" s="51"/>
      <c r="AU19" s="51"/>
      <c r="AV19" s="34">
        <f t="shared" si="109"/>
        <v>0</v>
      </c>
      <c r="AW19" s="51"/>
      <c r="AX19" s="51"/>
      <c r="AY19" s="51"/>
      <c r="AZ19" s="51"/>
      <c r="BA19" s="126"/>
      <c r="BB19" s="51"/>
      <c r="BC19" s="51"/>
      <c r="BD19" s="51"/>
      <c r="BE19" s="51"/>
      <c r="BF19" s="51"/>
      <c r="BG19" s="34">
        <f t="shared" si="111"/>
        <v>0</v>
      </c>
      <c r="BH19" s="51"/>
      <c r="BI19" s="51"/>
      <c r="BJ19" s="51"/>
      <c r="BK19" s="34">
        <f t="shared" si="112"/>
        <v>0</v>
      </c>
      <c r="BL19" s="51"/>
      <c r="BM19" s="51"/>
      <c r="BN19" s="51"/>
      <c r="BO19" s="34">
        <f t="shared" si="155"/>
        <v>0</v>
      </c>
      <c r="BP19" s="51"/>
      <c r="BQ19" s="51"/>
      <c r="BR19" s="50"/>
      <c r="BS19" s="126"/>
      <c r="BT19" s="51"/>
      <c r="BU19" s="51"/>
      <c r="BV19" s="51"/>
      <c r="BW19" s="34">
        <f t="shared" si="116"/>
        <v>0</v>
      </c>
      <c r="BX19" s="51"/>
      <c r="BY19" s="51"/>
      <c r="BZ19" s="51"/>
      <c r="CA19" s="51"/>
      <c r="CB19" s="34">
        <f t="shared" si="117"/>
        <v>0</v>
      </c>
      <c r="CC19" s="51"/>
      <c r="CD19" s="51"/>
      <c r="CE19" s="51"/>
      <c r="CF19" s="34">
        <f t="shared" si="118"/>
        <v>0</v>
      </c>
      <c r="CG19" s="51"/>
      <c r="CH19" s="51"/>
      <c r="CI19" s="51"/>
      <c r="CJ19" s="34">
        <f t="shared" si="119"/>
        <v>0</v>
      </c>
      <c r="CK19" s="51"/>
      <c r="CL19" s="51"/>
      <c r="CM19" s="51"/>
      <c r="CN19" s="51"/>
      <c r="CO19" s="51"/>
      <c r="CP19" s="34">
        <f t="shared" si="120"/>
        <v>0</v>
      </c>
      <c r="CQ19" s="51"/>
      <c r="CR19" s="51"/>
      <c r="CS19" s="34">
        <f t="shared" si="121"/>
        <v>0</v>
      </c>
      <c r="CT19" s="51"/>
      <c r="CU19" s="51"/>
      <c r="CV19" s="51"/>
      <c r="CW19" s="126"/>
      <c r="CX19" s="51"/>
      <c r="CY19" s="51"/>
      <c r="CZ19" s="51"/>
      <c r="DA19" s="34">
        <f t="shared" si="156"/>
        <v>0</v>
      </c>
      <c r="DB19" s="51"/>
      <c r="DC19" s="51"/>
      <c r="DD19" s="51"/>
      <c r="DE19" s="50"/>
      <c r="DF19" s="50"/>
      <c r="DG19" s="50"/>
      <c r="DH19" s="127"/>
    </row>
    <row r="20" spans="1:112" x14ac:dyDescent="0.4">
      <c r="A20" s="125" t="s">
        <v>187</v>
      </c>
      <c r="B20" s="72"/>
      <c r="C20" s="50">
        <f t="shared" si="157"/>
        <v>1000</v>
      </c>
      <c r="D20" s="51"/>
      <c r="E20" s="51"/>
      <c r="F20" s="51"/>
      <c r="G20" s="51"/>
      <c r="H20" s="51"/>
      <c r="I20" s="51"/>
      <c r="J20" s="51"/>
      <c r="K20" s="51"/>
      <c r="L20" s="34">
        <f t="shared" si="153"/>
        <v>0</v>
      </c>
      <c r="M20" s="51"/>
      <c r="N20" s="51"/>
      <c r="O20" s="34">
        <f t="shared" si="103"/>
        <v>0</v>
      </c>
      <c r="P20" s="51"/>
      <c r="Q20" s="51"/>
      <c r="R20" s="51"/>
      <c r="S20" s="51"/>
      <c r="T20" s="34">
        <f t="shared" si="154"/>
        <v>0</v>
      </c>
      <c r="U20" s="51"/>
      <c r="V20" s="51"/>
      <c r="W20" s="51"/>
      <c r="X20" s="51"/>
      <c r="Y20" s="34">
        <f t="shared" si="105"/>
        <v>0</v>
      </c>
      <c r="Z20" s="51"/>
      <c r="AA20" s="51"/>
      <c r="AB20" s="51"/>
      <c r="AC20" s="51"/>
      <c r="AD20" s="34">
        <f t="shared" si="106"/>
        <v>0</v>
      </c>
      <c r="AE20" s="51"/>
      <c r="AF20" s="51"/>
      <c r="AG20" s="51"/>
      <c r="AH20" s="51"/>
      <c r="AI20" s="34">
        <f t="shared" si="107"/>
        <v>1000</v>
      </c>
      <c r="AJ20" s="51"/>
      <c r="AK20" s="51">
        <v>1000</v>
      </c>
      <c r="AL20" s="51"/>
      <c r="AM20" s="51"/>
      <c r="AN20" s="51"/>
      <c r="AO20" s="51"/>
      <c r="AP20" s="126"/>
      <c r="AQ20" s="51"/>
      <c r="AR20" s="51"/>
      <c r="AS20" s="51"/>
      <c r="AT20" s="51"/>
      <c r="AU20" s="51"/>
      <c r="AV20" s="34">
        <f t="shared" si="109"/>
        <v>0</v>
      </c>
      <c r="AW20" s="51"/>
      <c r="AX20" s="51"/>
      <c r="AY20" s="51"/>
      <c r="AZ20" s="51"/>
      <c r="BA20" s="126"/>
      <c r="BB20" s="51"/>
      <c r="BC20" s="51"/>
      <c r="BD20" s="51"/>
      <c r="BE20" s="51"/>
      <c r="BF20" s="51"/>
      <c r="BG20" s="34">
        <f t="shared" si="111"/>
        <v>0</v>
      </c>
      <c r="BH20" s="51"/>
      <c r="BI20" s="51"/>
      <c r="BJ20" s="51"/>
      <c r="BK20" s="34">
        <f t="shared" si="112"/>
        <v>0</v>
      </c>
      <c r="BL20" s="51"/>
      <c r="BM20" s="51"/>
      <c r="BN20" s="51"/>
      <c r="BO20" s="34">
        <f t="shared" si="155"/>
        <v>0</v>
      </c>
      <c r="BP20" s="51"/>
      <c r="BQ20" s="51"/>
      <c r="BR20" s="50"/>
      <c r="BS20" s="126"/>
      <c r="BT20" s="51"/>
      <c r="BU20" s="51"/>
      <c r="BV20" s="51"/>
      <c r="BW20" s="34">
        <f t="shared" si="116"/>
        <v>0</v>
      </c>
      <c r="BX20" s="51"/>
      <c r="BY20" s="51"/>
      <c r="BZ20" s="51"/>
      <c r="CA20" s="51"/>
      <c r="CB20" s="34">
        <f t="shared" si="117"/>
        <v>0</v>
      </c>
      <c r="CC20" s="51"/>
      <c r="CD20" s="51"/>
      <c r="CE20" s="51"/>
      <c r="CF20" s="34">
        <f t="shared" si="118"/>
        <v>0</v>
      </c>
      <c r="CG20" s="51"/>
      <c r="CH20" s="51"/>
      <c r="CI20" s="51"/>
      <c r="CJ20" s="34">
        <f t="shared" si="119"/>
        <v>0</v>
      </c>
      <c r="CK20" s="51"/>
      <c r="CL20" s="51"/>
      <c r="CM20" s="51"/>
      <c r="CN20" s="51"/>
      <c r="CO20" s="51"/>
      <c r="CP20" s="34">
        <f t="shared" si="120"/>
        <v>0</v>
      </c>
      <c r="CQ20" s="51"/>
      <c r="CR20" s="51"/>
      <c r="CS20" s="34">
        <f t="shared" si="121"/>
        <v>0</v>
      </c>
      <c r="CT20" s="51"/>
      <c r="CU20" s="51"/>
      <c r="CV20" s="51"/>
      <c r="CW20" s="126"/>
      <c r="CX20" s="51"/>
      <c r="CY20" s="51"/>
      <c r="CZ20" s="51"/>
      <c r="DA20" s="34">
        <f t="shared" si="156"/>
        <v>0</v>
      </c>
      <c r="DB20" s="51"/>
      <c r="DC20" s="51"/>
      <c r="DD20" s="51"/>
      <c r="DE20" s="50"/>
      <c r="DF20" s="50"/>
      <c r="DG20" s="50"/>
      <c r="DH20" s="127"/>
    </row>
    <row r="21" spans="1:112" x14ac:dyDescent="0.4">
      <c r="A21" s="125" t="s">
        <v>188</v>
      </c>
      <c r="B21" s="72"/>
      <c r="C21" s="50">
        <f>SUM(F21+L21+O21+T21+Y21+AD21+AI21+AP21+AV21+BA21+BG21+BK21+BO21+BR21+BS21+BW21+CB21+CF21+CJ21+CP21+CS21+CW21+DA21+DE21+DF21)+DG21+E21</f>
        <v>1200</v>
      </c>
      <c r="D21" s="51"/>
      <c r="E21" s="51">
        <v>100</v>
      </c>
      <c r="F21" s="51"/>
      <c r="G21" s="51"/>
      <c r="H21" s="51"/>
      <c r="I21" s="51"/>
      <c r="J21" s="51"/>
      <c r="K21" s="51"/>
      <c r="L21" s="34">
        <f t="shared" si="153"/>
        <v>0</v>
      </c>
      <c r="M21" s="51"/>
      <c r="N21" s="51"/>
      <c r="O21" s="34">
        <f t="shared" si="103"/>
        <v>60</v>
      </c>
      <c r="P21" s="51">
        <v>60</v>
      </c>
      <c r="Q21" s="51"/>
      <c r="R21" s="51"/>
      <c r="S21" s="51"/>
      <c r="T21" s="34">
        <f t="shared" si="154"/>
        <v>40</v>
      </c>
      <c r="U21" s="51"/>
      <c r="V21" s="51"/>
      <c r="W21" s="51"/>
      <c r="X21" s="51">
        <v>40</v>
      </c>
      <c r="Y21" s="34">
        <f t="shared" si="105"/>
        <v>40</v>
      </c>
      <c r="Z21" s="51"/>
      <c r="AA21" s="51">
        <v>40</v>
      </c>
      <c r="AB21" s="51"/>
      <c r="AC21" s="51"/>
      <c r="AD21" s="34">
        <f t="shared" si="106"/>
        <v>100</v>
      </c>
      <c r="AE21" s="51">
        <v>100</v>
      </c>
      <c r="AF21" s="51"/>
      <c r="AG21" s="51"/>
      <c r="AH21" s="51"/>
      <c r="AI21" s="34">
        <f t="shared" si="107"/>
        <v>100</v>
      </c>
      <c r="AJ21" s="51">
        <v>80</v>
      </c>
      <c r="AK21" s="51"/>
      <c r="AL21" s="51"/>
      <c r="AM21" s="51"/>
      <c r="AN21" s="51"/>
      <c r="AO21" s="51">
        <v>20</v>
      </c>
      <c r="AP21" s="126"/>
      <c r="AQ21" s="51"/>
      <c r="AR21" s="51"/>
      <c r="AS21" s="51"/>
      <c r="AT21" s="51"/>
      <c r="AU21" s="51"/>
      <c r="AV21" s="34">
        <f t="shared" si="109"/>
        <v>20</v>
      </c>
      <c r="AW21" s="51"/>
      <c r="AX21" s="51">
        <v>20</v>
      </c>
      <c r="AY21" s="51"/>
      <c r="AZ21" s="51"/>
      <c r="BA21" s="126"/>
      <c r="BB21" s="51"/>
      <c r="BC21" s="51"/>
      <c r="BD21" s="51"/>
      <c r="BE21" s="51"/>
      <c r="BF21" s="51"/>
      <c r="BG21" s="34">
        <f t="shared" si="111"/>
        <v>120</v>
      </c>
      <c r="BH21" s="51">
        <v>60</v>
      </c>
      <c r="BI21" s="51">
        <v>60</v>
      </c>
      <c r="BJ21" s="51"/>
      <c r="BK21" s="34">
        <f t="shared" si="112"/>
        <v>80</v>
      </c>
      <c r="BL21" s="51">
        <v>40</v>
      </c>
      <c r="BM21" s="51">
        <v>20</v>
      </c>
      <c r="BN21" s="51">
        <v>20</v>
      </c>
      <c r="BO21" s="34">
        <f t="shared" si="155"/>
        <v>60</v>
      </c>
      <c r="BP21" s="51">
        <v>60</v>
      </c>
      <c r="BQ21" s="51"/>
      <c r="BR21" s="50">
        <v>20</v>
      </c>
      <c r="BS21" s="126"/>
      <c r="BT21" s="51"/>
      <c r="BU21" s="51"/>
      <c r="BV21" s="51"/>
      <c r="BW21" s="34">
        <f t="shared" si="116"/>
        <v>60</v>
      </c>
      <c r="BX21" s="51">
        <v>60</v>
      </c>
      <c r="BY21" s="51"/>
      <c r="BZ21" s="51"/>
      <c r="CA21" s="51"/>
      <c r="CB21" s="34">
        <f t="shared" si="117"/>
        <v>60</v>
      </c>
      <c r="CC21" s="51">
        <v>60</v>
      </c>
      <c r="CD21" s="51"/>
      <c r="CE21" s="51"/>
      <c r="CF21" s="34">
        <f t="shared" si="118"/>
        <v>20</v>
      </c>
      <c r="CG21" s="51"/>
      <c r="CH21" s="51"/>
      <c r="CI21" s="51">
        <v>20</v>
      </c>
      <c r="CJ21" s="34">
        <f t="shared" si="119"/>
        <v>80</v>
      </c>
      <c r="CK21" s="51">
        <v>40</v>
      </c>
      <c r="CL21" s="51">
        <v>20</v>
      </c>
      <c r="CM21" s="51"/>
      <c r="CN21" s="51">
        <v>20</v>
      </c>
      <c r="CO21" s="51"/>
      <c r="CP21" s="34">
        <f t="shared" si="120"/>
        <v>100</v>
      </c>
      <c r="CQ21" s="51">
        <v>100</v>
      </c>
      <c r="CR21" s="51"/>
      <c r="CS21" s="34">
        <f t="shared" si="121"/>
        <v>60</v>
      </c>
      <c r="CT21" s="51">
        <v>60</v>
      </c>
      <c r="CU21" s="51"/>
      <c r="CV21" s="51"/>
      <c r="CW21" s="126"/>
      <c r="CX21" s="51"/>
      <c r="CY21" s="51"/>
      <c r="CZ21" s="51"/>
      <c r="DA21" s="34">
        <f t="shared" si="156"/>
        <v>60</v>
      </c>
      <c r="DB21" s="51">
        <v>60</v>
      </c>
      <c r="DC21" s="51"/>
      <c r="DD21" s="51"/>
      <c r="DE21" s="50"/>
      <c r="DF21" s="50"/>
      <c r="DG21" s="50">
        <v>20</v>
      </c>
      <c r="DH21" s="127"/>
    </row>
    <row r="22" spans="1:112" x14ac:dyDescent="0.7">
      <c r="A22" s="19" t="s">
        <v>189</v>
      </c>
      <c r="B22" s="37"/>
      <c r="C22" s="41"/>
      <c r="D22" s="38"/>
      <c r="E22" s="38"/>
      <c r="F22" s="38"/>
      <c r="G22" s="38"/>
      <c r="H22" s="38"/>
      <c r="I22" s="38"/>
      <c r="J22" s="38"/>
      <c r="K22" s="35"/>
      <c r="L22" s="34"/>
      <c r="M22" s="38"/>
      <c r="N22" s="38"/>
      <c r="O22" s="34"/>
      <c r="P22" s="38"/>
      <c r="Q22" s="38"/>
      <c r="R22" s="38"/>
      <c r="S22" s="38"/>
      <c r="T22" s="34"/>
      <c r="U22" s="38"/>
      <c r="V22" s="38"/>
      <c r="W22" s="38"/>
      <c r="X22" s="38"/>
      <c r="Y22" s="34"/>
      <c r="Z22" s="38"/>
      <c r="AA22" s="38"/>
      <c r="AB22" s="38"/>
      <c r="AC22" s="38"/>
      <c r="AD22" s="34"/>
      <c r="AE22" s="38"/>
      <c r="AF22" s="38"/>
      <c r="AG22" s="38"/>
      <c r="AH22" s="38"/>
      <c r="AI22" s="34"/>
      <c r="AJ22" s="38"/>
      <c r="AK22" s="38"/>
      <c r="AL22" s="38"/>
      <c r="AM22" s="38"/>
      <c r="AN22" s="38"/>
      <c r="AO22" s="38"/>
      <c r="AP22" s="34"/>
      <c r="AQ22" s="38"/>
      <c r="AR22" s="38"/>
      <c r="AS22" s="38"/>
      <c r="AT22" s="38"/>
      <c r="AU22" s="38"/>
      <c r="AV22" s="34"/>
      <c r="AW22" s="38"/>
      <c r="AX22" s="38"/>
      <c r="AY22" s="38"/>
      <c r="AZ22" s="38"/>
      <c r="BA22" s="34"/>
      <c r="BB22" s="38"/>
      <c r="BC22" s="38"/>
      <c r="BD22" s="38"/>
      <c r="BE22" s="38"/>
      <c r="BF22" s="38"/>
      <c r="BG22" s="34"/>
      <c r="BH22" s="38"/>
      <c r="BI22" s="38"/>
      <c r="BJ22" s="38"/>
      <c r="BK22" s="34"/>
      <c r="BL22" s="38"/>
      <c r="BM22" s="38"/>
      <c r="BN22" s="38"/>
      <c r="BO22" s="34"/>
      <c r="BP22" s="38"/>
      <c r="BQ22" s="38"/>
      <c r="BR22" s="100"/>
      <c r="BS22" s="34"/>
      <c r="BT22" s="38"/>
      <c r="BU22" s="38"/>
      <c r="BV22" s="38"/>
      <c r="BW22" s="34"/>
      <c r="BX22" s="38"/>
      <c r="BY22" s="38"/>
      <c r="BZ22" s="38"/>
      <c r="CA22" s="38"/>
      <c r="CB22" s="34"/>
      <c r="CC22" s="38"/>
      <c r="CD22" s="38"/>
      <c r="CE22" s="38"/>
      <c r="CF22" s="34"/>
      <c r="CG22" s="38"/>
      <c r="CH22" s="38"/>
      <c r="CI22" s="38"/>
      <c r="CJ22" s="34"/>
      <c r="CK22" s="38"/>
      <c r="CL22" s="38"/>
      <c r="CM22" s="38"/>
      <c r="CN22" s="38"/>
      <c r="CO22" s="38"/>
      <c r="CP22" s="34"/>
      <c r="CQ22" s="38"/>
      <c r="CR22" s="38"/>
      <c r="CS22" s="34"/>
      <c r="CT22" s="38"/>
      <c r="CU22" s="38"/>
      <c r="CV22" s="38"/>
      <c r="CW22" s="34"/>
      <c r="CX22" s="38"/>
      <c r="CY22" s="38"/>
      <c r="CZ22" s="38"/>
      <c r="DA22" s="34"/>
      <c r="DB22" s="38"/>
      <c r="DC22" s="38"/>
      <c r="DD22" s="38"/>
      <c r="DE22" s="101"/>
      <c r="DF22" s="101"/>
      <c r="DG22" s="41"/>
      <c r="DH22" s="14">
        <f t="shared" si="100"/>
        <v>0</v>
      </c>
    </row>
    <row r="23" spans="1:112" s="5" customFormat="1" ht="49.2" x14ac:dyDescent="0.7">
      <c r="A23" s="22" t="s">
        <v>120</v>
      </c>
      <c r="B23" s="37" t="s">
        <v>108</v>
      </c>
      <c r="C23" s="41">
        <f>SUM(C24)</f>
        <v>4900</v>
      </c>
      <c r="D23" s="39"/>
      <c r="E23" s="39">
        <f t="shared" ref="E23:BP23" si="158">SUM(E24)</f>
        <v>0</v>
      </c>
      <c r="F23" s="39">
        <f t="shared" si="158"/>
        <v>240</v>
      </c>
      <c r="G23" s="39">
        <f t="shared" si="158"/>
        <v>0</v>
      </c>
      <c r="H23" s="39">
        <f t="shared" si="158"/>
        <v>0</v>
      </c>
      <c r="I23" s="39">
        <f t="shared" si="158"/>
        <v>0</v>
      </c>
      <c r="J23" s="39">
        <f t="shared" si="158"/>
        <v>0</v>
      </c>
      <c r="K23" s="39">
        <f t="shared" si="158"/>
        <v>0</v>
      </c>
      <c r="L23" s="34">
        <f t="shared" si="102"/>
        <v>180</v>
      </c>
      <c r="M23" s="39">
        <f t="shared" si="158"/>
        <v>100</v>
      </c>
      <c r="N23" s="39">
        <f t="shared" si="158"/>
        <v>80</v>
      </c>
      <c r="O23" s="34">
        <f t="shared" si="103"/>
        <v>40</v>
      </c>
      <c r="P23" s="39">
        <f t="shared" si="158"/>
        <v>0</v>
      </c>
      <c r="Q23" s="39">
        <f t="shared" si="158"/>
        <v>0</v>
      </c>
      <c r="R23" s="39">
        <f t="shared" si="158"/>
        <v>40</v>
      </c>
      <c r="S23" s="39">
        <f t="shared" si="158"/>
        <v>0</v>
      </c>
      <c r="T23" s="34">
        <f t="shared" si="104"/>
        <v>260</v>
      </c>
      <c r="U23" s="39">
        <f t="shared" si="158"/>
        <v>100</v>
      </c>
      <c r="V23" s="39">
        <f t="shared" si="158"/>
        <v>0</v>
      </c>
      <c r="W23" s="39">
        <f t="shared" si="158"/>
        <v>80</v>
      </c>
      <c r="X23" s="39">
        <f t="shared" si="158"/>
        <v>80</v>
      </c>
      <c r="Y23" s="34">
        <f t="shared" si="105"/>
        <v>200</v>
      </c>
      <c r="Z23" s="39">
        <f t="shared" si="158"/>
        <v>0</v>
      </c>
      <c r="AA23" s="39">
        <f t="shared" si="158"/>
        <v>0</v>
      </c>
      <c r="AB23" s="39">
        <f t="shared" si="158"/>
        <v>100</v>
      </c>
      <c r="AC23" s="39">
        <f t="shared" si="158"/>
        <v>100</v>
      </c>
      <c r="AD23" s="34">
        <f t="shared" si="106"/>
        <v>260</v>
      </c>
      <c r="AE23" s="39">
        <f t="shared" si="158"/>
        <v>100</v>
      </c>
      <c r="AF23" s="39">
        <f t="shared" si="158"/>
        <v>80</v>
      </c>
      <c r="AG23" s="39">
        <f t="shared" si="158"/>
        <v>40</v>
      </c>
      <c r="AH23" s="39">
        <f t="shared" si="158"/>
        <v>40</v>
      </c>
      <c r="AI23" s="34">
        <f t="shared" si="107"/>
        <v>240</v>
      </c>
      <c r="AJ23" s="39">
        <f t="shared" si="158"/>
        <v>80</v>
      </c>
      <c r="AK23" s="39">
        <f t="shared" si="158"/>
        <v>0</v>
      </c>
      <c r="AL23" s="39">
        <f t="shared" si="158"/>
        <v>40</v>
      </c>
      <c r="AM23" s="39">
        <f t="shared" si="158"/>
        <v>0</v>
      </c>
      <c r="AN23" s="39">
        <f t="shared" si="158"/>
        <v>40</v>
      </c>
      <c r="AO23" s="39">
        <f t="shared" si="158"/>
        <v>80</v>
      </c>
      <c r="AP23" s="34">
        <f t="shared" si="108"/>
        <v>160</v>
      </c>
      <c r="AQ23" s="39">
        <f t="shared" si="158"/>
        <v>80</v>
      </c>
      <c r="AR23" s="39">
        <f t="shared" si="158"/>
        <v>80</v>
      </c>
      <c r="AS23" s="39">
        <f>SUM(AS24)</f>
        <v>0</v>
      </c>
      <c r="AT23" s="39">
        <f t="shared" si="158"/>
        <v>0</v>
      </c>
      <c r="AU23" s="39">
        <f t="shared" si="158"/>
        <v>0</v>
      </c>
      <c r="AV23" s="34">
        <f t="shared" si="109"/>
        <v>120</v>
      </c>
      <c r="AW23" s="39">
        <f t="shared" si="158"/>
        <v>0</v>
      </c>
      <c r="AX23" s="39">
        <f t="shared" si="158"/>
        <v>80</v>
      </c>
      <c r="AY23" s="39">
        <f t="shared" si="158"/>
        <v>0</v>
      </c>
      <c r="AZ23" s="39">
        <f t="shared" si="158"/>
        <v>40</v>
      </c>
      <c r="BA23" s="34">
        <f t="shared" si="110"/>
        <v>200</v>
      </c>
      <c r="BB23" s="39">
        <f t="shared" si="158"/>
        <v>80</v>
      </c>
      <c r="BC23" s="39">
        <f t="shared" si="158"/>
        <v>0</v>
      </c>
      <c r="BD23" s="39">
        <f t="shared" si="158"/>
        <v>40</v>
      </c>
      <c r="BE23" s="39">
        <f t="shared" si="158"/>
        <v>40</v>
      </c>
      <c r="BF23" s="39">
        <f t="shared" si="158"/>
        <v>40</v>
      </c>
      <c r="BG23" s="34">
        <f t="shared" si="111"/>
        <v>160</v>
      </c>
      <c r="BH23" s="39">
        <f t="shared" si="158"/>
        <v>80</v>
      </c>
      <c r="BI23" s="39">
        <f t="shared" si="158"/>
        <v>40</v>
      </c>
      <c r="BJ23" s="39">
        <f t="shared" si="158"/>
        <v>40</v>
      </c>
      <c r="BK23" s="34">
        <f t="shared" si="112"/>
        <v>220</v>
      </c>
      <c r="BL23" s="39">
        <f t="shared" si="158"/>
        <v>80</v>
      </c>
      <c r="BM23" s="39">
        <f t="shared" si="158"/>
        <v>60</v>
      </c>
      <c r="BN23" s="39">
        <f t="shared" si="158"/>
        <v>80</v>
      </c>
      <c r="BO23" s="34">
        <f t="shared" si="113"/>
        <v>160</v>
      </c>
      <c r="BP23" s="39">
        <f t="shared" si="158"/>
        <v>100</v>
      </c>
      <c r="BQ23" s="39">
        <f t="shared" ref="BQ23:DG23" si="159">SUM(BQ24)</f>
        <v>60</v>
      </c>
      <c r="BR23" s="41">
        <f t="shared" si="159"/>
        <v>0</v>
      </c>
      <c r="BS23" s="34">
        <f t="shared" si="115"/>
        <v>220</v>
      </c>
      <c r="BT23" s="39">
        <f t="shared" si="159"/>
        <v>80</v>
      </c>
      <c r="BU23" s="39">
        <f t="shared" si="159"/>
        <v>80</v>
      </c>
      <c r="BV23" s="39">
        <f t="shared" si="159"/>
        <v>60</v>
      </c>
      <c r="BW23" s="34">
        <f t="shared" si="116"/>
        <v>220</v>
      </c>
      <c r="BX23" s="39">
        <f t="shared" si="159"/>
        <v>80</v>
      </c>
      <c r="BY23" s="39">
        <f t="shared" si="159"/>
        <v>60</v>
      </c>
      <c r="BZ23" s="39">
        <f t="shared" si="159"/>
        <v>0</v>
      </c>
      <c r="CA23" s="39">
        <f t="shared" si="159"/>
        <v>80</v>
      </c>
      <c r="CB23" s="34">
        <f t="shared" si="117"/>
        <v>140</v>
      </c>
      <c r="CC23" s="39">
        <f t="shared" si="159"/>
        <v>0</v>
      </c>
      <c r="CD23" s="39">
        <f t="shared" si="159"/>
        <v>80</v>
      </c>
      <c r="CE23" s="39">
        <f t="shared" si="159"/>
        <v>60</v>
      </c>
      <c r="CF23" s="34">
        <f t="shared" si="118"/>
        <v>240</v>
      </c>
      <c r="CG23" s="39">
        <f t="shared" si="159"/>
        <v>80</v>
      </c>
      <c r="CH23" s="39">
        <f t="shared" si="159"/>
        <v>80</v>
      </c>
      <c r="CI23" s="39">
        <f t="shared" si="159"/>
        <v>80</v>
      </c>
      <c r="CJ23" s="34">
        <f t="shared" si="119"/>
        <v>300</v>
      </c>
      <c r="CK23" s="39">
        <f t="shared" si="159"/>
        <v>80</v>
      </c>
      <c r="CL23" s="39">
        <f t="shared" si="159"/>
        <v>80</v>
      </c>
      <c r="CM23" s="39">
        <f t="shared" si="159"/>
        <v>0</v>
      </c>
      <c r="CN23" s="39">
        <f t="shared" si="159"/>
        <v>80</v>
      </c>
      <c r="CO23" s="39">
        <f t="shared" si="159"/>
        <v>60</v>
      </c>
      <c r="CP23" s="34">
        <f t="shared" si="120"/>
        <v>100</v>
      </c>
      <c r="CQ23" s="39">
        <f t="shared" si="159"/>
        <v>100</v>
      </c>
      <c r="CR23" s="39">
        <f t="shared" si="159"/>
        <v>0</v>
      </c>
      <c r="CS23" s="34">
        <f t="shared" si="121"/>
        <v>200</v>
      </c>
      <c r="CT23" s="39">
        <f t="shared" si="159"/>
        <v>60</v>
      </c>
      <c r="CU23" s="39">
        <f t="shared" si="159"/>
        <v>80</v>
      </c>
      <c r="CV23" s="39">
        <f t="shared" si="159"/>
        <v>60</v>
      </c>
      <c r="CW23" s="34">
        <f t="shared" si="122"/>
        <v>780</v>
      </c>
      <c r="CX23" s="39">
        <f t="shared" si="159"/>
        <v>300</v>
      </c>
      <c r="CY23" s="39">
        <f t="shared" si="159"/>
        <v>180</v>
      </c>
      <c r="CZ23" s="39">
        <f t="shared" si="159"/>
        <v>300</v>
      </c>
      <c r="DA23" s="34">
        <f t="shared" si="123"/>
        <v>140</v>
      </c>
      <c r="DB23" s="39">
        <f t="shared" si="159"/>
        <v>60</v>
      </c>
      <c r="DC23" s="39">
        <f t="shared" si="159"/>
        <v>40</v>
      </c>
      <c r="DD23" s="39">
        <f t="shared" si="159"/>
        <v>40</v>
      </c>
      <c r="DE23" s="41">
        <f t="shared" si="159"/>
        <v>40</v>
      </c>
      <c r="DF23" s="41">
        <f t="shared" si="159"/>
        <v>40</v>
      </c>
      <c r="DG23" s="41">
        <f t="shared" si="159"/>
        <v>40</v>
      </c>
      <c r="DH23" s="14">
        <f t="shared" si="100"/>
        <v>4900</v>
      </c>
    </row>
    <row r="24" spans="1:112" s="5" customFormat="1" x14ac:dyDescent="0.7">
      <c r="A24" s="123" t="s">
        <v>121</v>
      </c>
      <c r="B24" s="49" t="s">
        <v>108</v>
      </c>
      <c r="C24" s="41">
        <f>SUM(F24+L24+O24+T24+Y24+AD24+AI24+AP24+AV24+BA24+BG24+BK24+BO24+BR24+BS24+BW24+CB24+CF24+CJ24+CP24+CS24+CW24+DA24+DE24+DF24)+DG24</f>
        <v>4900</v>
      </c>
      <c r="D24" s="39"/>
      <c r="E24" s="39"/>
      <c r="F24" s="51">
        <v>240</v>
      </c>
      <c r="G24" s="49"/>
      <c r="H24" s="49"/>
      <c r="I24" s="49"/>
      <c r="J24" s="49"/>
      <c r="K24" s="39"/>
      <c r="L24" s="34">
        <f t="shared" si="102"/>
        <v>180</v>
      </c>
      <c r="M24" s="51">
        <v>100</v>
      </c>
      <c r="N24" s="51">
        <v>80</v>
      </c>
      <c r="O24" s="34">
        <f t="shared" si="103"/>
        <v>40</v>
      </c>
      <c r="P24" s="51"/>
      <c r="Q24" s="51"/>
      <c r="R24" s="51">
        <v>40</v>
      </c>
      <c r="S24" s="51"/>
      <c r="T24" s="34">
        <f t="shared" si="104"/>
        <v>260</v>
      </c>
      <c r="U24" s="51">
        <v>100</v>
      </c>
      <c r="V24" s="51"/>
      <c r="W24" s="51">
        <v>80</v>
      </c>
      <c r="X24" s="51">
        <v>80</v>
      </c>
      <c r="Y24" s="34">
        <f t="shared" si="105"/>
        <v>200</v>
      </c>
      <c r="Z24" s="51"/>
      <c r="AA24" s="51"/>
      <c r="AB24" s="51">
        <v>100</v>
      </c>
      <c r="AC24" s="51">
        <v>100</v>
      </c>
      <c r="AD24" s="34">
        <f t="shared" si="106"/>
        <v>260</v>
      </c>
      <c r="AE24" s="51">
        <v>100</v>
      </c>
      <c r="AF24" s="51">
        <v>80</v>
      </c>
      <c r="AG24" s="51">
        <v>40</v>
      </c>
      <c r="AH24" s="51">
        <v>40</v>
      </c>
      <c r="AI24" s="34">
        <f t="shared" si="107"/>
        <v>240</v>
      </c>
      <c r="AJ24" s="51">
        <v>80</v>
      </c>
      <c r="AK24" s="51"/>
      <c r="AL24" s="51">
        <v>40</v>
      </c>
      <c r="AM24" s="51"/>
      <c r="AN24" s="51">
        <v>40</v>
      </c>
      <c r="AO24" s="51">
        <v>80</v>
      </c>
      <c r="AP24" s="34">
        <f t="shared" si="108"/>
        <v>160</v>
      </c>
      <c r="AQ24" s="51">
        <v>80</v>
      </c>
      <c r="AR24" s="51">
        <v>80</v>
      </c>
      <c r="AS24" s="51"/>
      <c r="AT24" s="51"/>
      <c r="AU24" s="51"/>
      <c r="AV24" s="34">
        <f t="shared" si="109"/>
        <v>120</v>
      </c>
      <c r="AW24" s="51"/>
      <c r="AX24" s="51">
        <v>80</v>
      </c>
      <c r="AY24" s="51"/>
      <c r="AZ24" s="51">
        <v>40</v>
      </c>
      <c r="BA24" s="34">
        <f t="shared" si="110"/>
        <v>200</v>
      </c>
      <c r="BB24" s="51">
        <v>80</v>
      </c>
      <c r="BC24" s="51"/>
      <c r="BD24" s="51">
        <v>40</v>
      </c>
      <c r="BE24" s="51">
        <v>40</v>
      </c>
      <c r="BF24" s="51">
        <v>40</v>
      </c>
      <c r="BG24" s="34">
        <f t="shared" si="111"/>
        <v>160</v>
      </c>
      <c r="BH24" s="51">
        <v>80</v>
      </c>
      <c r="BI24" s="51">
        <v>40</v>
      </c>
      <c r="BJ24" s="51">
        <v>40</v>
      </c>
      <c r="BK24" s="34">
        <f t="shared" si="112"/>
        <v>220</v>
      </c>
      <c r="BL24" s="51">
        <v>80</v>
      </c>
      <c r="BM24" s="51">
        <v>60</v>
      </c>
      <c r="BN24" s="51">
        <v>80</v>
      </c>
      <c r="BO24" s="34">
        <f t="shared" si="113"/>
        <v>160</v>
      </c>
      <c r="BP24" s="51">
        <v>100</v>
      </c>
      <c r="BQ24" s="51">
        <v>60</v>
      </c>
      <c r="BR24" s="41"/>
      <c r="BS24" s="34">
        <f t="shared" si="115"/>
        <v>220</v>
      </c>
      <c r="BT24" s="51">
        <v>80</v>
      </c>
      <c r="BU24" s="51">
        <v>80</v>
      </c>
      <c r="BV24" s="51">
        <v>60</v>
      </c>
      <c r="BW24" s="34">
        <f t="shared" si="116"/>
        <v>220</v>
      </c>
      <c r="BX24" s="51">
        <v>80</v>
      </c>
      <c r="BY24" s="51">
        <v>60</v>
      </c>
      <c r="BZ24" s="51"/>
      <c r="CA24" s="51">
        <v>80</v>
      </c>
      <c r="CB24" s="34">
        <f t="shared" si="117"/>
        <v>140</v>
      </c>
      <c r="CC24" s="51"/>
      <c r="CD24" s="51">
        <v>80</v>
      </c>
      <c r="CE24" s="51">
        <v>60</v>
      </c>
      <c r="CF24" s="34">
        <f t="shared" si="118"/>
        <v>240</v>
      </c>
      <c r="CG24" s="51">
        <v>80</v>
      </c>
      <c r="CH24" s="51">
        <v>80</v>
      </c>
      <c r="CI24" s="51">
        <v>80</v>
      </c>
      <c r="CJ24" s="34">
        <f t="shared" si="119"/>
        <v>300</v>
      </c>
      <c r="CK24" s="51">
        <v>80</v>
      </c>
      <c r="CL24" s="51">
        <v>80</v>
      </c>
      <c r="CM24" s="51"/>
      <c r="CN24" s="51">
        <v>80</v>
      </c>
      <c r="CO24" s="51">
        <v>60</v>
      </c>
      <c r="CP24" s="34">
        <f t="shared" si="120"/>
        <v>100</v>
      </c>
      <c r="CQ24" s="51">
        <v>100</v>
      </c>
      <c r="CR24" s="51"/>
      <c r="CS24" s="34">
        <f t="shared" si="121"/>
        <v>200</v>
      </c>
      <c r="CT24" s="51">
        <v>60</v>
      </c>
      <c r="CU24" s="51">
        <v>80</v>
      </c>
      <c r="CV24" s="51">
        <v>60</v>
      </c>
      <c r="CW24" s="34">
        <f t="shared" si="122"/>
        <v>780</v>
      </c>
      <c r="CX24" s="51">
        <v>300</v>
      </c>
      <c r="CY24" s="51">
        <v>180</v>
      </c>
      <c r="CZ24" s="51">
        <v>300</v>
      </c>
      <c r="DA24" s="34">
        <f t="shared" si="123"/>
        <v>140</v>
      </c>
      <c r="DB24" s="51">
        <v>60</v>
      </c>
      <c r="DC24" s="51">
        <v>40</v>
      </c>
      <c r="DD24" s="51">
        <v>40</v>
      </c>
      <c r="DE24" s="41">
        <v>40</v>
      </c>
      <c r="DF24" s="41">
        <v>40</v>
      </c>
      <c r="DG24" s="41">
        <v>40</v>
      </c>
      <c r="DH24" s="14">
        <f t="shared" si="100"/>
        <v>4900</v>
      </c>
    </row>
    <row r="25" spans="1:112" x14ac:dyDescent="0.7">
      <c r="A25" s="19" t="s">
        <v>122</v>
      </c>
      <c r="B25" s="40"/>
      <c r="C25" s="41"/>
      <c r="D25" s="61"/>
      <c r="E25" s="61"/>
      <c r="F25" s="61"/>
      <c r="G25" s="61"/>
      <c r="H25" s="61"/>
      <c r="I25" s="61"/>
      <c r="J25" s="61"/>
      <c r="K25" s="62"/>
      <c r="L25" s="34">
        <f t="shared" si="102"/>
        <v>0</v>
      </c>
      <c r="M25" s="61"/>
      <c r="N25" s="61"/>
      <c r="O25" s="34">
        <f t="shared" si="103"/>
        <v>0</v>
      </c>
      <c r="P25" s="61"/>
      <c r="Q25" s="61"/>
      <c r="R25" s="61"/>
      <c r="S25" s="61"/>
      <c r="T25" s="34">
        <f t="shared" si="104"/>
        <v>0</v>
      </c>
      <c r="U25" s="61"/>
      <c r="V25" s="61"/>
      <c r="W25" s="61"/>
      <c r="X25" s="61"/>
      <c r="Y25" s="34">
        <f t="shared" si="105"/>
        <v>0</v>
      </c>
      <c r="Z25" s="61"/>
      <c r="AA25" s="61"/>
      <c r="AB25" s="61"/>
      <c r="AC25" s="61"/>
      <c r="AD25" s="34">
        <f t="shared" si="106"/>
        <v>0</v>
      </c>
      <c r="AE25" s="61"/>
      <c r="AF25" s="61"/>
      <c r="AG25" s="61"/>
      <c r="AH25" s="61"/>
      <c r="AI25" s="34">
        <f t="shared" si="107"/>
        <v>0</v>
      </c>
      <c r="AJ25" s="61"/>
      <c r="AK25" s="61"/>
      <c r="AL25" s="61"/>
      <c r="AM25" s="61"/>
      <c r="AN25" s="61"/>
      <c r="AO25" s="61"/>
      <c r="AP25" s="34">
        <f t="shared" si="108"/>
        <v>0</v>
      </c>
      <c r="AQ25" s="61"/>
      <c r="AR25" s="61"/>
      <c r="AS25" s="61"/>
      <c r="AT25" s="61"/>
      <c r="AU25" s="61"/>
      <c r="AV25" s="34">
        <f t="shared" si="109"/>
        <v>0</v>
      </c>
      <c r="AW25" s="61"/>
      <c r="AX25" s="61"/>
      <c r="AY25" s="61"/>
      <c r="AZ25" s="61"/>
      <c r="BA25" s="34">
        <f t="shared" si="110"/>
        <v>0</v>
      </c>
      <c r="BB25" s="61"/>
      <c r="BC25" s="61"/>
      <c r="BD25" s="61"/>
      <c r="BE25" s="61"/>
      <c r="BF25" s="61"/>
      <c r="BG25" s="34">
        <f t="shared" si="111"/>
        <v>0</v>
      </c>
      <c r="BH25" s="61"/>
      <c r="BI25" s="61"/>
      <c r="BJ25" s="61"/>
      <c r="BK25" s="34">
        <f t="shared" si="112"/>
        <v>0</v>
      </c>
      <c r="BL25" s="61"/>
      <c r="BM25" s="61"/>
      <c r="BN25" s="61"/>
      <c r="BO25" s="34">
        <f t="shared" si="113"/>
        <v>0</v>
      </c>
      <c r="BP25" s="61"/>
      <c r="BQ25" s="61"/>
      <c r="BR25" s="104"/>
      <c r="BS25" s="34">
        <f t="shared" si="115"/>
        <v>0</v>
      </c>
      <c r="BT25" s="61"/>
      <c r="BU25" s="61"/>
      <c r="BV25" s="61"/>
      <c r="BW25" s="34">
        <f t="shared" si="116"/>
        <v>0</v>
      </c>
      <c r="BX25" s="61"/>
      <c r="BY25" s="61"/>
      <c r="BZ25" s="61"/>
      <c r="CA25" s="61"/>
      <c r="CB25" s="34">
        <f t="shared" si="117"/>
        <v>0</v>
      </c>
      <c r="CC25" s="61"/>
      <c r="CD25" s="61"/>
      <c r="CE25" s="61"/>
      <c r="CF25" s="34">
        <f t="shared" si="118"/>
        <v>0</v>
      </c>
      <c r="CG25" s="61"/>
      <c r="CH25" s="61"/>
      <c r="CI25" s="61"/>
      <c r="CJ25" s="34">
        <f t="shared" si="119"/>
        <v>0</v>
      </c>
      <c r="CK25" s="61"/>
      <c r="CL25" s="61"/>
      <c r="CM25" s="61"/>
      <c r="CN25" s="61"/>
      <c r="CO25" s="61"/>
      <c r="CP25" s="34">
        <f t="shared" si="120"/>
        <v>0</v>
      </c>
      <c r="CQ25" s="61"/>
      <c r="CR25" s="61"/>
      <c r="CS25" s="34">
        <f t="shared" si="121"/>
        <v>0</v>
      </c>
      <c r="CT25" s="61"/>
      <c r="CU25" s="61"/>
      <c r="CV25" s="61"/>
      <c r="CW25" s="34">
        <f t="shared" si="122"/>
        <v>0</v>
      </c>
      <c r="CX25" s="61"/>
      <c r="CY25" s="61"/>
      <c r="CZ25" s="61"/>
      <c r="DA25" s="34">
        <f t="shared" si="123"/>
        <v>0</v>
      </c>
      <c r="DB25" s="61"/>
      <c r="DC25" s="61"/>
      <c r="DD25" s="61"/>
      <c r="DE25" s="104"/>
      <c r="DF25" s="104"/>
      <c r="DG25" s="41"/>
      <c r="DH25" s="14">
        <f t="shared" si="100"/>
        <v>0</v>
      </c>
    </row>
    <row r="26" spans="1:112" s="17" customFormat="1" x14ac:dyDescent="0.7">
      <c r="A26" s="63" t="s">
        <v>123</v>
      </c>
      <c r="B26" s="64" t="s">
        <v>108</v>
      </c>
      <c r="C26" s="41">
        <f>SUM(C27+C29+C31)</f>
        <v>2750</v>
      </c>
      <c r="D26" s="39"/>
      <c r="E26" s="39">
        <f t="shared" ref="E26:BP26" si="160">SUM(E27+E29+E31)</f>
        <v>0</v>
      </c>
      <c r="F26" s="39">
        <f t="shared" si="160"/>
        <v>0</v>
      </c>
      <c r="G26" s="39">
        <f t="shared" si="160"/>
        <v>500</v>
      </c>
      <c r="H26" s="39">
        <f t="shared" si="160"/>
        <v>0</v>
      </c>
      <c r="I26" s="39">
        <f t="shared" si="160"/>
        <v>150</v>
      </c>
      <c r="J26" s="39">
        <f t="shared" si="160"/>
        <v>0</v>
      </c>
      <c r="K26" s="39">
        <f t="shared" si="160"/>
        <v>0</v>
      </c>
      <c r="L26" s="34">
        <f t="shared" si="102"/>
        <v>60</v>
      </c>
      <c r="M26" s="39">
        <f t="shared" si="160"/>
        <v>60</v>
      </c>
      <c r="N26" s="39">
        <f t="shared" si="160"/>
        <v>0</v>
      </c>
      <c r="O26" s="34">
        <f t="shared" si="103"/>
        <v>80</v>
      </c>
      <c r="P26" s="39">
        <f t="shared" si="160"/>
        <v>80</v>
      </c>
      <c r="Q26" s="39">
        <f t="shared" si="160"/>
        <v>0</v>
      </c>
      <c r="R26" s="39">
        <f t="shared" si="160"/>
        <v>0</v>
      </c>
      <c r="S26" s="39">
        <f t="shared" si="160"/>
        <v>0</v>
      </c>
      <c r="T26" s="34">
        <f t="shared" si="104"/>
        <v>80</v>
      </c>
      <c r="U26" s="39">
        <f t="shared" si="160"/>
        <v>0</v>
      </c>
      <c r="V26" s="39">
        <f t="shared" si="160"/>
        <v>0</v>
      </c>
      <c r="W26" s="39">
        <f t="shared" si="160"/>
        <v>80</v>
      </c>
      <c r="X26" s="39">
        <f t="shared" si="160"/>
        <v>0</v>
      </c>
      <c r="Y26" s="34">
        <f t="shared" si="105"/>
        <v>0</v>
      </c>
      <c r="Z26" s="39">
        <f t="shared" si="160"/>
        <v>0</v>
      </c>
      <c r="AA26" s="39">
        <f t="shared" si="160"/>
        <v>0</v>
      </c>
      <c r="AB26" s="39">
        <f t="shared" si="160"/>
        <v>0</v>
      </c>
      <c r="AC26" s="39">
        <f t="shared" si="160"/>
        <v>0</v>
      </c>
      <c r="AD26" s="34">
        <f t="shared" si="106"/>
        <v>120</v>
      </c>
      <c r="AE26" s="39">
        <f t="shared" si="160"/>
        <v>0</v>
      </c>
      <c r="AF26" s="39">
        <f t="shared" si="160"/>
        <v>60</v>
      </c>
      <c r="AG26" s="39">
        <f t="shared" si="160"/>
        <v>60</v>
      </c>
      <c r="AH26" s="39">
        <f t="shared" si="160"/>
        <v>0</v>
      </c>
      <c r="AI26" s="34">
        <f t="shared" si="107"/>
        <v>180</v>
      </c>
      <c r="AJ26" s="39">
        <f t="shared" si="160"/>
        <v>80</v>
      </c>
      <c r="AK26" s="39">
        <f t="shared" si="160"/>
        <v>20</v>
      </c>
      <c r="AL26" s="39">
        <f t="shared" si="160"/>
        <v>40</v>
      </c>
      <c r="AM26" s="39">
        <f t="shared" si="160"/>
        <v>40</v>
      </c>
      <c r="AN26" s="39">
        <f t="shared" si="160"/>
        <v>0</v>
      </c>
      <c r="AO26" s="39">
        <f t="shared" si="160"/>
        <v>0</v>
      </c>
      <c r="AP26" s="34">
        <f t="shared" si="108"/>
        <v>120</v>
      </c>
      <c r="AQ26" s="39">
        <f t="shared" si="160"/>
        <v>80</v>
      </c>
      <c r="AR26" s="39">
        <f t="shared" si="160"/>
        <v>40</v>
      </c>
      <c r="AS26" s="39">
        <f t="shared" si="160"/>
        <v>0</v>
      </c>
      <c r="AT26" s="39">
        <f t="shared" si="160"/>
        <v>0</v>
      </c>
      <c r="AU26" s="39">
        <f t="shared" si="160"/>
        <v>0</v>
      </c>
      <c r="AV26" s="34">
        <f t="shared" si="109"/>
        <v>200</v>
      </c>
      <c r="AW26" s="39">
        <f t="shared" si="160"/>
        <v>80</v>
      </c>
      <c r="AX26" s="39">
        <f t="shared" si="160"/>
        <v>0</v>
      </c>
      <c r="AY26" s="39">
        <f t="shared" si="160"/>
        <v>40</v>
      </c>
      <c r="AZ26" s="39">
        <f t="shared" si="160"/>
        <v>80</v>
      </c>
      <c r="BA26" s="34">
        <f t="shared" si="110"/>
        <v>260</v>
      </c>
      <c r="BB26" s="39">
        <f t="shared" si="160"/>
        <v>80</v>
      </c>
      <c r="BC26" s="39">
        <f t="shared" si="160"/>
        <v>60</v>
      </c>
      <c r="BD26" s="39">
        <f t="shared" si="160"/>
        <v>40</v>
      </c>
      <c r="BE26" s="39">
        <f t="shared" si="160"/>
        <v>20</v>
      </c>
      <c r="BF26" s="39">
        <f t="shared" si="160"/>
        <v>60</v>
      </c>
      <c r="BG26" s="34">
        <f t="shared" si="111"/>
        <v>40</v>
      </c>
      <c r="BH26" s="39">
        <f t="shared" si="160"/>
        <v>0</v>
      </c>
      <c r="BI26" s="39">
        <f t="shared" si="160"/>
        <v>0</v>
      </c>
      <c r="BJ26" s="39">
        <f t="shared" si="160"/>
        <v>40</v>
      </c>
      <c r="BK26" s="34">
        <f t="shared" si="112"/>
        <v>60</v>
      </c>
      <c r="BL26" s="39">
        <f t="shared" si="160"/>
        <v>0</v>
      </c>
      <c r="BM26" s="39">
        <f t="shared" si="160"/>
        <v>20</v>
      </c>
      <c r="BN26" s="39">
        <f t="shared" si="160"/>
        <v>40</v>
      </c>
      <c r="BO26" s="34">
        <f t="shared" si="113"/>
        <v>40</v>
      </c>
      <c r="BP26" s="39">
        <f t="shared" si="160"/>
        <v>0</v>
      </c>
      <c r="BQ26" s="39">
        <f t="shared" ref="BQ26:DG26" si="161">SUM(BQ27+BQ29+BQ31)</f>
        <v>40</v>
      </c>
      <c r="BR26" s="41">
        <f t="shared" si="161"/>
        <v>100</v>
      </c>
      <c r="BS26" s="34">
        <f t="shared" si="115"/>
        <v>0</v>
      </c>
      <c r="BT26" s="39">
        <f t="shared" si="161"/>
        <v>0</v>
      </c>
      <c r="BU26" s="39">
        <f t="shared" si="161"/>
        <v>0</v>
      </c>
      <c r="BV26" s="39">
        <f t="shared" si="161"/>
        <v>0</v>
      </c>
      <c r="BW26" s="34">
        <f t="shared" si="116"/>
        <v>80</v>
      </c>
      <c r="BX26" s="39">
        <f t="shared" si="161"/>
        <v>80</v>
      </c>
      <c r="BY26" s="39">
        <f t="shared" si="161"/>
        <v>0</v>
      </c>
      <c r="BZ26" s="39">
        <f t="shared" si="161"/>
        <v>0</v>
      </c>
      <c r="CA26" s="39">
        <f t="shared" si="161"/>
        <v>0</v>
      </c>
      <c r="CB26" s="34">
        <f t="shared" si="117"/>
        <v>80</v>
      </c>
      <c r="CC26" s="39">
        <f t="shared" si="161"/>
        <v>80</v>
      </c>
      <c r="CD26" s="39">
        <f t="shared" si="161"/>
        <v>0</v>
      </c>
      <c r="CE26" s="39">
        <f t="shared" si="161"/>
        <v>0</v>
      </c>
      <c r="CF26" s="34">
        <f t="shared" si="118"/>
        <v>0</v>
      </c>
      <c r="CG26" s="39">
        <f t="shared" si="161"/>
        <v>0</v>
      </c>
      <c r="CH26" s="39">
        <f t="shared" si="161"/>
        <v>0</v>
      </c>
      <c r="CI26" s="39">
        <f t="shared" si="161"/>
        <v>0</v>
      </c>
      <c r="CJ26" s="34">
        <f t="shared" si="119"/>
        <v>140</v>
      </c>
      <c r="CK26" s="39">
        <f t="shared" si="161"/>
        <v>80</v>
      </c>
      <c r="CL26" s="39">
        <f t="shared" si="161"/>
        <v>0</v>
      </c>
      <c r="CM26" s="39">
        <f t="shared" si="161"/>
        <v>60</v>
      </c>
      <c r="CN26" s="39">
        <f t="shared" si="161"/>
        <v>0</v>
      </c>
      <c r="CO26" s="39">
        <f t="shared" si="161"/>
        <v>0</v>
      </c>
      <c r="CP26" s="34">
        <f t="shared" si="120"/>
        <v>80</v>
      </c>
      <c r="CQ26" s="39">
        <f t="shared" si="161"/>
        <v>80</v>
      </c>
      <c r="CR26" s="39">
        <f t="shared" si="161"/>
        <v>0</v>
      </c>
      <c r="CS26" s="34">
        <f t="shared" si="121"/>
        <v>120</v>
      </c>
      <c r="CT26" s="39">
        <f t="shared" si="161"/>
        <v>80</v>
      </c>
      <c r="CU26" s="39">
        <f t="shared" si="161"/>
        <v>40</v>
      </c>
      <c r="CV26" s="39">
        <f t="shared" si="161"/>
        <v>0</v>
      </c>
      <c r="CW26" s="34">
        <f t="shared" si="122"/>
        <v>60</v>
      </c>
      <c r="CX26" s="39">
        <f t="shared" si="161"/>
        <v>0</v>
      </c>
      <c r="CY26" s="39">
        <f t="shared" si="161"/>
        <v>20</v>
      </c>
      <c r="CZ26" s="39">
        <f t="shared" si="161"/>
        <v>40</v>
      </c>
      <c r="DA26" s="34">
        <f t="shared" si="123"/>
        <v>80</v>
      </c>
      <c r="DB26" s="39">
        <f t="shared" si="161"/>
        <v>80</v>
      </c>
      <c r="DC26" s="39">
        <f t="shared" si="161"/>
        <v>0</v>
      </c>
      <c r="DD26" s="39">
        <f t="shared" si="161"/>
        <v>0</v>
      </c>
      <c r="DE26" s="41">
        <f t="shared" si="161"/>
        <v>80</v>
      </c>
      <c r="DF26" s="41">
        <f t="shared" si="161"/>
        <v>40</v>
      </c>
      <c r="DG26" s="41">
        <f t="shared" si="161"/>
        <v>0</v>
      </c>
      <c r="DH26" s="14">
        <f t="shared" si="100"/>
        <v>2750</v>
      </c>
    </row>
    <row r="27" spans="1:112" s="17" customFormat="1" ht="49.2" x14ac:dyDescent="0.7">
      <c r="A27" s="63" t="s">
        <v>124</v>
      </c>
      <c r="B27" s="64" t="s">
        <v>108</v>
      </c>
      <c r="C27" s="41">
        <f>C28</f>
        <v>250</v>
      </c>
      <c r="D27" s="39"/>
      <c r="E27" s="39"/>
      <c r="F27" s="39"/>
      <c r="G27" s="39"/>
      <c r="H27" s="39"/>
      <c r="I27" s="39">
        <f>SUM(I28)</f>
        <v>150</v>
      </c>
      <c r="J27" s="39"/>
      <c r="K27" s="39"/>
      <c r="L27" s="34">
        <f t="shared" si="102"/>
        <v>0</v>
      </c>
      <c r="M27" s="39"/>
      <c r="N27" s="39"/>
      <c r="O27" s="34">
        <f t="shared" si="103"/>
        <v>0</v>
      </c>
      <c r="P27" s="39"/>
      <c r="Q27" s="39"/>
      <c r="R27" s="39"/>
      <c r="S27" s="39">
        <f>S28</f>
        <v>0</v>
      </c>
      <c r="T27" s="34">
        <f t="shared" si="104"/>
        <v>0</v>
      </c>
      <c r="U27" s="39"/>
      <c r="V27" s="39"/>
      <c r="W27" s="39"/>
      <c r="X27" s="39"/>
      <c r="Y27" s="34">
        <f t="shared" si="105"/>
        <v>0</v>
      </c>
      <c r="Z27" s="39">
        <f>Z28</f>
        <v>0</v>
      </c>
      <c r="AA27" s="39"/>
      <c r="AB27" s="39"/>
      <c r="AC27" s="39"/>
      <c r="AD27" s="34">
        <f t="shared" si="106"/>
        <v>0</v>
      </c>
      <c r="AE27" s="39">
        <v>0</v>
      </c>
      <c r="AF27" s="39"/>
      <c r="AG27" s="39"/>
      <c r="AH27" s="39"/>
      <c r="AI27" s="34">
        <f t="shared" si="107"/>
        <v>0</v>
      </c>
      <c r="AJ27" s="39"/>
      <c r="AK27" s="39"/>
      <c r="AL27" s="39"/>
      <c r="AM27" s="39"/>
      <c r="AN27" s="39"/>
      <c r="AO27" s="39"/>
      <c r="AP27" s="34">
        <f t="shared" si="108"/>
        <v>0</v>
      </c>
      <c r="AQ27" s="39"/>
      <c r="AR27" s="39"/>
      <c r="AS27" s="39"/>
      <c r="AT27" s="39"/>
      <c r="AU27" s="39"/>
      <c r="AV27" s="34">
        <f t="shared" si="109"/>
        <v>0</v>
      </c>
      <c r="AW27" s="39"/>
      <c r="AX27" s="39"/>
      <c r="AY27" s="39"/>
      <c r="AZ27" s="39"/>
      <c r="BA27" s="34">
        <f t="shared" si="110"/>
        <v>0</v>
      </c>
      <c r="BB27" s="39"/>
      <c r="BC27" s="39"/>
      <c r="BD27" s="39">
        <f>BD28</f>
        <v>0</v>
      </c>
      <c r="BE27" s="39">
        <f>BE28</f>
        <v>0</v>
      </c>
      <c r="BF27" s="39"/>
      <c r="BG27" s="34">
        <f t="shared" si="111"/>
        <v>0</v>
      </c>
      <c r="BH27" s="39"/>
      <c r="BI27" s="39"/>
      <c r="BJ27" s="39"/>
      <c r="BK27" s="34">
        <f t="shared" si="112"/>
        <v>0</v>
      </c>
      <c r="BL27" s="39"/>
      <c r="BM27" s="39"/>
      <c r="BN27" s="39"/>
      <c r="BO27" s="34">
        <f t="shared" si="113"/>
        <v>0</v>
      </c>
      <c r="BP27" s="39"/>
      <c r="BQ27" s="39"/>
      <c r="BR27" s="41">
        <f>BR28</f>
        <v>100</v>
      </c>
      <c r="BS27" s="34">
        <f t="shared" si="115"/>
        <v>0</v>
      </c>
      <c r="BT27" s="39"/>
      <c r="BU27" s="39"/>
      <c r="BV27" s="39"/>
      <c r="BW27" s="34">
        <f t="shared" si="116"/>
        <v>0</v>
      </c>
      <c r="BX27" s="39"/>
      <c r="BY27" s="39"/>
      <c r="BZ27" s="39"/>
      <c r="CA27" s="39"/>
      <c r="CB27" s="34">
        <f t="shared" si="117"/>
        <v>0</v>
      </c>
      <c r="CC27" s="39"/>
      <c r="CD27" s="39"/>
      <c r="CE27" s="39"/>
      <c r="CF27" s="34">
        <f t="shared" si="118"/>
        <v>0</v>
      </c>
      <c r="CG27" s="39"/>
      <c r="CH27" s="39"/>
      <c r="CI27" s="39"/>
      <c r="CJ27" s="34">
        <f t="shared" si="119"/>
        <v>0</v>
      </c>
      <c r="CK27" s="39">
        <f>CK28</f>
        <v>0</v>
      </c>
      <c r="CL27" s="39"/>
      <c r="CM27" s="39"/>
      <c r="CN27" s="39">
        <f>CN28</f>
        <v>0</v>
      </c>
      <c r="CO27" s="39"/>
      <c r="CP27" s="34">
        <f t="shared" si="120"/>
        <v>0</v>
      </c>
      <c r="CQ27" s="39"/>
      <c r="CR27" s="39"/>
      <c r="CS27" s="34">
        <f t="shared" si="121"/>
        <v>0</v>
      </c>
      <c r="CT27" s="39"/>
      <c r="CU27" s="39">
        <v>0</v>
      </c>
      <c r="CV27" s="39"/>
      <c r="CW27" s="34">
        <f t="shared" si="122"/>
        <v>0</v>
      </c>
      <c r="CX27" s="39"/>
      <c r="CY27" s="39"/>
      <c r="CZ27" s="39"/>
      <c r="DA27" s="34">
        <f t="shared" si="123"/>
        <v>0</v>
      </c>
      <c r="DB27" s="39"/>
      <c r="DC27" s="39"/>
      <c r="DD27" s="39"/>
      <c r="DE27" s="41"/>
      <c r="DF27" s="41">
        <f>DF28</f>
        <v>0</v>
      </c>
      <c r="DG27" s="34"/>
      <c r="DH27" s="14">
        <f t="shared" si="100"/>
        <v>250</v>
      </c>
    </row>
    <row r="28" spans="1:112" s="17" customFormat="1" x14ac:dyDescent="0.7">
      <c r="A28" s="65" t="s">
        <v>125</v>
      </c>
      <c r="B28" s="66" t="s">
        <v>108</v>
      </c>
      <c r="C28" s="50">
        <f>SUM(I28+BR28)</f>
        <v>250</v>
      </c>
      <c r="D28" s="51"/>
      <c r="E28" s="51"/>
      <c r="F28" s="39"/>
      <c r="G28" s="39"/>
      <c r="H28" s="39"/>
      <c r="I28" s="39">
        <v>150</v>
      </c>
      <c r="J28" s="39"/>
      <c r="K28" s="39"/>
      <c r="L28" s="34">
        <f t="shared" si="102"/>
        <v>0</v>
      </c>
      <c r="M28" s="39"/>
      <c r="N28" s="39"/>
      <c r="O28" s="34">
        <f t="shared" si="103"/>
        <v>0</v>
      </c>
      <c r="P28" s="39"/>
      <c r="Q28" s="39"/>
      <c r="R28" s="39"/>
      <c r="S28" s="39">
        <v>0</v>
      </c>
      <c r="T28" s="34">
        <f t="shared" si="104"/>
        <v>0</v>
      </c>
      <c r="U28" s="39"/>
      <c r="V28" s="39"/>
      <c r="W28" s="39"/>
      <c r="X28" s="39"/>
      <c r="Y28" s="34">
        <f t="shared" si="105"/>
        <v>0</v>
      </c>
      <c r="Z28" s="39">
        <v>0</v>
      </c>
      <c r="AA28" s="39"/>
      <c r="AB28" s="39"/>
      <c r="AC28" s="39"/>
      <c r="AD28" s="34">
        <f t="shared" si="106"/>
        <v>0</v>
      </c>
      <c r="AE28" s="39">
        <v>0</v>
      </c>
      <c r="AF28" s="39"/>
      <c r="AG28" s="39"/>
      <c r="AH28" s="39"/>
      <c r="AI28" s="34">
        <f t="shared" si="107"/>
        <v>0</v>
      </c>
      <c r="AJ28" s="39"/>
      <c r="AK28" s="39"/>
      <c r="AL28" s="39"/>
      <c r="AM28" s="39"/>
      <c r="AN28" s="39"/>
      <c r="AO28" s="39"/>
      <c r="AP28" s="34">
        <f t="shared" si="108"/>
        <v>0</v>
      </c>
      <c r="AQ28" s="39"/>
      <c r="AR28" s="39"/>
      <c r="AS28" s="39"/>
      <c r="AT28" s="39"/>
      <c r="AU28" s="39"/>
      <c r="AV28" s="34">
        <f t="shared" si="109"/>
        <v>0</v>
      </c>
      <c r="AW28" s="39"/>
      <c r="AX28" s="39"/>
      <c r="AY28" s="39"/>
      <c r="AZ28" s="39"/>
      <c r="BA28" s="34">
        <f t="shared" si="110"/>
        <v>0</v>
      </c>
      <c r="BB28" s="39"/>
      <c r="BC28" s="39"/>
      <c r="BD28" s="39"/>
      <c r="BE28" s="39"/>
      <c r="BF28" s="39"/>
      <c r="BG28" s="34">
        <f t="shared" si="111"/>
        <v>0</v>
      </c>
      <c r="BH28" s="39"/>
      <c r="BI28" s="39"/>
      <c r="BJ28" s="39"/>
      <c r="BK28" s="34">
        <f t="shared" si="112"/>
        <v>0</v>
      </c>
      <c r="BL28" s="39"/>
      <c r="BM28" s="39"/>
      <c r="BN28" s="39"/>
      <c r="BO28" s="34">
        <f t="shared" si="113"/>
        <v>0</v>
      </c>
      <c r="BP28" s="39"/>
      <c r="BQ28" s="39"/>
      <c r="BR28" s="41">
        <v>100</v>
      </c>
      <c r="BS28" s="34">
        <f t="shared" si="115"/>
        <v>0</v>
      </c>
      <c r="BT28" s="39"/>
      <c r="BU28" s="39"/>
      <c r="BV28" s="39"/>
      <c r="BW28" s="34">
        <f t="shared" si="116"/>
        <v>0</v>
      </c>
      <c r="BX28" s="39"/>
      <c r="BY28" s="39"/>
      <c r="BZ28" s="39"/>
      <c r="CA28" s="39"/>
      <c r="CB28" s="34">
        <f t="shared" si="117"/>
        <v>0</v>
      </c>
      <c r="CC28" s="39"/>
      <c r="CD28" s="39"/>
      <c r="CE28" s="39"/>
      <c r="CF28" s="34">
        <f t="shared" si="118"/>
        <v>0</v>
      </c>
      <c r="CG28" s="39"/>
      <c r="CH28" s="39"/>
      <c r="CI28" s="39"/>
      <c r="CJ28" s="34">
        <f t="shared" si="119"/>
        <v>0</v>
      </c>
      <c r="CK28" s="39"/>
      <c r="CL28" s="39"/>
      <c r="CM28" s="39"/>
      <c r="CN28" s="39">
        <v>0</v>
      </c>
      <c r="CO28" s="39"/>
      <c r="CP28" s="34">
        <f t="shared" si="120"/>
        <v>0</v>
      </c>
      <c r="CQ28" s="39"/>
      <c r="CR28" s="39"/>
      <c r="CS28" s="34">
        <f t="shared" si="121"/>
        <v>0</v>
      </c>
      <c r="CT28" s="39"/>
      <c r="CU28" s="39">
        <v>0</v>
      </c>
      <c r="CV28" s="39"/>
      <c r="CW28" s="34">
        <f t="shared" si="122"/>
        <v>0</v>
      </c>
      <c r="CX28" s="39"/>
      <c r="CY28" s="39"/>
      <c r="CZ28" s="39"/>
      <c r="DA28" s="34">
        <f t="shared" si="123"/>
        <v>0</v>
      </c>
      <c r="DB28" s="39"/>
      <c r="DC28" s="39"/>
      <c r="DD28" s="39"/>
      <c r="DE28" s="41"/>
      <c r="DF28" s="41">
        <v>0</v>
      </c>
      <c r="DG28" s="34"/>
      <c r="DH28" s="14">
        <f t="shared" si="100"/>
        <v>250</v>
      </c>
    </row>
    <row r="29" spans="1:112" s="17" customFormat="1" x14ac:dyDescent="0.7">
      <c r="A29" s="63" t="s">
        <v>126</v>
      </c>
      <c r="B29" s="64" t="s">
        <v>108</v>
      </c>
      <c r="C29" s="41">
        <f>SUM(C30)</f>
        <v>2000</v>
      </c>
      <c r="D29" s="39"/>
      <c r="E29" s="39"/>
      <c r="F29" s="39"/>
      <c r="G29" s="39"/>
      <c r="H29" s="39"/>
      <c r="I29" s="39"/>
      <c r="J29" s="39"/>
      <c r="K29" s="39"/>
      <c r="L29" s="34">
        <f t="shared" si="102"/>
        <v>60</v>
      </c>
      <c r="M29" s="39">
        <f>M30</f>
        <v>60</v>
      </c>
      <c r="N29" s="39"/>
      <c r="O29" s="34">
        <f t="shared" si="103"/>
        <v>80</v>
      </c>
      <c r="P29" s="39">
        <f>P30</f>
        <v>80</v>
      </c>
      <c r="Q29" s="39"/>
      <c r="R29" s="39"/>
      <c r="S29" s="39"/>
      <c r="T29" s="34">
        <f t="shared" si="104"/>
        <v>80</v>
      </c>
      <c r="U29" s="39"/>
      <c r="V29" s="39"/>
      <c r="W29" s="39">
        <f>W30</f>
        <v>80</v>
      </c>
      <c r="X29" s="39"/>
      <c r="Y29" s="34">
        <f t="shared" si="105"/>
        <v>0</v>
      </c>
      <c r="Z29" s="39"/>
      <c r="AA29" s="39"/>
      <c r="AB29" s="39"/>
      <c r="AC29" s="39"/>
      <c r="AD29" s="34">
        <f t="shared" si="106"/>
        <v>120</v>
      </c>
      <c r="AE29" s="39"/>
      <c r="AF29" s="39">
        <f>AF30</f>
        <v>60</v>
      </c>
      <c r="AG29" s="39">
        <f>AG30</f>
        <v>60</v>
      </c>
      <c r="AH29" s="39"/>
      <c r="AI29" s="34">
        <f t="shared" si="107"/>
        <v>180</v>
      </c>
      <c r="AJ29" s="39">
        <f>AJ30</f>
        <v>80</v>
      </c>
      <c r="AK29" s="39">
        <f>AK30</f>
        <v>20</v>
      </c>
      <c r="AL29" s="39">
        <f>AL30</f>
        <v>40</v>
      </c>
      <c r="AM29" s="39">
        <f>AM30</f>
        <v>40</v>
      </c>
      <c r="AN29" s="39"/>
      <c r="AO29" s="39"/>
      <c r="AP29" s="34">
        <f t="shared" si="108"/>
        <v>120</v>
      </c>
      <c r="AQ29" s="39">
        <f>AQ30</f>
        <v>80</v>
      </c>
      <c r="AR29" s="39">
        <f>AR30</f>
        <v>40</v>
      </c>
      <c r="AS29" s="39"/>
      <c r="AT29" s="39"/>
      <c r="AU29" s="39"/>
      <c r="AV29" s="34">
        <f t="shared" si="109"/>
        <v>200</v>
      </c>
      <c r="AW29" s="39">
        <f>AW30</f>
        <v>80</v>
      </c>
      <c r="AX29" s="39"/>
      <c r="AY29" s="39">
        <f>AY30</f>
        <v>40</v>
      </c>
      <c r="AZ29" s="39">
        <f>AZ30</f>
        <v>80</v>
      </c>
      <c r="BA29" s="34">
        <f t="shared" si="110"/>
        <v>260</v>
      </c>
      <c r="BB29" s="39">
        <f>BB30</f>
        <v>80</v>
      </c>
      <c r="BC29" s="39">
        <f>BC30</f>
        <v>60</v>
      </c>
      <c r="BD29" s="39">
        <f>BD30</f>
        <v>40</v>
      </c>
      <c r="BE29" s="39">
        <f>BE30</f>
        <v>20</v>
      </c>
      <c r="BF29" s="39">
        <f>BF30</f>
        <v>60</v>
      </c>
      <c r="BG29" s="34">
        <f t="shared" si="111"/>
        <v>40</v>
      </c>
      <c r="BH29" s="39"/>
      <c r="BI29" s="39"/>
      <c r="BJ29" s="39">
        <f>BJ30</f>
        <v>40</v>
      </c>
      <c r="BK29" s="34">
        <f t="shared" si="112"/>
        <v>60</v>
      </c>
      <c r="BL29" s="39"/>
      <c r="BM29" s="39">
        <f>BM30</f>
        <v>20</v>
      </c>
      <c r="BN29" s="39">
        <f>BN30</f>
        <v>40</v>
      </c>
      <c r="BO29" s="34">
        <f t="shared" si="113"/>
        <v>40</v>
      </c>
      <c r="BP29" s="39"/>
      <c r="BQ29" s="39">
        <f>BQ30</f>
        <v>40</v>
      </c>
      <c r="BR29" s="41"/>
      <c r="BS29" s="34">
        <f t="shared" si="115"/>
        <v>0</v>
      </c>
      <c r="BT29" s="39"/>
      <c r="BU29" s="39"/>
      <c r="BV29" s="39"/>
      <c r="BW29" s="34">
        <f t="shared" si="116"/>
        <v>80</v>
      </c>
      <c r="BX29" s="39">
        <f>BX30</f>
        <v>80</v>
      </c>
      <c r="BY29" s="39"/>
      <c r="BZ29" s="39"/>
      <c r="CA29" s="39"/>
      <c r="CB29" s="34">
        <f t="shared" si="117"/>
        <v>80</v>
      </c>
      <c r="CC29" s="39">
        <f>CC30</f>
        <v>80</v>
      </c>
      <c r="CD29" s="39"/>
      <c r="CE29" s="39"/>
      <c r="CF29" s="34">
        <f t="shared" si="118"/>
        <v>0</v>
      </c>
      <c r="CG29" s="39"/>
      <c r="CH29" s="39"/>
      <c r="CI29" s="39"/>
      <c r="CJ29" s="34">
        <f t="shared" si="119"/>
        <v>140</v>
      </c>
      <c r="CK29" s="39">
        <f>CK30</f>
        <v>80</v>
      </c>
      <c r="CL29" s="39"/>
      <c r="CM29" s="39">
        <f>CM30</f>
        <v>60</v>
      </c>
      <c r="CN29" s="39"/>
      <c r="CO29" s="39"/>
      <c r="CP29" s="34">
        <f t="shared" si="120"/>
        <v>80</v>
      </c>
      <c r="CQ29" s="39">
        <f>CQ30</f>
        <v>80</v>
      </c>
      <c r="CR29" s="39"/>
      <c r="CS29" s="34">
        <f t="shared" si="121"/>
        <v>120</v>
      </c>
      <c r="CT29" s="39">
        <f>CT30</f>
        <v>80</v>
      </c>
      <c r="CU29" s="39">
        <f>CU30</f>
        <v>40</v>
      </c>
      <c r="CV29" s="39"/>
      <c r="CW29" s="34">
        <f t="shared" si="122"/>
        <v>60</v>
      </c>
      <c r="CX29" s="39"/>
      <c r="CY29" s="39">
        <f>CY30</f>
        <v>20</v>
      </c>
      <c r="CZ29" s="39">
        <f>CZ30</f>
        <v>40</v>
      </c>
      <c r="DA29" s="34">
        <f t="shared" si="123"/>
        <v>80</v>
      </c>
      <c r="DB29" s="39">
        <f>DB30</f>
        <v>80</v>
      </c>
      <c r="DC29" s="39"/>
      <c r="DD29" s="39"/>
      <c r="DE29" s="41">
        <f>DE30</f>
        <v>80</v>
      </c>
      <c r="DF29" s="41">
        <f>DF30</f>
        <v>40</v>
      </c>
      <c r="DG29" s="34"/>
      <c r="DH29" s="14">
        <f t="shared" si="100"/>
        <v>2000</v>
      </c>
    </row>
    <row r="30" spans="1:112" s="17" customFormat="1" x14ac:dyDescent="0.7">
      <c r="A30" s="65" t="s">
        <v>125</v>
      </c>
      <c r="B30" s="66" t="s">
        <v>108</v>
      </c>
      <c r="C30" s="50">
        <f>SUM(L30+O30+T30+Y30+AD30+AI30+AP30+AV30+BA30+BG30+BK30+BO30+BS30+BW30+CB30+CJ30+CP30+CS30+CW30+DA30+DE30+DF30)</f>
        <v>2000</v>
      </c>
      <c r="D30" s="51"/>
      <c r="E30" s="51"/>
      <c r="F30" s="39"/>
      <c r="G30" s="39"/>
      <c r="H30" s="39"/>
      <c r="I30" s="39"/>
      <c r="J30" s="39"/>
      <c r="K30" s="39"/>
      <c r="L30" s="34">
        <f t="shared" si="102"/>
        <v>60</v>
      </c>
      <c r="M30" s="39">
        <v>60</v>
      </c>
      <c r="N30" s="39"/>
      <c r="O30" s="34">
        <f t="shared" si="103"/>
        <v>80</v>
      </c>
      <c r="P30" s="39">
        <v>80</v>
      </c>
      <c r="Q30" s="39"/>
      <c r="R30" s="39"/>
      <c r="S30" s="39"/>
      <c r="T30" s="34">
        <f t="shared" si="104"/>
        <v>80</v>
      </c>
      <c r="U30" s="39"/>
      <c r="V30" s="39"/>
      <c r="W30" s="39">
        <v>80</v>
      </c>
      <c r="X30" s="39"/>
      <c r="Y30" s="34">
        <f t="shared" si="105"/>
        <v>0</v>
      </c>
      <c r="Z30" s="39"/>
      <c r="AA30" s="39"/>
      <c r="AB30" s="39"/>
      <c r="AC30" s="39"/>
      <c r="AD30" s="34">
        <f t="shared" si="106"/>
        <v>120</v>
      </c>
      <c r="AE30" s="39"/>
      <c r="AF30" s="39">
        <v>60</v>
      </c>
      <c r="AG30" s="39">
        <v>60</v>
      </c>
      <c r="AH30" s="39"/>
      <c r="AI30" s="34">
        <f t="shared" si="107"/>
        <v>180</v>
      </c>
      <c r="AJ30" s="39">
        <v>80</v>
      </c>
      <c r="AK30" s="39">
        <v>20</v>
      </c>
      <c r="AL30" s="39">
        <v>40</v>
      </c>
      <c r="AM30" s="39">
        <v>40</v>
      </c>
      <c r="AN30" s="39"/>
      <c r="AO30" s="39"/>
      <c r="AP30" s="34">
        <f t="shared" si="108"/>
        <v>120</v>
      </c>
      <c r="AQ30" s="39">
        <v>80</v>
      </c>
      <c r="AR30" s="39">
        <v>40</v>
      </c>
      <c r="AS30" s="39"/>
      <c r="AT30" s="39"/>
      <c r="AU30" s="39"/>
      <c r="AV30" s="34">
        <f t="shared" si="109"/>
        <v>200</v>
      </c>
      <c r="AW30" s="39">
        <v>80</v>
      </c>
      <c r="AX30" s="39"/>
      <c r="AY30" s="39">
        <v>40</v>
      </c>
      <c r="AZ30" s="39">
        <v>80</v>
      </c>
      <c r="BA30" s="34">
        <f t="shared" si="110"/>
        <v>260</v>
      </c>
      <c r="BB30" s="39">
        <v>80</v>
      </c>
      <c r="BC30" s="39">
        <v>60</v>
      </c>
      <c r="BD30" s="39">
        <v>40</v>
      </c>
      <c r="BE30" s="39">
        <v>20</v>
      </c>
      <c r="BF30" s="39">
        <v>60</v>
      </c>
      <c r="BG30" s="34">
        <f t="shared" si="111"/>
        <v>40</v>
      </c>
      <c r="BH30" s="39"/>
      <c r="BI30" s="39"/>
      <c r="BJ30" s="39">
        <v>40</v>
      </c>
      <c r="BK30" s="34">
        <f t="shared" si="112"/>
        <v>60</v>
      </c>
      <c r="BL30" s="39"/>
      <c r="BM30" s="39">
        <v>20</v>
      </c>
      <c r="BN30" s="39">
        <v>40</v>
      </c>
      <c r="BO30" s="34">
        <f t="shared" si="113"/>
        <v>40</v>
      </c>
      <c r="BP30" s="39"/>
      <c r="BQ30" s="39">
        <v>40</v>
      </c>
      <c r="BR30" s="41"/>
      <c r="BS30" s="34">
        <f t="shared" si="115"/>
        <v>0</v>
      </c>
      <c r="BT30" s="39"/>
      <c r="BU30" s="39"/>
      <c r="BV30" s="39"/>
      <c r="BW30" s="34">
        <f t="shared" si="116"/>
        <v>80</v>
      </c>
      <c r="BX30" s="39">
        <v>80</v>
      </c>
      <c r="BY30" s="39"/>
      <c r="BZ30" s="39"/>
      <c r="CA30" s="39"/>
      <c r="CB30" s="34">
        <f t="shared" si="117"/>
        <v>80</v>
      </c>
      <c r="CC30" s="39">
        <v>80</v>
      </c>
      <c r="CD30" s="39"/>
      <c r="CE30" s="39"/>
      <c r="CF30" s="34">
        <f t="shared" si="118"/>
        <v>0</v>
      </c>
      <c r="CG30" s="39"/>
      <c r="CH30" s="39"/>
      <c r="CI30" s="39"/>
      <c r="CJ30" s="34">
        <f t="shared" si="119"/>
        <v>140</v>
      </c>
      <c r="CK30" s="39">
        <v>80</v>
      </c>
      <c r="CL30" s="39"/>
      <c r="CM30" s="39">
        <v>60</v>
      </c>
      <c r="CN30" s="39"/>
      <c r="CO30" s="39"/>
      <c r="CP30" s="34">
        <f t="shared" si="120"/>
        <v>80</v>
      </c>
      <c r="CQ30" s="39">
        <v>80</v>
      </c>
      <c r="CR30" s="39"/>
      <c r="CS30" s="34">
        <f t="shared" si="121"/>
        <v>120</v>
      </c>
      <c r="CT30" s="39">
        <v>80</v>
      </c>
      <c r="CU30" s="39">
        <v>40</v>
      </c>
      <c r="CV30" s="39"/>
      <c r="CW30" s="34">
        <f t="shared" si="122"/>
        <v>60</v>
      </c>
      <c r="CX30" s="39"/>
      <c r="CY30" s="39">
        <v>20</v>
      </c>
      <c r="CZ30" s="39">
        <v>40</v>
      </c>
      <c r="DA30" s="34">
        <f t="shared" si="123"/>
        <v>80</v>
      </c>
      <c r="DB30" s="39">
        <v>80</v>
      </c>
      <c r="DC30" s="39"/>
      <c r="DD30" s="39"/>
      <c r="DE30" s="41">
        <v>80</v>
      </c>
      <c r="DF30" s="41">
        <v>40</v>
      </c>
      <c r="DG30" s="34"/>
      <c r="DH30" s="14">
        <f t="shared" si="100"/>
        <v>2000</v>
      </c>
    </row>
    <row r="31" spans="1:112" s="17" customFormat="1" ht="49.2" x14ac:dyDescent="0.7">
      <c r="A31" s="67" t="s">
        <v>127</v>
      </c>
      <c r="B31" s="40" t="s">
        <v>108</v>
      </c>
      <c r="C31" s="41">
        <f>SUM(G31)</f>
        <v>500</v>
      </c>
      <c r="D31" s="39"/>
      <c r="E31" s="39"/>
      <c r="F31" s="51"/>
      <c r="G31" s="68">
        <f>G32</f>
        <v>500</v>
      </c>
      <c r="H31" s="68"/>
      <c r="I31" s="49"/>
      <c r="J31" s="49"/>
      <c r="K31" s="39"/>
      <c r="L31" s="34">
        <f t="shared" si="102"/>
        <v>0</v>
      </c>
      <c r="M31" s="51"/>
      <c r="N31" s="51"/>
      <c r="O31" s="34">
        <f t="shared" si="103"/>
        <v>0</v>
      </c>
      <c r="P31" s="51"/>
      <c r="Q31" s="51"/>
      <c r="R31" s="51"/>
      <c r="S31" s="51"/>
      <c r="T31" s="34">
        <f t="shared" si="104"/>
        <v>0</v>
      </c>
      <c r="U31" s="51"/>
      <c r="V31" s="51"/>
      <c r="W31" s="51"/>
      <c r="X31" s="51"/>
      <c r="Y31" s="34">
        <f t="shared" si="105"/>
        <v>0</v>
      </c>
      <c r="Z31" s="51"/>
      <c r="AA31" s="51"/>
      <c r="AB31" s="51"/>
      <c r="AC31" s="51"/>
      <c r="AD31" s="34">
        <f t="shared" si="106"/>
        <v>0</v>
      </c>
      <c r="AE31" s="51"/>
      <c r="AF31" s="51"/>
      <c r="AG31" s="51"/>
      <c r="AH31" s="51"/>
      <c r="AI31" s="34">
        <f t="shared" si="107"/>
        <v>0</v>
      </c>
      <c r="AJ31" s="51"/>
      <c r="AK31" s="51"/>
      <c r="AL31" s="51"/>
      <c r="AM31" s="51"/>
      <c r="AN31" s="51"/>
      <c r="AO31" s="51"/>
      <c r="AP31" s="34">
        <f t="shared" si="108"/>
        <v>0</v>
      </c>
      <c r="AQ31" s="51"/>
      <c r="AR31" s="51"/>
      <c r="AS31" s="51"/>
      <c r="AT31" s="51"/>
      <c r="AU31" s="51"/>
      <c r="AV31" s="34">
        <f t="shared" si="109"/>
        <v>0</v>
      </c>
      <c r="AW31" s="51"/>
      <c r="AX31" s="51"/>
      <c r="AY31" s="51"/>
      <c r="AZ31" s="51"/>
      <c r="BA31" s="34">
        <f t="shared" si="110"/>
        <v>0</v>
      </c>
      <c r="BB31" s="51"/>
      <c r="BC31" s="51"/>
      <c r="BD31" s="51"/>
      <c r="BE31" s="51"/>
      <c r="BF31" s="51"/>
      <c r="BG31" s="34">
        <f t="shared" si="111"/>
        <v>0</v>
      </c>
      <c r="BH31" s="39"/>
      <c r="BI31" s="51">
        <f>BI32</f>
        <v>0</v>
      </c>
      <c r="BJ31" s="51"/>
      <c r="BK31" s="34">
        <f t="shared" si="112"/>
        <v>0</v>
      </c>
      <c r="BL31" s="51"/>
      <c r="BM31" s="51"/>
      <c r="BN31" s="51"/>
      <c r="BO31" s="34">
        <f t="shared" si="113"/>
        <v>0</v>
      </c>
      <c r="BP31" s="51"/>
      <c r="BQ31" s="51"/>
      <c r="BR31" s="41"/>
      <c r="BS31" s="34">
        <f t="shared" si="115"/>
        <v>0</v>
      </c>
      <c r="BT31" s="51"/>
      <c r="BU31" s="51"/>
      <c r="BV31" s="51"/>
      <c r="BW31" s="34">
        <f t="shared" si="116"/>
        <v>0</v>
      </c>
      <c r="BX31" s="51"/>
      <c r="BY31" s="51"/>
      <c r="BZ31" s="51"/>
      <c r="CA31" s="51">
        <f>CA32</f>
        <v>0</v>
      </c>
      <c r="CB31" s="34">
        <f t="shared" si="117"/>
        <v>0</v>
      </c>
      <c r="CC31" s="51"/>
      <c r="CD31" s="51"/>
      <c r="CE31" s="51"/>
      <c r="CF31" s="34">
        <f t="shared" si="118"/>
        <v>0</v>
      </c>
      <c r="CG31" s="51">
        <f>CG32</f>
        <v>0</v>
      </c>
      <c r="CH31" s="51">
        <f t="shared" ref="CH31:DG31" si="162">CH32</f>
        <v>0</v>
      </c>
      <c r="CI31" s="51">
        <f t="shared" si="162"/>
        <v>0</v>
      </c>
      <c r="CJ31" s="34">
        <f t="shared" si="119"/>
        <v>0</v>
      </c>
      <c r="CK31" s="51">
        <f t="shared" si="162"/>
        <v>0</v>
      </c>
      <c r="CL31" s="51">
        <f t="shared" si="162"/>
        <v>0</v>
      </c>
      <c r="CM31" s="51">
        <f t="shared" si="162"/>
        <v>0</v>
      </c>
      <c r="CN31" s="51">
        <f t="shared" si="162"/>
        <v>0</v>
      </c>
      <c r="CO31" s="51">
        <f t="shared" si="162"/>
        <v>0</v>
      </c>
      <c r="CP31" s="34">
        <f t="shared" si="120"/>
        <v>0</v>
      </c>
      <c r="CQ31" s="51">
        <f t="shared" si="162"/>
        <v>0</v>
      </c>
      <c r="CR31" s="51">
        <f t="shared" si="162"/>
        <v>0</v>
      </c>
      <c r="CS31" s="34">
        <f t="shared" si="121"/>
        <v>0</v>
      </c>
      <c r="CT31" s="51">
        <f t="shared" si="162"/>
        <v>0</v>
      </c>
      <c r="CU31" s="51">
        <f t="shared" si="162"/>
        <v>0</v>
      </c>
      <c r="CV31" s="51">
        <f t="shared" si="162"/>
        <v>0</v>
      </c>
      <c r="CW31" s="34">
        <f t="shared" si="122"/>
        <v>0</v>
      </c>
      <c r="CX31" s="51">
        <f t="shared" si="162"/>
        <v>0</v>
      </c>
      <c r="CY31" s="51">
        <f t="shared" si="162"/>
        <v>0</v>
      </c>
      <c r="CZ31" s="51">
        <f t="shared" si="162"/>
        <v>0</v>
      </c>
      <c r="DA31" s="34">
        <f t="shared" si="123"/>
        <v>0</v>
      </c>
      <c r="DB31" s="51">
        <f t="shared" si="162"/>
        <v>0</v>
      </c>
      <c r="DC31" s="51">
        <f t="shared" si="162"/>
        <v>0</v>
      </c>
      <c r="DD31" s="51">
        <f t="shared" si="162"/>
        <v>0</v>
      </c>
      <c r="DE31" s="41">
        <f t="shared" si="162"/>
        <v>0</v>
      </c>
      <c r="DF31" s="50">
        <f t="shared" si="162"/>
        <v>0</v>
      </c>
      <c r="DG31" s="50">
        <f t="shared" si="162"/>
        <v>0</v>
      </c>
      <c r="DH31" s="14">
        <f t="shared" si="100"/>
        <v>500</v>
      </c>
    </row>
    <row r="32" spans="1:112" s="17" customFormat="1" x14ac:dyDescent="0.7">
      <c r="A32" s="69" t="s">
        <v>125</v>
      </c>
      <c r="B32" s="49" t="s">
        <v>108</v>
      </c>
      <c r="C32" s="50">
        <f>SUM(G32)</f>
        <v>500</v>
      </c>
      <c r="D32" s="51"/>
      <c r="E32" s="51"/>
      <c r="F32" s="51"/>
      <c r="G32" s="68">
        <v>500</v>
      </c>
      <c r="H32" s="68"/>
      <c r="I32" s="49"/>
      <c r="J32" s="49"/>
      <c r="K32" s="39"/>
      <c r="L32" s="34">
        <f t="shared" si="102"/>
        <v>0</v>
      </c>
      <c r="M32" s="51"/>
      <c r="N32" s="51"/>
      <c r="O32" s="34">
        <f t="shared" si="103"/>
        <v>0</v>
      </c>
      <c r="P32" s="51"/>
      <c r="Q32" s="51"/>
      <c r="R32" s="51"/>
      <c r="S32" s="51"/>
      <c r="T32" s="34">
        <f t="shared" si="104"/>
        <v>0</v>
      </c>
      <c r="U32" s="51"/>
      <c r="V32" s="51"/>
      <c r="W32" s="51"/>
      <c r="X32" s="51"/>
      <c r="Y32" s="34">
        <f t="shared" si="105"/>
        <v>0</v>
      </c>
      <c r="Z32" s="51"/>
      <c r="AA32" s="51"/>
      <c r="AB32" s="51"/>
      <c r="AC32" s="51"/>
      <c r="AD32" s="34">
        <f t="shared" si="106"/>
        <v>0</v>
      </c>
      <c r="AE32" s="51"/>
      <c r="AF32" s="51"/>
      <c r="AG32" s="51"/>
      <c r="AH32" s="51"/>
      <c r="AI32" s="34">
        <f t="shared" si="107"/>
        <v>0</v>
      </c>
      <c r="AJ32" s="51"/>
      <c r="AK32" s="70"/>
      <c r="AL32" s="51"/>
      <c r="AM32" s="51"/>
      <c r="AN32" s="51"/>
      <c r="AO32" s="51"/>
      <c r="AP32" s="34">
        <f t="shared" si="108"/>
        <v>0</v>
      </c>
      <c r="AQ32" s="51"/>
      <c r="AR32" s="51"/>
      <c r="AS32" s="51"/>
      <c r="AT32" s="51"/>
      <c r="AU32" s="51"/>
      <c r="AV32" s="34">
        <f t="shared" si="109"/>
        <v>0</v>
      </c>
      <c r="AW32" s="51"/>
      <c r="AX32" s="51"/>
      <c r="AY32" s="51"/>
      <c r="AZ32" s="51"/>
      <c r="BA32" s="34">
        <f t="shared" si="110"/>
        <v>0</v>
      </c>
      <c r="BB32" s="51"/>
      <c r="BC32" s="51"/>
      <c r="BD32" s="51"/>
      <c r="BE32" s="51"/>
      <c r="BF32" s="51"/>
      <c r="BG32" s="34">
        <f t="shared" si="111"/>
        <v>0</v>
      </c>
      <c r="BH32" s="51"/>
      <c r="BI32" s="51"/>
      <c r="BJ32" s="51"/>
      <c r="BK32" s="34">
        <f t="shared" si="112"/>
        <v>0</v>
      </c>
      <c r="BL32" s="51"/>
      <c r="BM32" s="51"/>
      <c r="BN32" s="51"/>
      <c r="BO32" s="34">
        <f t="shared" si="113"/>
        <v>0</v>
      </c>
      <c r="BP32" s="51"/>
      <c r="BQ32" s="51"/>
      <c r="BR32" s="41"/>
      <c r="BS32" s="34">
        <f t="shared" si="115"/>
        <v>0</v>
      </c>
      <c r="BT32" s="51"/>
      <c r="BU32" s="51"/>
      <c r="BV32" s="51"/>
      <c r="BW32" s="34">
        <f t="shared" si="116"/>
        <v>0</v>
      </c>
      <c r="BX32" s="51"/>
      <c r="BY32" s="51"/>
      <c r="BZ32" s="51"/>
      <c r="CA32" s="51"/>
      <c r="CB32" s="34">
        <f t="shared" si="117"/>
        <v>0</v>
      </c>
      <c r="CC32" s="51"/>
      <c r="CD32" s="51"/>
      <c r="CE32" s="51"/>
      <c r="CF32" s="34">
        <f t="shared" si="118"/>
        <v>0</v>
      </c>
      <c r="CG32" s="51"/>
      <c r="CH32" s="51"/>
      <c r="CI32" s="51"/>
      <c r="CJ32" s="34">
        <f t="shared" si="119"/>
        <v>0</v>
      </c>
      <c r="CK32" s="51"/>
      <c r="CL32" s="51"/>
      <c r="CM32" s="51"/>
      <c r="CN32" s="51"/>
      <c r="CO32" s="51"/>
      <c r="CP32" s="34">
        <f t="shared" si="120"/>
        <v>0</v>
      </c>
      <c r="CQ32" s="51"/>
      <c r="CR32" s="51"/>
      <c r="CS32" s="34">
        <f t="shared" si="121"/>
        <v>0</v>
      </c>
      <c r="CT32" s="51"/>
      <c r="CU32" s="51"/>
      <c r="CV32" s="51"/>
      <c r="CW32" s="34">
        <f t="shared" si="122"/>
        <v>0</v>
      </c>
      <c r="CX32" s="51"/>
      <c r="CY32" s="51"/>
      <c r="CZ32" s="51"/>
      <c r="DA32" s="34">
        <f t="shared" si="123"/>
        <v>0</v>
      </c>
      <c r="DB32" s="51"/>
      <c r="DC32" s="51"/>
      <c r="DD32" s="51"/>
      <c r="DE32" s="41"/>
      <c r="DF32" s="41"/>
      <c r="DG32" s="34"/>
      <c r="DH32" s="14">
        <f t="shared" si="100"/>
        <v>500</v>
      </c>
    </row>
    <row r="33" spans="1:112" x14ac:dyDescent="0.7">
      <c r="A33" s="71" t="s">
        <v>128</v>
      </c>
      <c r="B33" s="37"/>
      <c r="C33" s="41"/>
      <c r="D33" s="38"/>
      <c r="E33" s="38"/>
      <c r="F33" s="38"/>
      <c r="G33" s="38"/>
      <c r="H33" s="38"/>
      <c r="I33" s="38"/>
      <c r="J33" s="38"/>
      <c r="K33" s="35"/>
      <c r="L33" s="34">
        <f t="shared" si="102"/>
        <v>0</v>
      </c>
      <c r="M33" s="42"/>
      <c r="N33" s="42"/>
      <c r="O33" s="34">
        <f t="shared" si="103"/>
        <v>0</v>
      </c>
      <c r="P33" s="42"/>
      <c r="Q33" s="42"/>
      <c r="R33" s="42"/>
      <c r="S33" s="42"/>
      <c r="T33" s="34">
        <f t="shared" si="104"/>
        <v>0</v>
      </c>
      <c r="U33" s="42"/>
      <c r="V33" s="42"/>
      <c r="W33" s="42"/>
      <c r="X33" s="42"/>
      <c r="Y33" s="34">
        <f t="shared" si="105"/>
        <v>0</v>
      </c>
      <c r="Z33" s="42"/>
      <c r="AA33" s="42"/>
      <c r="AB33" s="42"/>
      <c r="AC33" s="42"/>
      <c r="AD33" s="34">
        <f t="shared" si="106"/>
        <v>0</v>
      </c>
      <c r="AE33" s="42"/>
      <c r="AF33" s="42"/>
      <c r="AG33" s="42"/>
      <c r="AH33" s="42"/>
      <c r="AI33" s="34">
        <f t="shared" si="107"/>
        <v>0</v>
      </c>
      <c r="AJ33" s="42"/>
      <c r="AK33" s="52"/>
      <c r="AL33" s="42"/>
      <c r="AM33" s="42"/>
      <c r="AN33" s="42"/>
      <c r="AO33" s="42"/>
      <c r="AP33" s="34">
        <f t="shared" si="108"/>
        <v>0</v>
      </c>
      <c r="AQ33" s="42"/>
      <c r="AR33" s="42"/>
      <c r="AS33" s="42"/>
      <c r="AT33" s="42"/>
      <c r="AU33" s="42"/>
      <c r="AV33" s="34">
        <f t="shared" si="109"/>
        <v>0</v>
      </c>
      <c r="AW33" s="42"/>
      <c r="AX33" s="42"/>
      <c r="AY33" s="42"/>
      <c r="AZ33" s="42"/>
      <c r="BA33" s="34">
        <f t="shared" si="110"/>
        <v>0</v>
      </c>
      <c r="BB33" s="42"/>
      <c r="BC33" s="42"/>
      <c r="BD33" s="42"/>
      <c r="BE33" s="42"/>
      <c r="BF33" s="42"/>
      <c r="BG33" s="34">
        <f t="shared" si="111"/>
        <v>0</v>
      </c>
      <c r="BH33" s="42"/>
      <c r="BI33" s="42"/>
      <c r="BJ33" s="42"/>
      <c r="BK33" s="34">
        <f t="shared" si="112"/>
        <v>0</v>
      </c>
      <c r="BL33" s="42"/>
      <c r="BM33" s="42"/>
      <c r="BN33" s="42"/>
      <c r="BO33" s="34">
        <f t="shared" si="113"/>
        <v>0</v>
      </c>
      <c r="BP33" s="42"/>
      <c r="BQ33" s="42"/>
      <c r="BR33" s="101"/>
      <c r="BS33" s="34">
        <f t="shared" si="115"/>
        <v>0</v>
      </c>
      <c r="BT33" s="42"/>
      <c r="BU33" s="42"/>
      <c r="BV33" s="42"/>
      <c r="BW33" s="34">
        <f t="shared" si="116"/>
        <v>0</v>
      </c>
      <c r="BX33" s="42"/>
      <c r="BY33" s="42"/>
      <c r="BZ33" s="42"/>
      <c r="CA33" s="42"/>
      <c r="CB33" s="34">
        <f t="shared" si="117"/>
        <v>0</v>
      </c>
      <c r="CC33" s="42"/>
      <c r="CD33" s="42"/>
      <c r="CE33" s="42"/>
      <c r="CF33" s="34">
        <f t="shared" si="118"/>
        <v>0</v>
      </c>
      <c r="CG33" s="42"/>
      <c r="CH33" s="42"/>
      <c r="CI33" s="42"/>
      <c r="CJ33" s="34">
        <f t="shared" si="119"/>
        <v>0</v>
      </c>
      <c r="CK33" s="42"/>
      <c r="CL33" s="42"/>
      <c r="CM33" s="42"/>
      <c r="CN33" s="42"/>
      <c r="CO33" s="42"/>
      <c r="CP33" s="34">
        <f t="shared" si="120"/>
        <v>0</v>
      </c>
      <c r="CQ33" s="42"/>
      <c r="CR33" s="42"/>
      <c r="CS33" s="34">
        <f t="shared" si="121"/>
        <v>0</v>
      </c>
      <c r="CT33" s="42"/>
      <c r="CU33" s="42"/>
      <c r="CV33" s="42"/>
      <c r="CW33" s="34">
        <f t="shared" si="122"/>
        <v>0</v>
      </c>
      <c r="CX33" s="42"/>
      <c r="CY33" s="42"/>
      <c r="CZ33" s="42"/>
      <c r="DA33" s="34">
        <f t="shared" si="123"/>
        <v>0</v>
      </c>
      <c r="DB33" s="42"/>
      <c r="DC33" s="42"/>
      <c r="DD33" s="42"/>
      <c r="DE33" s="101"/>
      <c r="DF33" s="101"/>
      <c r="DG33" s="41"/>
      <c r="DH33" s="14">
        <f t="shared" si="100"/>
        <v>0</v>
      </c>
    </row>
    <row r="34" spans="1:112" s="5" customFormat="1" x14ac:dyDescent="0.7">
      <c r="A34" s="67" t="s">
        <v>129</v>
      </c>
      <c r="B34" s="40" t="s">
        <v>108</v>
      </c>
      <c r="C34" s="41">
        <f>SUM(C35)</f>
        <v>800</v>
      </c>
      <c r="D34" s="39"/>
      <c r="E34" s="39">
        <f t="shared" ref="E34:BP35" si="163">SUM(E35)</f>
        <v>0</v>
      </c>
      <c r="F34" s="39">
        <f t="shared" si="163"/>
        <v>0</v>
      </c>
      <c r="G34" s="39">
        <f t="shared" si="163"/>
        <v>0</v>
      </c>
      <c r="H34" s="39">
        <f t="shared" si="163"/>
        <v>0</v>
      </c>
      <c r="I34" s="39">
        <f t="shared" si="163"/>
        <v>0</v>
      </c>
      <c r="J34" s="39">
        <f t="shared" si="163"/>
        <v>0</v>
      </c>
      <c r="K34" s="39">
        <f t="shared" si="163"/>
        <v>0</v>
      </c>
      <c r="L34" s="34">
        <f t="shared" si="102"/>
        <v>0</v>
      </c>
      <c r="M34" s="39">
        <f t="shared" si="163"/>
        <v>0</v>
      </c>
      <c r="N34" s="39">
        <f t="shared" si="163"/>
        <v>0</v>
      </c>
      <c r="O34" s="34">
        <f t="shared" si="103"/>
        <v>0</v>
      </c>
      <c r="P34" s="39">
        <f t="shared" si="163"/>
        <v>0</v>
      </c>
      <c r="Q34" s="39">
        <f t="shared" si="163"/>
        <v>0</v>
      </c>
      <c r="R34" s="39">
        <f t="shared" si="163"/>
        <v>0</v>
      </c>
      <c r="S34" s="39">
        <f t="shared" si="163"/>
        <v>0</v>
      </c>
      <c r="T34" s="34">
        <f t="shared" si="104"/>
        <v>0</v>
      </c>
      <c r="U34" s="39">
        <f t="shared" si="163"/>
        <v>0</v>
      </c>
      <c r="V34" s="39">
        <f t="shared" si="163"/>
        <v>0</v>
      </c>
      <c r="W34" s="39">
        <f t="shared" si="163"/>
        <v>0</v>
      </c>
      <c r="X34" s="39">
        <f t="shared" si="163"/>
        <v>0</v>
      </c>
      <c r="Y34" s="34">
        <f t="shared" si="105"/>
        <v>0</v>
      </c>
      <c r="Z34" s="39">
        <f t="shared" si="163"/>
        <v>0</v>
      </c>
      <c r="AA34" s="39">
        <f t="shared" si="163"/>
        <v>0</v>
      </c>
      <c r="AB34" s="39">
        <f t="shared" si="163"/>
        <v>0</v>
      </c>
      <c r="AC34" s="39">
        <f t="shared" si="163"/>
        <v>0</v>
      </c>
      <c r="AD34" s="34">
        <f t="shared" si="106"/>
        <v>0</v>
      </c>
      <c r="AE34" s="39">
        <f t="shared" si="163"/>
        <v>0</v>
      </c>
      <c r="AF34" s="39">
        <f t="shared" si="163"/>
        <v>0</v>
      </c>
      <c r="AG34" s="39">
        <f t="shared" si="163"/>
        <v>0</v>
      </c>
      <c r="AH34" s="39">
        <f t="shared" si="163"/>
        <v>0</v>
      </c>
      <c r="AI34" s="34">
        <f t="shared" si="107"/>
        <v>0</v>
      </c>
      <c r="AJ34" s="39">
        <f t="shared" si="163"/>
        <v>0</v>
      </c>
      <c r="AK34" s="39">
        <f t="shared" si="163"/>
        <v>0</v>
      </c>
      <c r="AL34" s="39">
        <f t="shared" si="163"/>
        <v>0</v>
      </c>
      <c r="AM34" s="39">
        <f t="shared" si="163"/>
        <v>0</v>
      </c>
      <c r="AN34" s="39">
        <f t="shared" si="163"/>
        <v>0</v>
      </c>
      <c r="AO34" s="39">
        <f t="shared" si="163"/>
        <v>0</v>
      </c>
      <c r="AP34" s="34">
        <f t="shared" si="108"/>
        <v>0</v>
      </c>
      <c r="AQ34" s="39">
        <f t="shared" si="163"/>
        <v>0</v>
      </c>
      <c r="AR34" s="39">
        <f t="shared" si="163"/>
        <v>0</v>
      </c>
      <c r="AS34" s="39">
        <f t="shared" si="163"/>
        <v>0</v>
      </c>
      <c r="AT34" s="39">
        <f t="shared" si="163"/>
        <v>0</v>
      </c>
      <c r="AU34" s="39">
        <f t="shared" si="163"/>
        <v>0</v>
      </c>
      <c r="AV34" s="34">
        <f t="shared" si="109"/>
        <v>0</v>
      </c>
      <c r="AW34" s="39">
        <f t="shared" si="163"/>
        <v>0</v>
      </c>
      <c r="AX34" s="39">
        <f t="shared" si="163"/>
        <v>0</v>
      </c>
      <c r="AY34" s="39">
        <f t="shared" si="163"/>
        <v>0</v>
      </c>
      <c r="AZ34" s="39">
        <f t="shared" si="163"/>
        <v>0</v>
      </c>
      <c r="BA34" s="34">
        <f t="shared" si="110"/>
        <v>0</v>
      </c>
      <c r="BB34" s="39">
        <f t="shared" si="163"/>
        <v>0</v>
      </c>
      <c r="BC34" s="39">
        <f t="shared" si="163"/>
        <v>0</v>
      </c>
      <c r="BD34" s="39">
        <f t="shared" si="163"/>
        <v>0</v>
      </c>
      <c r="BE34" s="39">
        <f t="shared" si="163"/>
        <v>0</v>
      </c>
      <c r="BF34" s="39">
        <f t="shared" si="163"/>
        <v>0</v>
      </c>
      <c r="BG34" s="34">
        <f t="shared" si="111"/>
        <v>0</v>
      </c>
      <c r="BH34" s="39">
        <f t="shared" si="163"/>
        <v>0</v>
      </c>
      <c r="BI34" s="39">
        <f t="shared" si="163"/>
        <v>0</v>
      </c>
      <c r="BJ34" s="39">
        <f t="shared" si="163"/>
        <v>0</v>
      </c>
      <c r="BK34" s="34">
        <f t="shared" si="112"/>
        <v>540</v>
      </c>
      <c r="BL34" s="39">
        <f t="shared" si="163"/>
        <v>260</v>
      </c>
      <c r="BM34" s="39">
        <f t="shared" si="163"/>
        <v>140</v>
      </c>
      <c r="BN34" s="39">
        <f t="shared" si="163"/>
        <v>140</v>
      </c>
      <c r="BO34" s="34">
        <f t="shared" si="113"/>
        <v>0</v>
      </c>
      <c r="BP34" s="39">
        <f t="shared" si="163"/>
        <v>0</v>
      </c>
      <c r="BQ34" s="39">
        <f t="shared" ref="BQ34:DG35" si="164">SUM(BQ35)</f>
        <v>0</v>
      </c>
      <c r="BR34" s="41">
        <f t="shared" si="164"/>
        <v>0</v>
      </c>
      <c r="BS34" s="34">
        <f t="shared" si="115"/>
        <v>0</v>
      </c>
      <c r="BT34" s="39">
        <f t="shared" si="164"/>
        <v>0</v>
      </c>
      <c r="BU34" s="39">
        <f t="shared" si="164"/>
        <v>0</v>
      </c>
      <c r="BV34" s="39">
        <f t="shared" si="164"/>
        <v>0</v>
      </c>
      <c r="BW34" s="34">
        <f t="shared" si="116"/>
        <v>0</v>
      </c>
      <c r="BX34" s="39">
        <f t="shared" si="164"/>
        <v>0</v>
      </c>
      <c r="BY34" s="39">
        <f t="shared" si="164"/>
        <v>0</v>
      </c>
      <c r="BZ34" s="39">
        <f t="shared" si="164"/>
        <v>0</v>
      </c>
      <c r="CA34" s="39">
        <f t="shared" si="164"/>
        <v>0</v>
      </c>
      <c r="CB34" s="34">
        <f t="shared" si="117"/>
        <v>0</v>
      </c>
      <c r="CC34" s="39">
        <f t="shared" si="164"/>
        <v>0</v>
      </c>
      <c r="CD34" s="39">
        <f t="shared" si="164"/>
        <v>0</v>
      </c>
      <c r="CE34" s="39">
        <f t="shared" si="164"/>
        <v>0</v>
      </c>
      <c r="CF34" s="34">
        <f t="shared" si="118"/>
        <v>0</v>
      </c>
      <c r="CG34" s="39">
        <f t="shared" si="164"/>
        <v>0</v>
      </c>
      <c r="CH34" s="39">
        <f t="shared" si="164"/>
        <v>0</v>
      </c>
      <c r="CI34" s="39">
        <f t="shared" si="164"/>
        <v>0</v>
      </c>
      <c r="CJ34" s="34">
        <f t="shared" si="119"/>
        <v>0</v>
      </c>
      <c r="CK34" s="39">
        <f t="shared" si="164"/>
        <v>0</v>
      </c>
      <c r="CL34" s="39">
        <f t="shared" si="164"/>
        <v>0</v>
      </c>
      <c r="CM34" s="39">
        <f t="shared" si="164"/>
        <v>0</v>
      </c>
      <c r="CN34" s="39">
        <f t="shared" si="164"/>
        <v>0</v>
      </c>
      <c r="CO34" s="39">
        <f t="shared" si="164"/>
        <v>0</v>
      </c>
      <c r="CP34" s="34">
        <f t="shared" si="120"/>
        <v>0</v>
      </c>
      <c r="CQ34" s="39">
        <f t="shared" si="164"/>
        <v>0</v>
      </c>
      <c r="CR34" s="39">
        <f t="shared" si="164"/>
        <v>0</v>
      </c>
      <c r="CS34" s="34">
        <f t="shared" si="121"/>
        <v>0</v>
      </c>
      <c r="CT34" s="39">
        <f t="shared" si="164"/>
        <v>0</v>
      </c>
      <c r="CU34" s="39">
        <f t="shared" si="164"/>
        <v>0</v>
      </c>
      <c r="CV34" s="39">
        <f t="shared" si="164"/>
        <v>0</v>
      </c>
      <c r="CW34" s="34">
        <f t="shared" si="122"/>
        <v>0</v>
      </c>
      <c r="CX34" s="39">
        <f t="shared" si="164"/>
        <v>0</v>
      </c>
      <c r="CY34" s="39">
        <f t="shared" si="164"/>
        <v>0</v>
      </c>
      <c r="CZ34" s="39">
        <f t="shared" si="164"/>
        <v>0</v>
      </c>
      <c r="DA34" s="34">
        <f t="shared" si="123"/>
        <v>260</v>
      </c>
      <c r="DB34" s="39">
        <f t="shared" si="164"/>
        <v>260</v>
      </c>
      <c r="DC34" s="39">
        <f t="shared" si="164"/>
        <v>0</v>
      </c>
      <c r="DD34" s="39">
        <f t="shared" si="164"/>
        <v>0</v>
      </c>
      <c r="DE34" s="41">
        <f t="shared" si="164"/>
        <v>0</v>
      </c>
      <c r="DF34" s="41">
        <f t="shared" si="164"/>
        <v>0</v>
      </c>
      <c r="DG34" s="41">
        <f t="shared" si="164"/>
        <v>0</v>
      </c>
      <c r="DH34" s="14">
        <f t="shared" si="100"/>
        <v>800</v>
      </c>
    </row>
    <row r="35" spans="1:112" s="5" customFormat="1" ht="26.4" customHeight="1" x14ac:dyDescent="0.7">
      <c r="A35" s="21" t="s">
        <v>130</v>
      </c>
      <c r="B35" s="37" t="s">
        <v>108</v>
      </c>
      <c r="C35" s="41">
        <f>SUM(C36)</f>
        <v>800</v>
      </c>
      <c r="D35" s="39"/>
      <c r="E35" s="39">
        <f t="shared" si="163"/>
        <v>0</v>
      </c>
      <c r="F35" s="39">
        <f t="shared" si="163"/>
        <v>0</v>
      </c>
      <c r="G35" s="39">
        <f t="shared" si="163"/>
        <v>0</v>
      </c>
      <c r="H35" s="39">
        <f t="shared" si="163"/>
        <v>0</v>
      </c>
      <c r="I35" s="39">
        <f t="shared" si="163"/>
        <v>0</v>
      </c>
      <c r="J35" s="39">
        <f t="shared" si="163"/>
        <v>0</v>
      </c>
      <c r="K35" s="39">
        <f t="shared" si="163"/>
        <v>0</v>
      </c>
      <c r="L35" s="34">
        <f t="shared" si="102"/>
        <v>0</v>
      </c>
      <c r="M35" s="39">
        <f t="shared" si="163"/>
        <v>0</v>
      </c>
      <c r="N35" s="39">
        <f t="shared" si="163"/>
        <v>0</v>
      </c>
      <c r="O35" s="34">
        <f t="shared" si="103"/>
        <v>0</v>
      </c>
      <c r="P35" s="39">
        <f t="shared" si="163"/>
        <v>0</v>
      </c>
      <c r="Q35" s="39">
        <f t="shared" si="163"/>
        <v>0</v>
      </c>
      <c r="R35" s="39">
        <f t="shared" si="163"/>
        <v>0</v>
      </c>
      <c r="S35" s="39">
        <f t="shared" si="163"/>
        <v>0</v>
      </c>
      <c r="T35" s="34">
        <f t="shared" si="104"/>
        <v>0</v>
      </c>
      <c r="U35" s="39">
        <f t="shared" si="163"/>
        <v>0</v>
      </c>
      <c r="V35" s="39">
        <f t="shared" si="163"/>
        <v>0</v>
      </c>
      <c r="W35" s="39">
        <f t="shared" si="163"/>
        <v>0</v>
      </c>
      <c r="X35" s="39">
        <f t="shared" si="163"/>
        <v>0</v>
      </c>
      <c r="Y35" s="34">
        <f t="shared" si="105"/>
        <v>0</v>
      </c>
      <c r="Z35" s="39">
        <f t="shared" si="163"/>
        <v>0</v>
      </c>
      <c r="AA35" s="39">
        <f t="shared" si="163"/>
        <v>0</v>
      </c>
      <c r="AB35" s="39">
        <f t="shared" si="163"/>
        <v>0</v>
      </c>
      <c r="AC35" s="39">
        <f t="shared" si="163"/>
        <v>0</v>
      </c>
      <c r="AD35" s="34">
        <f t="shared" si="106"/>
        <v>0</v>
      </c>
      <c r="AE35" s="39">
        <f t="shared" si="163"/>
        <v>0</v>
      </c>
      <c r="AF35" s="39">
        <f t="shared" si="163"/>
        <v>0</v>
      </c>
      <c r="AG35" s="39">
        <f t="shared" si="163"/>
        <v>0</v>
      </c>
      <c r="AH35" s="39">
        <f t="shared" si="163"/>
        <v>0</v>
      </c>
      <c r="AI35" s="34">
        <f t="shared" si="107"/>
        <v>0</v>
      </c>
      <c r="AJ35" s="39">
        <f t="shared" si="163"/>
        <v>0</v>
      </c>
      <c r="AK35" s="39">
        <f t="shared" si="163"/>
        <v>0</v>
      </c>
      <c r="AL35" s="39">
        <f t="shared" si="163"/>
        <v>0</v>
      </c>
      <c r="AM35" s="39">
        <f t="shared" si="163"/>
        <v>0</v>
      </c>
      <c r="AN35" s="39">
        <f t="shared" si="163"/>
        <v>0</v>
      </c>
      <c r="AO35" s="39">
        <f t="shared" si="163"/>
        <v>0</v>
      </c>
      <c r="AP35" s="34">
        <f t="shared" si="108"/>
        <v>0</v>
      </c>
      <c r="AQ35" s="39">
        <f t="shared" si="163"/>
        <v>0</v>
      </c>
      <c r="AR35" s="39">
        <f t="shared" si="163"/>
        <v>0</v>
      </c>
      <c r="AS35" s="39">
        <f t="shared" si="163"/>
        <v>0</v>
      </c>
      <c r="AT35" s="39">
        <f t="shared" si="163"/>
        <v>0</v>
      </c>
      <c r="AU35" s="39">
        <f t="shared" si="163"/>
        <v>0</v>
      </c>
      <c r="AV35" s="34">
        <f t="shared" si="109"/>
        <v>0</v>
      </c>
      <c r="AW35" s="39">
        <f t="shared" si="163"/>
        <v>0</v>
      </c>
      <c r="AX35" s="39">
        <f t="shared" si="163"/>
        <v>0</v>
      </c>
      <c r="AY35" s="39">
        <f t="shared" si="163"/>
        <v>0</v>
      </c>
      <c r="AZ35" s="39">
        <f t="shared" si="163"/>
        <v>0</v>
      </c>
      <c r="BA35" s="34">
        <f t="shared" si="110"/>
        <v>0</v>
      </c>
      <c r="BB35" s="39">
        <f t="shared" si="163"/>
        <v>0</v>
      </c>
      <c r="BC35" s="39">
        <f t="shared" si="163"/>
        <v>0</v>
      </c>
      <c r="BD35" s="39">
        <f t="shared" si="163"/>
        <v>0</v>
      </c>
      <c r="BE35" s="39">
        <f t="shared" si="163"/>
        <v>0</v>
      </c>
      <c r="BF35" s="39">
        <f t="shared" si="163"/>
        <v>0</v>
      </c>
      <c r="BG35" s="34">
        <f t="shared" si="111"/>
        <v>0</v>
      </c>
      <c r="BH35" s="39">
        <f t="shared" si="163"/>
        <v>0</v>
      </c>
      <c r="BI35" s="39">
        <f t="shared" si="163"/>
        <v>0</v>
      </c>
      <c r="BJ35" s="39">
        <f t="shared" si="163"/>
        <v>0</v>
      </c>
      <c r="BK35" s="34">
        <f t="shared" si="112"/>
        <v>540</v>
      </c>
      <c r="BL35" s="39">
        <f t="shared" si="163"/>
        <v>260</v>
      </c>
      <c r="BM35" s="39">
        <f t="shared" si="163"/>
        <v>140</v>
      </c>
      <c r="BN35" s="39">
        <f t="shared" si="163"/>
        <v>140</v>
      </c>
      <c r="BO35" s="34">
        <f t="shared" si="113"/>
        <v>0</v>
      </c>
      <c r="BP35" s="39">
        <f t="shared" si="163"/>
        <v>0</v>
      </c>
      <c r="BQ35" s="39">
        <f t="shared" si="164"/>
        <v>0</v>
      </c>
      <c r="BR35" s="41">
        <f t="shared" si="164"/>
        <v>0</v>
      </c>
      <c r="BS35" s="34">
        <f t="shared" si="115"/>
        <v>0</v>
      </c>
      <c r="BT35" s="39">
        <f t="shared" si="164"/>
        <v>0</v>
      </c>
      <c r="BU35" s="39">
        <f t="shared" si="164"/>
        <v>0</v>
      </c>
      <c r="BV35" s="39">
        <f t="shared" si="164"/>
        <v>0</v>
      </c>
      <c r="BW35" s="34">
        <f t="shared" si="116"/>
        <v>0</v>
      </c>
      <c r="BX35" s="39">
        <f t="shared" si="164"/>
        <v>0</v>
      </c>
      <c r="BY35" s="39">
        <f t="shared" si="164"/>
        <v>0</v>
      </c>
      <c r="BZ35" s="39">
        <f t="shared" si="164"/>
        <v>0</v>
      </c>
      <c r="CA35" s="39">
        <f t="shared" si="164"/>
        <v>0</v>
      </c>
      <c r="CB35" s="34">
        <f t="shared" si="117"/>
        <v>0</v>
      </c>
      <c r="CC35" s="39">
        <f t="shared" si="164"/>
        <v>0</v>
      </c>
      <c r="CD35" s="39">
        <f t="shared" si="164"/>
        <v>0</v>
      </c>
      <c r="CE35" s="39">
        <f t="shared" si="164"/>
        <v>0</v>
      </c>
      <c r="CF35" s="34">
        <f t="shared" si="118"/>
        <v>0</v>
      </c>
      <c r="CG35" s="39">
        <f t="shared" si="164"/>
        <v>0</v>
      </c>
      <c r="CH35" s="39">
        <f t="shared" si="164"/>
        <v>0</v>
      </c>
      <c r="CI35" s="39">
        <f t="shared" si="164"/>
        <v>0</v>
      </c>
      <c r="CJ35" s="34">
        <f t="shared" si="119"/>
        <v>0</v>
      </c>
      <c r="CK35" s="39">
        <f t="shared" si="164"/>
        <v>0</v>
      </c>
      <c r="CL35" s="39">
        <f t="shared" si="164"/>
        <v>0</v>
      </c>
      <c r="CM35" s="39">
        <f t="shared" si="164"/>
        <v>0</v>
      </c>
      <c r="CN35" s="39">
        <f t="shared" si="164"/>
        <v>0</v>
      </c>
      <c r="CO35" s="39">
        <f t="shared" si="164"/>
        <v>0</v>
      </c>
      <c r="CP35" s="34">
        <f t="shared" si="120"/>
        <v>0</v>
      </c>
      <c r="CQ35" s="39">
        <f t="shared" si="164"/>
        <v>0</v>
      </c>
      <c r="CR35" s="39">
        <f t="shared" si="164"/>
        <v>0</v>
      </c>
      <c r="CS35" s="34">
        <f t="shared" si="121"/>
        <v>0</v>
      </c>
      <c r="CT35" s="39">
        <f t="shared" si="164"/>
        <v>0</v>
      </c>
      <c r="CU35" s="39">
        <f t="shared" si="164"/>
        <v>0</v>
      </c>
      <c r="CV35" s="39">
        <f t="shared" si="164"/>
        <v>0</v>
      </c>
      <c r="CW35" s="34">
        <f t="shared" si="122"/>
        <v>0</v>
      </c>
      <c r="CX35" s="39">
        <f t="shared" si="164"/>
        <v>0</v>
      </c>
      <c r="CY35" s="39">
        <f t="shared" si="164"/>
        <v>0</v>
      </c>
      <c r="CZ35" s="39">
        <f t="shared" si="164"/>
        <v>0</v>
      </c>
      <c r="DA35" s="34">
        <f t="shared" si="123"/>
        <v>260</v>
      </c>
      <c r="DB35" s="39">
        <f t="shared" si="164"/>
        <v>260</v>
      </c>
      <c r="DC35" s="39">
        <f t="shared" si="164"/>
        <v>0</v>
      </c>
      <c r="DD35" s="39">
        <f t="shared" si="164"/>
        <v>0</v>
      </c>
      <c r="DE35" s="41">
        <f t="shared" si="164"/>
        <v>0</v>
      </c>
      <c r="DF35" s="41">
        <f t="shared" si="164"/>
        <v>0</v>
      </c>
      <c r="DG35" s="41">
        <f t="shared" si="164"/>
        <v>0</v>
      </c>
      <c r="DH35" s="14">
        <f t="shared" si="100"/>
        <v>800</v>
      </c>
    </row>
    <row r="36" spans="1:112" x14ac:dyDescent="0.7">
      <c r="A36" s="20" t="s">
        <v>125</v>
      </c>
      <c r="B36" s="72" t="s">
        <v>108</v>
      </c>
      <c r="C36" s="41">
        <f>SUM(BK36+DA36)</f>
        <v>800</v>
      </c>
      <c r="D36" s="35"/>
      <c r="E36" s="35"/>
      <c r="F36" s="35"/>
      <c r="G36" s="37"/>
      <c r="H36" s="37"/>
      <c r="I36" s="37"/>
      <c r="J36" s="37"/>
      <c r="K36" s="35"/>
      <c r="L36" s="34">
        <f t="shared" si="102"/>
        <v>0</v>
      </c>
      <c r="M36" s="35"/>
      <c r="N36" s="35"/>
      <c r="O36" s="34">
        <f t="shared" si="103"/>
        <v>0</v>
      </c>
      <c r="P36" s="35"/>
      <c r="Q36" s="35"/>
      <c r="R36" s="35"/>
      <c r="S36" s="35"/>
      <c r="T36" s="34">
        <f t="shared" si="104"/>
        <v>0</v>
      </c>
      <c r="U36" s="35"/>
      <c r="V36" s="35"/>
      <c r="W36" s="35"/>
      <c r="X36" s="35"/>
      <c r="Y36" s="34">
        <f t="shared" si="105"/>
        <v>0</v>
      </c>
      <c r="Z36" s="35"/>
      <c r="AA36" s="35"/>
      <c r="AB36" s="35"/>
      <c r="AC36" s="35"/>
      <c r="AD36" s="34">
        <f t="shared" si="106"/>
        <v>0</v>
      </c>
      <c r="AE36" s="35"/>
      <c r="AF36" s="35"/>
      <c r="AG36" s="35"/>
      <c r="AH36" s="35"/>
      <c r="AI36" s="34">
        <f t="shared" si="107"/>
        <v>0</v>
      </c>
      <c r="AJ36" s="35"/>
      <c r="AK36" s="52"/>
      <c r="AL36" s="38"/>
      <c r="AM36" s="35"/>
      <c r="AN36" s="35"/>
      <c r="AO36" s="35"/>
      <c r="AP36" s="34">
        <f t="shared" si="108"/>
        <v>0</v>
      </c>
      <c r="AQ36" s="35"/>
      <c r="AR36" s="35"/>
      <c r="AS36" s="35"/>
      <c r="AT36" s="35"/>
      <c r="AU36" s="35"/>
      <c r="AV36" s="34">
        <f t="shared" si="109"/>
        <v>0</v>
      </c>
      <c r="AW36" s="35"/>
      <c r="AX36" s="35"/>
      <c r="AY36" s="35"/>
      <c r="AZ36" s="35"/>
      <c r="BA36" s="34">
        <f t="shared" si="110"/>
        <v>0</v>
      </c>
      <c r="BB36" s="35"/>
      <c r="BC36" s="35"/>
      <c r="BD36" s="35"/>
      <c r="BE36" s="35"/>
      <c r="BF36" s="35"/>
      <c r="BG36" s="34">
        <f t="shared" si="111"/>
        <v>0</v>
      </c>
      <c r="BH36" s="35"/>
      <c r="BI36" s="35"/>
      <c r="BJ36" s="35"/>
      <c r="BK36" s="34">
        <f t="shared" si="112"/>
        <v>540</v>
      </c>
      <c r="BL36" s="35">
        <v>260</v>
      </c>
      <c r="BM36" s="35">
        <v>140</v>
      </c>
      <c r="BN36" s="35">
        <v>140</v>
      </c>
      <c r="BO36" s="34">
        <f t="shared" si="113"/>
        <v>0</v>
      </c>
      <c r="BP36" s="35"/>
      <c r="BQ36" s="35"/>
      <c r="BR36" s="41"/>
      <c r="BS36" s="34">
        <f t="shared" si="115"/>
        <v>0</v>
      </c>
      <c r="BT36" s="35"/>
      <c r="BU36" s="35"/>
      <c r="BV36" s="35"/>
      <c r="BW36" s="34">
        <f t="shared" si="116"/>
        <v>0</v>
      </c>
      <c r="BX36" s="35"/>
      <c r="BY36" s="35"/>
      <c r="BZ36" s="35"/>
      <c r="CA36" s="35"/>
      <c r="CB36" s="34">
        <f t="shared" si="117"/>
        <v>0</v>
      </c>
      <c r="CC36" s="35"/>
      <c r="CD36" s="35"/>
      <c r="CE36" s="35"/>
      <c r="CF36" s="34">
        <f t="shared" si="118"/>
        <v>0</v>
      </c>
      <c r="CG36" s="35"/>
      <c r="CH36" s="35"/>
      <c r="CI36" s="35"/>
      <c r="CJ36" s="34">
        <f t="shared" si="119"/>
        <v>0</v>
      </c>
      <c r="CK36" s="35"/>
      <c r="CL36" s="35"/>
      <c r="CM36" s="35"/>
      <c r="CN36" s="35"/>
      <c r="CO36" s="35"/>
      <c r="CP36" s="34">
        <f t="shared" si="120"/>
        <v>0</v>
      </c>
      <c r="CQ36" s="35"/>
      <c r="CR36" s="35"/>
      <c r="CS36" s="34">
        <f t="shared" si="121"/>
        <v>0</v>
      </c>
      <c r="CT36" s="35"/>
      <c r="CU36" s="35"/>
      <c r="CV36" s="35"/>
      <c r="CW36" s="34">
        <f t="shared" si="122"/>
        <v>0</v>
      </c>
      <c r="CX36" s="35"/>
      <c r="CY36" s="35"/>
      <c r="CZ36" s="35"/>
      <c r="DA36" s="34">
        <f t="shared" si="123"/>
        <v>260</v>
      </c>
      <c r="DB36" s="35">
        <v>260</v>
      </c>
      <c r="DC36" s="35"/>
      <c r="DD36" s="35"/>
      <c r="DE36" s="41"/>
      <c r="DF36" s="41"/>
      <c r="DG36" s="41"/>
      <c r="DH36" s="14">
        <f t="shared" si="100"/>
        <v>800</v>
      </c>
    </row>
    <row r="37" spans="1:112" x14ac:dyDescent="0.7">
      <c r="A37" s="71" t="s">
        <v>131</v>
      </c>
      <c r="B37" s="72"/>
      <c r="C37" s="41"/>
      <c r="D37" s="35"/>
      <c r="E37" s="35"/>
      <c r="F37" s="35"/>
      <c r="G37" s="37"/>
      <c r="H37" s="37"/>
      <c r="I37" s="37"/>
      <c r="J37" s="37"/>
      <c r="K37" s="35"/>
      <c r="L37" s="34">
        <f t="shared" si="102"/>
        <v>0</v>
      </c>
      <c r="M37" s="35"/>
      <c r="N37" s="35"/>
      <c r="O37" s="34">
        <f t="shared" si="103"/>
        <v>0</v>
      </c>
      <c r="P37" s="35"/>
      <c r="Q37" s="35"/>
      <c r="R37" s="35"/>
      <c r="S37" s="35"/>
      <c r="T37" s="34">
        <f t="shared" si="104"/>
        <v>0</v>
      </c>
      <c r="U37" s="35"/>
      <c r="V37" s="35"/>
      <c r="W37" s="35"/>
      <c r="X37" s="35"/>
      <c r="Y37" s="34">
        <f t="shared" si="105"/>
        <v>0</v>
      </c>
      <c r="Z37" s="35"/>
      <c r="AA37" s="35"/>
      <c r="AB37" s="35"/>
      <c r="AC37" s="35"/>
      <c r="AD37" s="34">
        <f t="shared" si="106"/>
        <v>0</v>
      </c>
      <c r="AE37" s="35"/>
      <c r="AF37" s="35"/>
      <c r="AG37" s="35"/>
      <c r="AH37" s="35"/>
      <c r="AI37" s="34">
        <f t="shared" si="107"/>
        <v>0</v>
      </c>
      <c r="AJ37" s="35"/>
      <c r="AK37" s="52"/>
      <c r="AL37" s="38"/>
      <c r="AM37" s="35"/>
      <c r="AN37" s="35"/>
      <c r="AO37" s="35"/>
      <c r="AP37" s="34">
        <f t="shared" si="108"/>
        <v>0</v>
      </c>
      <c r="AQ37" s="35"/>
      <c r="AR37" s="35"/>
      <c r="AS37" s="35"/>
      <c r="AT37" s="35"/>
      <c r="AU37" s="35"/>
      <c r="AV37" s="34">
        <f t="shared" si="109"/>
        <v>0</v>
      </c>
      <c r="AW37" s="35"/>
      <c r="AX37" s="35"/>
      <c r="AY37" s="35"/>
      <c r="AZ37" s="35"/>
      <c r="BA37" s="34">
        <f t="shared" si="110"/>
        <v>0</v>
      </c>
      <c r="BB37" s="35"/>
      <c r="BC37" s="35"/>
      <c r="BD37" s="35"/>
      <c r="BE37" s="35"/>
      <c r="BF37" s="35"/>
      <c r="BG37" s="34">
        <f t="shared" si="111"/>
        <v>0</v>
      </c>
      <c r="BH37" s="35"/>
      <c r="BI37" s="35"/>
      <c r="BJ37" s="35"/>
      <c r="BK37" s="34">
        <f t="shared" si="112"/>
        <v>0</v>
      </c>
      <c r="BL37" s="35"/>
      <c r="BM37" s="35"/>
      <c r="BN37" s="35"/>
      <c r="BO37" s="34">
        <f t="shared" si="113"/>
        <v>0</v>
      </c>
      <c r="BP37" s="35"/>
      <c r="BQ37" s="35"/>
      <c r="BR37" s="41"/>
      <c r="BS37" s="34">
        <f t="shared" si="115"/>
        <v>0</v>
      </c>
      <c r="BT37" s="35"/>
      <c r="BU37" s="35"/>
      <c r="BV37" s="35"/>
      <c r="BW37" s="34">
        <f t="shared" si="116"/>
        <v>0</v>
      </c>
      <c r="BX37" s="35"/>
      <c r="BY37" s="35"/>
      <c r="BZ37" s="35"/>
      <c r="CA37" s="35"/>
      <c r="CB37" s="34">
        <f t="shared" si="117"/>
        <v>0</v>
      </c>
      <c r="CC37" s="35"/>
      <c r="CD37" s="35"/>
      <c r="CE37" s="35"/>
      <c r="CF37" s="34">
        <f t="shared" si="118"/>
        <v>0</v>
      </c>
      <c r="CG37" s="35"/>
      <c r="CH37" s="35"/>
      <c r="CI37" s="35"/>
      <c r="CJ37" s="34">
        <f t="shared" si="119"/>
        <v>0</v>
      </c>
      <c r="CK37" s="35"/>
      <c r="CL37" s="35"/>
      <c r="CM37" s="35"/>
      <c r="CN37" s="35"/>
      <c r="CO37" s="35"/>
      <c r="CP37" s="34">
        <f t="shared" si="120"/>
        <v>0</v>
      </c>
      <c r="CQ37" s="35"/>
      <c r="CR37" s="35"/>
      <c r="CS37" s="34">
        <f t="shared" si="121"/>
        <v>0</v>
      </c>
      <c r="CT37" s="35"/>
      <c r="CU37" s="35"/>
      <c r="CV37" s="35"/>
      <c r="CW37" s="34">
        <f t="shared" si="122"/>
        <v>0</v>
      </c>
      <c r="CX37" s="35"/>
      <c r="CY37" s="35"/>
      <c r="CZ37" s="35"/>
      <c r="DA37" s="34">
        <f t="shared" si="123"/>
        <v>0</v>
      </c>
      <c r="DB37" s="35"/>
      <c r="DC37" s="35"/>
      <c r="DD37" s="35"/>
      <c r="DE37" s="41"/>
      <c r="DF37" s="41"/>
      <c r="DG37" s="41"/>
      <c r="DH37" s="14">
        <f t="shared" si="100"/>
        <v>0</v>
      </c>
    </row>
    <row r="38" spans="1:112" s="5" customFormat="1" ht="24.6" customHeight="1" x14ac:dyDescent="0.7">
      <c r="A38" s="73" t="s">
        <v>132</v>
      </c>
      <c r="B38" s="74" t="s">
        <v>108</v>
      </c>
      <c r="C38" s="41">
        <f>C39</f>
        <v>3000</v>
      </c>
      <c r="D38" s="39"/>
      <c r="E38" s="39">
        <f t="shared" ref="E38:BP38" si="165">E39</f>
        <v>0</v>
      </c>
      <c r="F38" s="39">
        <f t="shared" si="165"/>
        <v>0</v>
      </c>
      <c r="G38" s="39">
        <f t="shared" si="165"/>
        <v>0</v>
      </c>
      <c r="H38" s="39">
        <f t="shared" si="165"/>
        <v>0</v>
      </c>
      <c r="I38" s="39">
        <f t="shared" si="165"/>
        <v>0</v>
      </c>
      <c r="J38" s="39">
        <f t="shared" si="165"/>
        <v>0</v>
      </c>
      <c r="K38" s="39">
        <f t="shared" si="165"/>
        <v>200</v>
      </c>
      <c r="L38" s="34">
        <f t="shared" si="102"/>
        <v>300</v>
      </c>
      <c r="M38" s="39">
        <f t="shared" si="165"/>
        <v>0</v>
      </c>
      <c r="N38" s="39">
        <f t="shared" si="165"/>
        <v>300</v>
      </c>
      <c r="O38" s="34">
        <f t="shared" si="103"/>
        <v>0</v>
      </c>
      <c r="P38" s="39">
        <f t="shared" si="165"/>
        <v>0</v>
      </c>
      <c r="Q38" s="39">
        <f t="shared" si="165"/>
        <v>0</v>
      </c>
      <c r="R38" s="39">
        <f t="shared" si="165"/>
        <v>0</v>
      </c>
      <c r="S38" s="39">
        <f t="shared" si="165"/>
        <v>0</v>
      </c>
      <c r="T38" s="34">
        <f t="shared" si="104"/>
        <v>1500</v>
      </c>
      <c r="U38" s="39">
        <f t="shared" si="165"/>
        <v>500</v>
      </c>
      <c r="V38" s="39">
        <f t="shared" si="165"/>
        <v>1000</v>
      </c>
      <c r="W38" s="39">
        <f t="shared" si="165"/>
        <v>0</v>
      </c>
      <c r="X38" s="39">
        <f t="shared" si="165"/>
        <v>0</v>
      </c>
      <c r="Y38" s="34">
        <f t="shared" si="105"/>
        <v>0</v>
      </c>
      <c r="Z38" s="39">
        <f t="shared" si="165"/>
        <v>0</v>
      </c>
      <c r="AA38" s="39">
        <f t="shared" si="165"/>
        <v>0</v>
      </c>
      <c r="AB38" s="39">
        <f t="shared" si="165"/>
        <v>0</v>
      </c>
      <c r="AC38" s="39">
        <f t="shared" si="165"/>
        <v>0</v>
      </c>
      <c r="AD38" s="34">
        <f t="shared" si="106"/>
        <v>0</v>
      </c>
      <c r="AE38" s="39">
        <f t="shared" si="165"/>
        <v>0</v>
      </c>
      <c r="AF38" s="39">
        <f t="shared" si="165"/>
        <v>0</v>
      </c>
      <c r="AG38" s="39">
        <f t="shared" si="165"/>
        <v>0</v>
      </c>
      <c r="AH38" s="39">
        <f t="shared" si="165"/>
        <v>0</v>
      </c>
      <c r="AI38" s="34">
        <f t="shared" si="107"/>
        <v>0</v>
      </c>
      <c r="AJ38" s="39">
        <f t="shared" si="165"/>
        <v>0</v>
      </c>
      <c r="AK38" s="39">
        <f t="shared" si="165"/>
        <v>0</v>
      </c>
      <c r="AL38" s="39">
        <f t="shared" si="165"/>
        <v>0</v>
      </c>
      <c r="AM38" s="39">
        <f t="shared" si="165"/>
        <v>0</v>
      </c>
      <c r="AN38" s="39">
        <f t="shared" si="165"/>
        <v>0</v>
      </c>
      <c r="AO38" s="39">
        <f t="shared" si="165"/>
        <v>0</v>
      </c>
      <c r="AP38" s="34">
        <f t="shared" si="108"/>
        <v>0</v>
      </c>
      <c r="AQ38" s="39">
        <f t="shared" si="165"/>
        <v>0</v>
      </c>
      <c r="AR38" s="39">
        <f t="shared" si="165"/>
        <v>0</v>
      </c>
      <c r="AS38" s="39">
        <f t="shared" si="165"/>
        <v>0</v>
      </c>
      <c r="AT38" s="39">
        <f t="shared" si="165"/>
        <v>0</v>
      </c>
      <c r="AU38" s="39">
        <f t="shared" si="165"/>
        <v>0</v>
      </c>
      <c r="AV38" s="34">
        <f t="shared" si="109"/>
        <v>0</v>
      </c>
      <c r="AW38" s="39">
        <f t="shared" si="165"/>
        <v>0</v>
      </c>
      <c r="AX38" s="39">
        <f t="shared" si="165"/>
        <v>0</v>
      </c>
      <c r="AY38" s="39">
        <f t="shared" si="165"/>
        <v>0</v>
      </c>
      <c r="AZ38" s="39">
        <f t="shared" si="165"/>
        <v>0</v>
      </c>
      <c r="BA38" s="34">
        <f t="shared" si="110"/>
        <v>0</v>
      </c>
      <c r="BB38" s="39">
        <f t="shared" si="165"/>
        <v>0</v>
      </c>
      <c r="BC38" s="39">
        <f t="shared" si="165"/>
        <v>0</v>
      </c>
      <c r="BD38" s="39">
        <f t="shared" si="165"/>
        <v>0</v>
      </c>
      <c r="BE38" s="39">
        <f t="shared" si="165"/>
        <v>0</v>
      </c>
      <c r="BF38" s="39">
        <f t="shared" si="165"/>
        <v>0</v>
      </c>
      <c r="BG38" s="34">
        <f t="shared" si="111"/>
        <v>0</v>
      </c>
      <c r="BH38" s="39">
        <f t="shared" si="165"/>
        <v>0</v>
      </c>
      <c r="BI38" s="39">
        <f t="shared" si="165"/>
        <v>0</v>
      </c>
      <c r="BJ38" s="39">
        <f t="shared" si="165"/>
        <v>0</v>
      </c>
      <c r="BK38" s="34">
        <f t="shared" si="112"/>
        <v>0</v>
      </c>
      <c r="BL38" s="39">
        <f t="shared" si="165"/>
        <v>0</v>
      </c>
      <c r="BM38" s="39">
        <f t="shared" si="165"/>
        <v>0</v>
      </c>
      <c r="BN38" s="39">
        <f t="shared" si="165"/>
        <v>0</v>
      </c>
      <c r="BO38" s="34">
        <f t="shared" si="113"/>
        <v>0</v>
      </c>
      <c r="BP38" s="39">
        <f t="shared" si="165"/>
        <v>0</v>
      </c>
      <c r="BQ38" s="39">
        <f t="shared" ref="BQ38:DG38" si="166">BQ39</f>
        <v>0</v>
      </c>
      <c r="BR38" s="41">
        <f t="shared" si="166"/>
        <v>0</v>
      </c>
      <c r="BS38" s="34">
        <f t="shared" si="115"/>
        <v>0</v>
      </c>
      <c r="BT38" s="39">
        <f t="shared" si="166"/>
        <v>0</v>
      </c>
      <c r="BU38" s="39">
        <f t="shared" si="166"/>
        <v>0</v>
      </c>
      <c r="BV38" s="39">
        <f t="shared" si="166"/>
        <v>0</v>
      </c>
      <c r="BW38" s="34">
        <f t="shared" si="116"/>
        <v>0</v>
      </c>
      <c r="BX38" s="39">
        <f t="shared" si="166"/>
        <v>0</v>
      </c>
      <c r="BY38" s="39">
        <f t="shared" si="166"/>
        <v>0</v>
      </c>
      <c r="BZ38" s="39">
        <f t="shared" si="166"/>
        <v>0</v>
      </c>
      <c r="CA38" s="39">
        <f t="shared" si="166"/>
        <v>0</v>
      </c>
      <c r="CB38" s="34">
        <f t="shared" si="117"/>
        <v>0</v>
      </c>
      <c r="CC38" s="39">
        <f t="shared" si="166"/>
        <v>0</v>
      </c>
      <c r="CD38" s="39">
        <f t="shared" si="166"/>
        <v>0</v>
      </c>
      <c r="CE38" s="39">
        <f t="shared" si="166"/>
        <v>0</v>
      </c>
      <c r="CF38" s="34">
        <f t="shared" si="118"/>
        <v>1000</v>
      </c>
      <c r="CG38" s="39">
        <f t="shared" si="166"/>
        <v>1000</v>
      </c>
      <c r="CH38" s="39">
        <f t="shared" si="166"/>
        <v>0</v>
      </c>
      <c r="CI38" s="39">
        <f t="shared" si="166"/>
        <v>0</v>
      </c>
      <c r="CJ38" s="34">
        <f t="shared" si="119"/>
        <v>0</v>
      </c>
      <c r="CK38" s="39">
        <f t="shared" si="166"/>
        <v>0</v>
      </c>
      <c r="CL38" s="39">
        <f t="shared" si="166"/>
        <v>0</v>
      </c>
      <c r="CM38" s="39">
        <f t="shared" si="166"/>
        <v>0</v>
      </c>
      <c r="CN38" s="39">
        <f t="shared" si="166"/>
        <v>0</v>
      </c>
      <c r="CO38" s="39">
        <f t="shared" si="166"/>
        <v>0</v>
      </c>
      <c r="CP38" s="34">
        <f t="shared" si="120"/>
        <v>0</v>
      </c>
      <c r="CQ38" s="39">
        <f t="shared" si="166"/>
        <v>0</v>
      </c>
      <c r="CR38" s="39">
        <f t="shared" si="166"/>
        <v>0</v>
      </c>
      <c r="CS38" s="34">
        <f t="shared" si="121"/>
        <v>0</v>
      </c>
      <c r="CT38" s="39">
        <f t="shared" si="166"/>
        <v>0</v>
      </c>
      <c r="CU38" s="39">
        <f t="shared" si="166"/>
        <v>0</v>
      </c>
      <c r="CV38" s="39">
        <f t="shared" si="166"/>
        <v>0</v>
      </c>
      <c r="CW38" s="34">
        <f t="shared" si="122"/>
        <v>0</v>
      </c>
      <c r="CX38" s="39">
        <f t="shared" si="166"/>
        <v>0</v>
      </c>
      <c r="CY38" s="39">
        <f t="shared" si="166"/>
        <v>0</v>
      </c>
      <c r="CZ38" s="39">
        <f t="shared" si="166"/>
        <v>0</v>
      </c>
      <c r="DA38" s="34">
        <f t="shared" si="123"/>
        <v>0</v>
      </c>
      <c r="DB38" s="39">
        <f t="shared" si="166"/>
        <v>0</v>
      </c>
      <c r="DC38" s="39">
        <f t="shared" si="166"/>
        <v>0</v>
      </c>
      <c r="DD38" s="39">
        <f t="shared" si="166"/>
        <v>0</v>
      </c>
      <c r="DE38" s="41">
        <f t="shared" si="166"/>
        <v>0</v>
      </c>
      <c r="DF38" s="41">
        <f t="shared" si="166"/>
        <v>0</v>
      </c>
      <c r="DG38" s="41">
        <f t="shared" si="166"/>
        <v>0</v>
      </c>
      <c r="DH38" s="14">
        <f t="shared" si="100"/>
        <v>3000</v>
      </c>
    </row>
    <row r="39" spans="1:112" s="5" customFormat="1" ht="23.4" customHeight="1" x14ac:dyDescent="0.7">
      <c r="A39" s="75" t="s">
        <v>133</v>
      </c>
      <c r="B39" s="74" t="s">
        <v>108</v>
      </c>
      <c r="C39" s="41">
        <f>SUM(C40:C41)</f>
        <v>3000</v>
      </c>
      <c r="D39" s="39"/>
      <c r="E39" s="39">
        <f t="shared" ref="E39:BP39" si="167">SUM(E40:E41)</f>
        <v>0</v>
      </c>
      <c r="F39" s="39">
        <f t="shared" si="167"/>
        <v>0</v>
      </c>
      <c r="G39" s="39">
        <f t="shared" si="167"/>
        <v>0</v>
      </c>
      <c r="H39" s="39">
        <f t="shared" si="167"/>
        <v>0</v>
      </c>
      <c r="I39" s="39">
        <f t="shared" si="167"/>
        <v>0</v>
      </c>
      <c r="J39" s="39">
        <f t="shared" si="167"/>
        <v>0</v>
      </c>
      <c r="K39" s="39">
        <f t="shared" si="167"/>
        <v>200</v>
      </c>
      <c r="L39" s="34">
        <f t="shared" si="102"/>
        <v>300</v>
      </c>
      <c r="M39" s="39">
        <f t="shared" si="167"/>
        <v>0</v>
      </c>
      <c r="N39" s="39">
        <f t="shared" si="167"/>
        <v>300</v>
      </c>
      <c r="O39" s="34">
        <f t="shared" si="103"/>
        <v>0</v>
      </c>
      <c r="P39" s="39">
        <f t="shared" si="167"/>
        <v>0</v>
      </c>
      <c r="Q39" s="39">
        <f t="shared" si="167"/>
        <v>0</v>
      </c>
      <c r="R39" s="39">
        <f t="shared" si="167"/>
        <v>0</v>
      </c>
      <c r="S39" s="39">
        <f t="shared" si="167"/>
        <v>0</v>
      </c>
      <c r="T39" s="34">
        <f t="shared" si="104"/>
        <v>1500</v>
      </c>
      <c r="U39" s="39">
        <f t="shared" si="167"/>
        <v>500</v>
      </c>
      <c r="V39" s="39">
        <f t="shared" si="167"/>
        <v>1000</v>
      </c>
      <c r="W39" s="39">
        <f t="shared" si="167"/>
        <v>0</v>
      </c>
      <c r="X39" s="39">
        <f t="shared" si="167"/>
        <v>0</v>
      </c>
      <c r="Y39" s="34">
        <f t="shared" si="105"/>
        <v>0</v>
      </c>
      <c r="Z39" s="39">
        <f t="shared" si="167"/>
        <v>0</v>
      </c>
      <c r="AA39" s="39">
        <f t="shared" si="167"/>
        <v>0</v>
      </c>
      <c r="AB39" s="39">
        <f t="shared" si="167"/>
        <v>0</v>
      </c>
      <c r="AC39" s="39">
        <f t="shared" si="167"/>
        <v>0</v>
      </c>
      <c r="AD39" s="34">
        <f t="shared" si="106"/>
        <v>0</v>
      </c>
      <c r="AE39" s="39">
        <f t="shared" si="167"/>
        <v>0</v>
      </c>
      <c r="AF39" s="39">
        <f t="shared" si="167"/>
        <v>0</v>
      </c>
      <c r="AG39" s="39">
        <f t="shared" si="167"/>
        <v>0</v>
      </c>
      <c r="AH39" s="39">
        <f t="shared" si="167"/>
        <v>0</v>
      </c>
      <c r="AI39" s="34">
        <f t="shared" si="107"/>
        <v>0</v>
      </c>
      <c r="AJ39" s="39">
        <f t="shared" si="167"/>
        <v>0</v>
      </c>
      <c r="AK39" s="39">
        <f t="shared" si="167"/>
        <v>0</v>
      </c>
      <c r="AL39" s="39">
        <f t="shared" si="167"/>
        <v>0</v>
      </c>
      <c r="AM39" s="39">
        <f t="shared" si="167"/>
        <v>0</v>
      </c>
      <c r="AN39" s="39">
        <f t="shared" si="167"/>
        <v>0</v>
      </c>
      <c r="AO39" s="39">
        <f t="shared" si="167"/>
        <v>0</v>
      </c>
      <c r="AP39" s="34">
        <f t="shared" si="108"/>
        <v>0</v>
      </c>
      <c r="AQ39" s="39">
        <f t="shared" si="167"/>
        <v>0</v>
      </c>
      <c r="AR39" s="39">
        <f t="shared" si="167"/>
        <v>0</v>
      </c>
      <c r="AS39" s="39">
        <f t="shared" si="167"/>
        <v>0</v>
      </c>
      <c r="AT39" s="39">
        <f t="shared" si="167"/>
        <v>0</v>
      </c>
      <c r="AU39" s="39">
        <f t="shared" si="167"/>
        <v>0</v>
      </c>
      <c r="AV39" s="34">
        <f t="shared" si="109"/>
        <v>0</v>
      </c>
      <c r="AW39" s="39">
        <f t="shared" si="167"/>
        <v>0</v>
      </c>
      <c r="AX39" s="39">
        <f t="shared" si="167"/>
        <v>0</v>
      </c>
      <c r="AY39" s="39">
        <f t="shared" si="167"/>
        <v>0</v>
      </c>
      <c r="AZ39" s="39">
        <f t="shared" si="167"/>
        <v>0</v>
      </c>
      <c r="BA39" s="34">
        <f t="shared" si="110"/>
        <v>0</v>
      </c>
      <c r="BB39" s="39">
        <f t="shared" si="167"/>
        <v>0</v>
      </c>
      <c r="BC39" s="39">
        <f t="shared" si="167"/>
        <v>0</v>
      </c>
      <c r="BD39" s="39">
        <f t="shared" si="167"/>
        <v>0</v>
      </c>
      <c r="BE39" s="39">
        <f t="shared" si="167"/>
        <v>0</v>
      </c>
      <c r="BF39" s="39">
        <f t="shared" si="167"/>
        <v>0</v>
      </c>
      <c r="BG39" s="34">
        <f t="shared" si="111"/>
        <v>0</v>
      </c>
      <c r="BH39" s="39">
        <f t="shared" si="167"/>
        <v>0</v>
      </c>
      <c r="BI39" s="39">
        <f t="shared" si="167"/>
        <v>0</v>
      </c>
      <c r="BJ39" s="39">
        <f t="shared" si="167"/>
        <v>0</v>
      </c>
      <c r="BK39" s="34">
        <f t="shared" si="112"/>
        <v>0</v>
      </c>
      <c r="BL39" s="39">
        <f t="shared" si="167"/>
        <v>0</v>
      </c>
      <c r="BM39" s="39">
        <f t="shared" si="167"/>
        <v>0</v>
      </c>
      <c r="BN39" s="39">
        <f t="shared" si="167"/>
        <v>0</v>
      </c>
      <c r="BO39" s="34">
        <f t="shared" si="113"/>
        <v>0</v>
      </c>
      <c r="BP39" s="39">
        <f t="shared" si="167"/>
        <v>0</v>
      </c>
      <c r="BQ39" s="39">
        <f t="shared" ref="BQ39:DG39" si="168">SUM(BQ40:BQ41)</f>
        <v>0</v>
      </c>
      <c r="BR39" s="41">
        <f t="shared" si="168"/>
        <v>0</v>
      </c>
      <c r="BS39" s="34">
        <f t="shared" si="115"/>
        <v>0</v>
      </c>
      <c r="BT39" s="39">
        <f t="shared" si="168"/>
        <v>0</v>
      </c>
      <c r="BU39" s="39">
        <f t="shared" si="168"/>
        <v>0</v>
      </c>
      <c r="BV39" s="39">
        <f t="shared" si="168"/>
        <v>0</v>
      </c>
      <c r="BW39" s="34">
        <f t="shared" si="116"/>
        <v>0</v>
      </c>
      <c r="BX39" s="39">
        <f t="shared" si="168"/>
        <v>0</v>
      </c>
      <c r="BY39" s="39">
        <f t="shared" si="168"/>
        <v>0</v>
      </c>
      <c r="BZ39" s="39">
        <f t="shared" si="168"/>
        <v>0</v>
      </c>
      <c r="CA39" s="39">
        <f t="shared" si="168"/>
        <v>0</v>
      </c>
      <c r="CB39" s="34">
        <f t="shared" si="117"/>
        <v>0</v>
      </c>
      <c r="CC39" s="39">
        <f t="shared" si="168"/>
        <v>0</v>
      </c>
      <c r="CD39" s="39">
        <f t="shared" si="168"/>
        <v>0</v>
      </c>
      <c r="CE39" s="39">
        <f t="shared" si="168"/>
        <v>0</v>
      </c>
      <c r="CF39" s="34">
        <f t="shared" si="118"/>
        <v>1000</v>
      </c>
      <c r="CG39" s="39">
        <f t="shared" si="168"/>
        <v>1000</v>
      </c>
      <c r="CH39" s="39">
        <f t="shared" si="168"/>
        <v>0</v>
      </c>
      <c r="CI39" s="39">
        <f t="shared" si="168"/>
        <v>0</v>
      </c>
      <c r="CJ39" s="34">
        <f t="shared" si="119"/>
        <v>0</v>
      </c>
      <c r="CK39" s="39">
        <f t="shared" si="168"/>
        <v>0</v>
      </c>
      <c r="CL39" s="39">
        <f t="shared" si="168"/>
        <v>0</v>
      </c>
      <c r="CM39" s="39">
        <f t="shared" si="168"/>
        <v>0</v>
      </c>
      <c r="CN39" s="39">
        <f t="shared" si="168"/>
        <v>0</v>
      </c>
      <c r="CO39" s="39">
        <f t="shared" si="168"/>
        <v>0</v>
      </c>
      <c r="CP39" s="34">
        <f t="shared" si="120"/>
        <v>0</v>
      </c>
      <c r="CQ39" s="39">
        <f t="shared" si="168"/>
        <v>0</v>
      </c>
      <c r="CR39" s="39">
        <f t="shared" si="168"/>
        <v>0</v>
      </c>
      <c r="CS39" s="34">
        <f t="shared" si="121"/>
        <v>0</v>
      </c>
      <c r="CT39" s="39">
        <f t="shared" si="168"/>
        <v>0</v>
      </c>
      <c r="CU39" s="39">
        <f t="shared" si="168"/>
        <v>0</v>
      </c>
      <c r="CV39" s="39">
        <f t="shared" si="168"/>
        <v>0</v>
      </c>
      <c r="CW39" s="34">
        <f t="shared" si="122"/>
        <v>0</v>
      </c>
      <c r="CX39" s="39">
        <f t="shared" si="168"/>
        <v>0</v>
      </c>
      <c r="CY39" s="39">
        <f t="shared" si="168"/>
        <v>0</v>
      </c>
      <c r="CZ39" s="39">
        <f t="shared" si="168"/>
        <v>0</v>
      </c>
      <c r="DA39" s="34">
        <f t="shared" si="123"/>
        <v>0</v>
      </c>
      <c r="DB39" s="39">
        <f t="shared" si="168"/>
        <v>0</v>
      </c>
      <c r="DC39" s="39">
        <f t="shared" si="168"/>
        <v>0</v>
      </c>
      <c r="DD39" s="39">
        <f t="shared" si="168"/>
        <v>0</v>
      </c>
      <c r="DE39" s="41">
        <f t="shared" si="168"/>
        <v>0</v>
      </c>
      <c r="DF39" s="41">
        <f t="shared" si="168"/>
        <v>0</v>
      </c>
      <c r="DG39" s="41">
        <f t="shared" si="168"/>
        <v>0</v>
      </c>
      <c r="DH39" s="14">
        <f t="shared" si="100"/>
        <v>3000</v>
      </c>
    </row>
    <row r="40" spans="1:112" x14ac:dyDescent="0.7">
      <c r="A40" s="76" t="s">
        <v>134</v>
      </c>
      <c r="B40" s="77" t="s">
        <v>108</v>
      </c>
      <c r="C40" s="41">
        <f>SUM(L40+T40+CF40)</f>
        <v>2800</v>
      </c>
      <c r="D40" s="42"/>
      <c r="E40" s="42"/>
      <c r="F40" s="42"/>
      <c r="G40" s="42"/>
      <c r="H40" s="42"/>
      <c r="I40" s="42"/>
      <c r="J40" s="42"/>
      <c r="K40" s="39"/>
      <c r="L40" s="34">
        <f t="shared" si="102"/>
        <v>300</v>
      </c>
      <c r="M40" s="42"/>
      <c r="N40" s="42">
        <v>300</v>
      </c>
      <c r="O40" s="34">
        <f t="shared" si="103"/>
        <v>0</v>
      </c>
      <c r="P40" s="42"/>
      <c r="Q40" s="42"/>
      <c r="R40" s="42"/>
      <c r="S40" s="42"/>
      <c r="T40" s="34">
        <f t="shared" si="104"/>
        <v>1500</v>
      </c>
      <c r="U40" s="42">
        <v>500</v>
      </c>
      <c r="V40" s="42">
        <v>1000</v>
      </c>
      <c r="W40" s="42"/>
      <c r="X40" s="42"/>
      <c r="Y40" s="34">
        <f t="shared" si="105"/>
        <v>0</v>
      </c>
      <c r="Z40" s="42"/>
      <c r="AA40" s="42"/>
      <c r="AB40" s="42"/>
      <c r="AC40" s="42"/>
      <c r="AD40" s="34">
        <f t="shared" si="106"/>
        <v>0</v>
      </c>
      <c r="AE40" s="42"/>
      <c r="AF40" s="42"/>
      <c r="AG40" s="42"/>
      <c r="AH40" s="42"/>
      <c r="AI40" s="34">
        <f t="shared" si="107"/>
        <v>0</v>
      </c>
      <c r="AJ40" s="39"/>
      <c r="AK40" s="78"/>
      <c r="AL40" s="42"/>
      <c r="AM40" s="39"/>
      <c r="AN40" s="39"/>
      <c r="AO40" s="39"/>
      <c r="AP40" s="34">
        <f t="shared" si="108"/>
        <v>0</v>
      </c>
      <c r="AQ40" s="39"/>
      <c r="AR40" s="39"/>
      <c r="AS40" s="39"/>
      <c r="AT40" s="39"/>
      <c r="AU40" s="39"/>
      <c r="AV40" s="34">
        <f t="shared" si="109"/>
        <v>0</v>
      </c>
      <c r="AW40" s="39"/>
      <c r="AX40" s="39"/>
      <c r="AY40" s="39"/>
      <c r="AZ40" s="39"/>
      <c r="BA40" s="34">
        <f t="shared" si="110"/>
        <v>0</v>
      </c>
      <c r="BB40" s="39"/>
      <c r="BC40" s="39"/>
      <c r="BD40" s="39"/>
      <c r="BE40" s="39"/>
      <c r="BF40" s="39"/>
      <c r="BG40" s="34">
        <f t="shared" si="111"/>
        <v>0</v>
      </c>
      <c r="BH40" s="39"/>
      <c r="BI40" s="39"/>
      <c r="BJ40" s="39"/>
      <c r="BK40" s="34">
        <f t="shared" si="112"/>
        <v>0</v>
      </c>
      <c r="BL40" s="39"/>
      <c r="BM40" s="39"/>
      <c r="BN40" s="39"/>
      <c r="BO40" s="34">
        <f t="shared" si="113"/>
        <v>0</v>
      </c>
      <c r="BP40" s="39"/>
      <c r="BQ40" s="39"/>
      <c r="BR40" s="41"/>
      <c r="BS40" s="34">
        <f t="shared" si="115"/>
        <v>0</v>
      </c>
      <c r="BT40" s="39"/>
      <c r="BU40" s="39"/>
      <c r="BV40" s="39"/>
      <c r="BW40" s="34">
        <f t="shared" si="116"/>
        <v>0</v>
      </c>
      <c r="BX40" s="39"/>
      <c r="BY40" s="39"/>
      <c r="BZ40" s="39"/>
      <c r="CA40" s="39"/>
      <c r="CB40" s="34">
        <f t="shared" si="117"/>
        <v>0</v>
      </c>
      <c r="CC40" s="39"/>
      <c r="CD40" s="39"/>
      <c r="CE40" s="39"/>
      <c r="CF40" s="34">
        <f t="shared" si="118"/>
        <v>1000</v>
      </c>
      <c r="CG40" s="39">
        <v>1000</v>
      </c>
      <c r="CH40" s="39"/>
      <c r="CI40" s="39"/>
      <c r="CJ40" s="34">
        <f t="shared" si="119"/>
        <v>0</v>
      </c>
      <c r="CK40" s="39"/>
      <c r="CL40" s="39"/>
      <c r="CM40" s="39"/>
      <c r="CN40" s="39"/>
      <c r="CO40" s="39"/>
      <c r="CP40" s="34">
        <f t="shared" si="120"/>
        <v>0</v>
      </c>
      <c r="CQ40" s="39"/>
      <c r="CR40" s="39"/>
      <c r="CS40" s="34">
        <f t="shared" si="121"/>
        <v>0</v>
      </c>
      <c r="CT40" s="39"/>
      <c r="CU40" s="39"/>
      <c r="CV40" s="39"/>
      <c r="CW40" s="34">
        <f t="shared" si="122"/>
        <v>0</v>
      </c>
      <c r="CX40" s="39"/>
      <c r="CY40" s="39"/>
      <c r="CZ40" s="39"/>
      <c r="DA40" s="34">
        <f t="shared" si="123"/>
        <v>0</v>
      </c>
      <c r="DB40" s="39"/>
      <c r="DC40" s="39"/>
      <c r="DD40" s="39"/>
      <c r="DE40" s="41"/>
      <c r="DF40" s="41"/>
      <c r="DG40" s="41"/>
      <c r="DH40" s="14">
        <f t="shared" si="100"/>
        <v>2800</v>
      </c>
    </row>
    <row r="41" spans="1:112" x14ac:dyDescent="0.7">
      <c r="A41" s="76" t="s">
        <v>135</v>
      </c>
      <c r="B41" s="77" t="s">
        <v>108</v>
      </c>
      <c r="C41" s="41">
        <f>SUM(K41)</f>
        <v>200</v>
      </c>
      <c r="D41" s="42"/>
      <c r="E41" s="42"/>
      <c r="F41" s="42"/>
      <c r="G41" s="42"/>
      <c r="H41" s="42"/>
      <c r="I41" s="42"/>
      <c r="J41" s="42"/>
      <c r="K41" s="40">
        <v>200</v>
      </c>
      <c r="L41" s="34">
        <f t="shared" si="102"/>
        <v>0</v>
      </c>
      <c r="M41" s="42"/>
      <c r="N41" s="42"/>
      <c r="O41" s="34">
        <f t="shared" si="103"/>
        <v>0</v>
      </c>
      <c r="P41" s="42"/>
      <c r="Q41" s="42"/>
      <c r="R41" s="42"/>
      <c r="S41" s="42"/>
      <c r="T41" s="34">
        <f t="shared" si="104"/>
        <v>0</v>
      </c>
      <c r="U41" s="42"/>
      <c r="V41" s="42"/>
      <c r="W41" s="42"/>
      <c r="X41" s="42"/>
      <c r="Y41" s="34">
        <f t="shared" si="105"/>
        <v>0</v>
      </c>
      <c r="Z41" s="42"/>
      <c r="AA41" s="42"/>
      <c r="AB41" s="42"/>
      <c r="AC41" s="42"/>
      <c r="AD41" s="34">
        <f t="shared" si="106"/>
        <v>0</v>
      </c>
      <c r="AE41" s="42"/>
      <c r="AF41" s="42"/>
      <c r="AG41" s="42"/>
      <c r="AH41" s="42"/>
      <c r="AI41" s="34">
        <f t="shared" si="107"/>
        <v>0</v>
      </c>
      <c r="AJ41" s="39"/>
      <c r="AK41" s="78"/>
      <c r="AL41" s="42"/>
      <c r="AM41" s="39"/>
      <c r="AN41" s="39"/>
      <c r="AO41" s="39"/>
      <c r="AP41" s="34">
        <f t="shared" si="108"/>
        <v>0</v>
      </c>
      <c r="AQ41" s="39"/>
      <c r="AR41" s="39"/>
      <c r="AS41" s="39"/>
      <c r="AT41" s="39"/>
      <c r="AU41" s="39"/>
      <c r="AV41" s="34">
        <f t="shared" si="109"/>
        <v>0</v>
      </c>
      <c r="AW41" s="39"/>
      <c r="AX41" s="39"/>
      <c r="AY41" s="39"/>
      <c r="AZ41" s="39"/>
      <c r="BA41" s="34">
        <f t="shared" si="110"/>
        <v>0</v>
      </c>
      <c r="BB41" s="39"/>
      <c r="BC41" s="39"/>
      <c r="BD41" s="39"/>
      <c r="BE41" s="39"/>
      <c r="BF41" s="39"/>
      <c r="BG41" s="34">
        <f t="shared" si="111"/>
        <v>0</v>
      </c>
      <c r="BH41" s="39"/>
      <c r="BI41" s="39"/>
      <c r="BJ41" s="39"/>
      <c r="BK41" s="34">
        <f t="shared" si="112"/>
        <v>0</v>
      </c>
      <c r="BL41" s="39"/>
      <c r="BM41" s="39"/>
      <c r="BN41" s="39"/>
      <c r="BO41" s="34">
        <f t="shared" si="113"/>
        <v>0</v>
      </c>
      <c r="BP41" s="39"/>
      <c r="BQ41" s="39"/>
      <c r="BR41" s="41"/>
      <c r="BS41" s="34">
        <f t="shared" si="115"/>
        <v>0</v>
      </c>
      <c r="BT41" s="39"/>
      <c r="BU41" s="39"/>
      <c r="BV41" s="39"/>
      <c r="BW41" s="34">
        <f t="shared" si="116"/>
        <v>0</v>
      </c>
      <c r="BX41" s="39"/>
      <c r="BY41" s="39"/>
      <c r="BZ41" s="39"/>
      <c r="CA41" s="39"/>
      <c r="CB41" s="34">
        <f t="shared" si="117"/>
        <v>0</v>
      </c>
      <c r="CC41" s="39"/>
      <c r="CD41" s="39"/>
      <c r="CE41" s="39"/>
      <c r="CF41" s="34">
        <f t="shared" si="118"/>
        <v>0</v>
      </c>
      <c r="CG41" s="39"/>
      <c r="CH41" s="39"/>
      <c r="CI41" s="39"/>
      <c r="CJ41" s="34">
        <f t="shared" si="119"/>
        <v>0</v>
      </c>
      <c r="CK41" s="39"/>
      <c r="CL41" s="39"/>
      <c r="CM41" s="39"/>
      <c r="CN41" s="39"/>
      <c r="CO41" s="39"/>
      <c r="CP41" s="34">
        <f t="shared" si="120"/>
        <v>0</v>
      </c>
      <c r="CQ41" s="39"/>
      <c r="CR41" s="39"/>
      <c r="CS41" s="34">
        <f t="shared" si="121"/>
        <v>0</v>
      </c>
      <c r="CT41" s="39"/>
      <c r="CU41" s="39"/>
      <c r="CV41" s="39"/>
      <c r="CW41" s="34">
        <f t="shared" si="122"/>
        <v>0</v>
      </c>
      <c r="CX41" s="39"/>
      <c r="CY41" s="39"/>
      <c r="CZ41" s="39"/>
      <c r="DA41" s="34">
        <f t="shared" si="123"/>
        <v>0</v>
      </c>
      <c r="DB41" s="39"/>
      <c r="DC41" s="39"/>
      <c r="DD41" s="39"/>
      <c r="DE41" s="41"/>
      <c r="DF41" s="41"/>
      <c r="DG41" s="41"/>
      <c r="DH41" s="14">
        <f t="shared" si="100"/>
        <v>200</v>
      </c>
    </row>
    <row r="42" spans="1:112" x14ac:dyDescent="0.7">
      <c r="A42" s="75" t="s">
        <v>136</v>
      </c>
      <c r="B42" s="74"/>
      <c r="C42" s="41"/>
      <c r="D42" s="42"/>
      <c r="E42" s="42"/>
      <c r="F42" s="42"/>
      <c r="G42" s="42"/>
      <c r="H42" s="42"/>
      <c r="I42" s="42"/>
      <c r="J42" s="42"/>
      <c r="K42" s="40"/>
      <c r="L42" s="34">
        <f t="shared" si="102"/>
        <v>0</v>
      </c>
      <c r="M42" s="42"/>
      <c r="N42" s="42"/>
      <c r="O42" s="34">
        <f t="shared" si="103"/>
        <v>0</v>
      </c>
      <c r="P42" s="42"/>
      <c r="Q42" s="42"/>
      <c r="R42" s="42"/>
      <c r="S42" s="42"/>
      <c r="T42" s="34">
        <f t="shared" si="104"/>
        <v>0</v>
      </c>
      <c r="U42" s="42"/>
      <c r="V42" s="42"/>
      <c r="W42" s="42"/>
      <c r="X42" s="42"/>
      <c r="Y42" s="34">
        <f t="shared" si="105"/>
        <v>0</v>
      </c>
      <c r="Z42" s="42"/>
      <c r="AA42" s="42"/>
      <c r="AB42" s="42"/>
      <c r="AC42" s="42"/>
      <c r="AD42" s="34">
        <f t="shared" si="106"/>
        <v>0</v>
      </c>
      <c r="AE42" s="42"/>
      <c r="AF42" s="42"/>
      <c r="AG42" s="42"/>
      <c r="AH42" s="42"/>
      <c r="AI42" s="34">
        <f t="shared" si="107"/>
        <v>0</v>
      </c>
      <c r="AJ42" s="39"/>
      <c r="AK42" s="78"/>
      <c r="AL42" s="42"/>
      <c r="AM42" s="39"/>
      <c r="AN42" s="39"/>
      <c r="AO42" s="39"/>
      <c r="AP42" s="34">
        <f t="shared" si="108"/>
        <v>0</v>
      </c>
      <c r="AQ42" s="39"/>
      <c r="AR42" s="39"/>
      <c r="AS42" s="39"/>
      <c r="AT42" s="39"/>
      <c r="AU42" s="39"/>
      <c r="AV42" s="34">
        <f t="shared" si="109"/>
        <v>0</v>
      </c>
      <c r="AW42" s="39"/>
      <c r="AX42" s="39"/>
      <c r="AY42" s="39"/>
      <c r="AZ42" s="39"/>
      <c r="BA42" s="34">
        <f t="shared" si="110"/>
        <v>0</v>
      </c>
      <c r="BB42" s="39"/>
      <c r="BC42" s="39"/>
      <c r="BD42" s="39"/>
      <c r="BE42" s="39"/>
      <c r="BF42" s="39"/>
      <c r="BG42" s="34">
        <f t="shared" si="111"/>
        <v>0</v>
      </c>
      <c r="BH42" s="39"/>
      <c r="BI42" s="39"/>
      <c r="BJ42" s="39"/>
      <c r="BK42" s="34">
        <f t="shared" si="112"/>
        <v>0</v>
      </c>
      <c r="BL42" s="39"/>
      <c r="BM42" s="39"/>
      <c r="BN42" s="39"/>
      <c r="BO42" s="34">
        <f t="shared" si="113"/>
        <v>0</v>
      </c>
      <c r="BP42" s="39"/>
      <c r="BQ42" s="39"/>
      <c r="BR42" s="41"/>
      <c r="BS42" s="34">
        <f t="shared" si="115"/>
        <v>0</v>
      </c>
      <c r="BT42" s="39"/>
      <c r="BU42" s="39"/>
      <c r="BV42" s="39"/>
      <c r="BW42" s="34">
        <f t="shared" si="116"/>
        <v>0</v>
      </c>
      <c r="BX42" s="39"/>
      <c r="BY42" s="39"/>
      <c r="BZ42" s="39"/>
      <c r="CA42" s="39"/>
      <c r="CB42" s="34">
        <f t="shared" si="117"/>
        <v>0</v>
      </c>
      <c r="CC42" s="39"/>
      <c r="CD42" s="39"/>
      <c r="CE42" s="39"/>
      <c r="CF42" s="34">
        <f t="shared" si="118"/>
        <v>0</v>
      </c>
      <c r="CG42" s="39"/>
      <c r="CH42" s="39"/>
      <c r="CI42" s="39"/>
      <c r="CJ42" s="34">
        <f t="shared" si="119"/>
        <v>0</v>
      </c>
      <c r="CK42" s="39"/>
      <c r="CL42" s="39"/>
      <c r="CM42" s="39"/>
      <c r="CN42" s="39"/>
      <c r="CO42" s="39"/>
      <c r="CP42" s="34">
        <f t="shared" si="120"/>
        <v>0</v>
      </c>
      <c r="CQ42" s="39"/>
      <c r="CR42" s="39"/>
      <c r="CS42" s="34">
        <f t="shared" si="121"/>
        <v>0</v>
      </c>
      <c r="CT42" s="39"/>
      <c r="CU42" s="39"/>
      <c r="CV42" s="39"/>
      <c r="CW42" s="34">
        <f t="shared" si="122"/>
        <v>0</v>
      </c>
      <c r="CX42" s="39"/>
      <c r="CY42" s="39"/>
      <c r="CZ42" s="39"/>
      <c r="DA42" s="34">
        <f t="shared" si="123"/>
        <v>0</v>
      </c>
      <c r="DB42" s="39"/>
      <c r="DC42" s="39"/>
      <c r="DD42" s="39"/>
      <c r="DE42" s="41"/>
      <c r="DF42" s="41"/>
      <c r="DG42" s="41"/>
      <c r="DH42" s="14">
        <f t="shared" si="100"/>
        <v>0</v>
      </c>
    </row>
    <row r="43" spans="1:112" x14ac:dyDescent="0.7">
      <c r="A43" s="23" t="s">
        <v>137</v>
      </c>
      <c r="B43" s="74" t="s">
        <v>108</v>
      </c>
      <c r="C43" s="41"/>
      <c r="D43" s="42"/>
      <c r="E43" s="42"/>
      <c r="F43" s="42"/>
      <c r="G43" s="42"/>
      <c r="H43" s="42"/>
      <c r="I43" s="42"/>
      <c r="J43" s="42"/>
      <c r="K43" s="39"/>
      <c r="L43" s="34">
        <f t="shared" si="102"/>
        <v>0</v>
      </c>
      <c r="M43" s="42"/>
      <c r="N43" s="42"/>
      <c r="O43" s="34">
        <f t="shared" si="103"/>
        <v>0</v>
      </c>
      <c r="P43" s="42"/>
      <c r="Q43" s="42"/>
      <c r="R43" s="42"/>
      <c r="S43" s="42"/>
      <c r="T43" s="34">
        <f t="shared" si="104"/>
        <v>0</v>
      </c>
      <c r="U43" s="42"/>
      <c r="V43" s="42"/>
      <c r="W43" s="42"/>
      <c r="X43" s="42"/>
      <c r="Y43" s="34">
        <f t="shared" si="105"/>
        <v>0</v>
      </c>
      <c r="Z43" s="42"/>
      <c r="AA43" s="42"/>
      <c r="AB43" s="42"/>
      <c r="AC43" s="42"/>
      <c r="AD43" s="34">
        <f t="shared" si="106"/>
        <v>0</v>
      </c>
      <c r="AE43" s="42"/>
      <c r="AF43" s="42"/>
      <c r="AG43" s="42"/>
      <c r="AH43" s="42"/>
      <c r="AI43" s="34">
        <f t="shared" si="107"/>
        <v>0</v>
      </c>
      <c r="AJ43" s="51"/>
      <c r="AK43" s="51"/>
      <c r="AL43" s="51"/>
      <c r="AM43" s="51"/>
      <c r="AN43" s="51"/>
      <c r="AO43" s="51"/>
      <c r="AP43" s="34">
        <f t="shared" si="108"/>
        <v>0</v>
      </c>
      <c r="AQ43" s="51"/>
      <c r="AR43" s="51"/>
      <c r="AS43" s="51"/>
      <c r="AT43" s="51"/>
      <c r="AU43" s="51"/>
      <c r="AV43" s="34">
        <f t="shared" si="109"/>
        <v>0</v>
      </c>
      <c r="AW43" s="51"/>
      <c r="AX43" s="51"/>
      <c r="AY43" s="51"/>
      <c r="AZ43" s="51"/>
      <c r="BA43" s="34">
        <f t="shared" si="110"/>
        <v>0</v>
      </c>
      <c r="BB43" s="51"/>
      <c r="BC43" s="51"/>
      <c r="BD43" s="51"/>
      <c r="BE43" s="51"/>
      <c r="BF43" s="51"/>
      <c r="BG43" s="34">
        <f t="shared" si="111"/>
        <v>0</v>
      </c>
      <c r="BH43" s="51"/>
      <c r="BI43" s="51"/>
      <c r="BJ43" s="51"/>
      <c r="BK43" s="34">
        <f t="shared" si="112"/>
        <v>0</v>
      </c>
      <c r="BL43" s="51"/>
      <c r="BM43" s="51"/>
      <c r="BN43" s="51"/>
      <c r="BO43" s="34">
        <f t="shared" si="113"/>
        <v>0</v>
      </c>
      <c r="BP43" s="51"/>
      <c r="BQ43" s="51"/>
      <c r="BR43" s="41"/>
      <c r="BS43" s="34">
        <f t="shared" si="115"/>
        <v>0</v>
      </c>
      <c r="BT43" s="51"/>
      <c r="BU43" s="51"/>
      <c r="BV43" s="51"/>
      <c r="BW43" s="34">
        <f t="shared" si="116"/>
        <v>0</v>
      </c>
      <c r="BX43" s="51"/>
      <c r="BY43" s="51"/>
      <c r="BZ43" s="51"/>
      <c r="CA43" s="51"/>
      <c r="CB43" s="34">
        <f t="shared" si="117"/>
        <v>0</v>
      </c>
      <c r="CC43" s="51"/>
      <c r="CD43" s="51"/>
      <c r="CE43" s="51"/>
      <c r="CF43" s="34">
        <f t="shared" si="118"/>
        <v>0</v>
      </c>
      <c r="CG43" s="51"/>
      <c r="CH43" s="51"/>
      <c r="CI43" s="51"/>
      <c r="CJ43" s="34">
        <f t="shared" si="119"/>
        <v>0</v>
      </c>
      <c r="CK43" s="51"/>
      <c r="CL43" s="51"/>
      <c r="CM43" s="51"/>
      <c r="CN43" s="51"/>
      <c r="CO43" s="51"/>
      <c r="CP43" s="34">
        <f t="shared" si="120"/>
        <v>0</v>
      </c>
      <c r="CQ43" s="51"/>
      <c r="CR43" s="51"/>
      <c r="CS43" s="34">
        <f t="shared" si="121"/>
        <v>0</v>
      </c>
      <c r="CT43" s="51"/>
      <c r="CU43" s="51"/>
      <c r="CV43" s="51"/>
      <c r="CW43" s="34">
        <f t="shared" si="122"/>
        <v>0</v>
      </c>
      <c r="CX43" s="51"/>
      <c r="CY43" s="51"/>
      <c r="CZ43" s="51"/>
      <c r="DA43" s="34">
        <f t="shared" si="123"/>
        <v>0</v>
      </c>
      <c r="DB43" s="51"/>
      <c r="DC43" s="51"/>
      <c r="DD43" s="51"/>
      <c r="DE43" s="41"/>
      <c r="DF43" s="41"/>
      <c r="DG43" s="41"/>
      <c r="DH43" s="14">
        <f t="shared" si="100"/>
        <v>0</v>
      </c>
    </row>
    <row r="44" spans="1:112" s="5" customFormat="1" ht="49.2" x14ac:dyDescent="0.7">
      <c r="A44" s="79" t="s">
        <v>138</v>
      </c>
      <c r="B44" s="74" t="s">
        <v>108</v>
      </c>
      <c r="C44" s="41">
        <f>SUM(C47+C49+C54)</f>
        <v>3419200</v>
      </c>
      <c r="D44" s="39"/>
      <c r="E44" s="39">
        <f t="shared" ref="E44:BP44" si="169">SUM(E47+E49+E54)</f>
        <v>0</v>
      </c>
      <c r="F44" s="39">
        <f t="shared" si="169"/>
        <v>0</v>
      </c>
      <c r="G44" s="39">
        <f t="shared" si="169"/>
        <v>0</v>
      </c>
      <c r="H44" s="39">
        <f t="shared" si="169"/>
        <v>0</v>
      </c>
      <c r="I44" s="39">
        <f t="shared" si="169"/>
        <v>0</v>
      </c>
      <c r="J44" s="39">
        <f t="shared" si="169"/>
        <v>0</v>
      </c>
      <c r="K44" s="39">
        <f t="shared" si="169"/>
        <v>0</v>
      </c>
      <c r="L44" s="34">
        <f t="shared" si="102"/>
        <v>404890</v>
      </c>
      <c r="M44" s="39">
        <f t="shared" si="169"/>
        <v>324600</v>
      </c>
      <c r="N44" s="39">
        <f t="shared" si="169"/>
        <v>80290</v>
      </c>
      <c r="O44" s="34">
        <f t="shared" si="103"/>
        <v>12200</v>
      </c>
      <c r="P44" s="39">
        <f t="shared" si="169"/>
        <v>4970</v>
      </c>
      <c r="Q44" s="39">
        <f t="shared" si="169"/>
        <v>2560</v>
      </c>
      <c r="R44" s="39">
        <f t="shared" si="169"/>
        <v>3085</v>
      </c>
      <c r="S44" s="39">
        <f t="shared" si="169"/>
        <v>1585</v>
      </c>
      <c r="T44" s="34">
        <f t="shared" si="104"/>
        <v>303250</v>
      </c>
      <c r="U44" s="39">
        <f t="shared" si="169"/>
        <v>250850</v>
      </c>
      <c r="V44" s="39">
        <f t="shared" si="169"/>
        <v>0</v>
      </c>
      <c r="W44" s="39">
        <f t="shared" si="169"/>
        <v>50170</v>
      </c>
      <c r="X44" s="39">
        <f t="shared" si="169"/>
        <v>2230</v>
      </c>
      <c r="Y44" s="34">
        <f t="shared" si="105"/>
        <v>48020</v>
      </c>
      <c r="Z44" s="39">
        <f t="shared" si="169"/>
        <v>18440</v>
      </c>
      <c r="AA44" s="39">
        <f t="shared" si="169"/>
        <v>10740</v>
      </c>
      <c r="AB44" s="39">
        <f t="shared" si="169"/>
        <v>8140</v>
      </c>
      <c r="AC44" s="39">
        <f t="shared" si="169"/>
        <v>10700</v>
      </c>
      <c r="AD44" s="34">
        <f t="shared" si="106"/>
        <v>94030</v>
      </c>
      <c r="AE44" s="39">
        <f t="shared" si="169"/>
        <v>80460</v>
      </c>
      <c r="AF44" s="39">
        <f t="shared" si="169"/>
        <v>6200</v>
      </c>
      <c r="AG44" s="39">
        <f t="shared" si="169"/>
        <v>4190</v>
      </c>
      <c r="AH44" s="39">
        <f t="shared" si="169"/>
        <v>3180</v>
      </c>
      <c r="AI44" s="34">
        <f t="shared" si="107"/>
        <v>31720</v>
      </c>
      <c r="AJ44" s="39">
        <f t="shared" si="169"/>
        <v>25350</v>
      </c>
      <c r="AK44" s="39">
        <f t="shared" si="169"/>
        <v>0</v>
      </c>
      <c r="AL44" s="39">
        <f t="shared" si="169"/>
        <v>2110</v>
      </c>
      <c r="AM44" s="39">
        <f t="shared" si="169"/>
        <v>1760</v>
      </c>
      <c r="AN44" s="39">
        <f t="shared" si="169"/>
        <v>1410</v>
      </c>
      <c r="AO44" s="39">
        <f t="shared" si="169"/>
        <v>1090</v>
      </c>
      <c r="AP44" s="34">
        <f t="shared" si="108"/>
        <v>17625</v>
      </c>
      <c r="AQ44" s="39">
        <f t="shared" si="169"/>
        <v>7960</v>
      </c>
      <c r="AR44" s="39">
        <f t="shared" si="169"/>
        <v>1785</v>
      </c>
      <c r="AS44" s="39">
        <f t="shared" si="169"/>
        <v>1210</v>
      </c>
      <c r="AT44" s="39">
        <f t="shared" si="169"/>
        <v>500</v>
      </c>
      <c r="AU44" s="39">
        <f t="shared" si="169"/>
        <v>6170</v>
      </c>
      <c r="AV44" s="34">
        <f t="shared" si="109"/>
        <v>15130</v>
      </c>
      <c r="AW44" s="39">
        <f t="shared" si="169"/>
        <v>5800</v>
      </c>
      <c r="AX44" s="39">
        <f t="shared" si="169"/>
        <v>2680</v>
      </c>
      <c r="AY44" s="39">
        <f t="shared" si="169"/>
        <v>1510</v>
      </c>
      <c r="AZ44" s="39">
        <f t="shared" si="169"/>
        <v>5140</v>
      </c>
      <c r="BA44" s="34">
        <f t="shared" si="110"/>
        <v>12485</v>
      </c>
      <c r="BB44" s="39">
        <f t="shared" si="169"/>
        <v>5120</v>
      </c>
      <c r="BC44" s="39">
        <f t="shared" si="169"/>
        <v>3725</v>
      </c>
      <c r="BD44" s="39">
        <f t="shared" si="169"/>
        <v>1625</v>
      </c>
      <c r="BE44" s="39">
        <f t="shared" si="169"/>
        <v>545</v>
      </c>
      <c r="BF44" s="39">
        <f t="shared" si="169"/>
        <v>1470</v>
      </c>
      <c r="BG44" s="34">
        <f t="shared" si="111"/>
        <v>28300</v>
      </c>
      <c r="BH44" s="39">
        <f t="shared" si="169"/>
        <v>7280</v>
      </c>
      <c r="BI44" s="39">
        <f t="shared" si="169"/>
        <v>20140</v>
      </c>
      <c r="BJ44" s="39">
        <f t="shared" si="169"/>
        <v>880</v>
      </c>
      <c r="BK44" s="34">
        <f t="shared" si="112"/>
        <v>18880</v>
      </c>
      <c r="BL44" s="39">
        <f t="shared" si="169"/>
        <v>14980</v>
      </c>
      <c r="BM44" s="39">
        <f t="shared" si="169"/>
        <v>3140</v>
      </c>
      <c r="BN44" s="39">
        <f t="shared" si="169"/>
        <v>760</v>
      </c>
      <c r="BO44" s="34">
        <f t="shared" si="113"/>
        <v>51850</v>
      </c>
      <c r="BP44" s="39">
        <f t="shared" si="169"/>
        <v>50640</v>
      </c>
      <c r="BQ44" s="39">
        <f t="shared" ref="BQ44:DG44" si="170">SUM(BQ47+BQ49+BQ54)</f>
        <v>1210</v>
      </c>
      <c r="BR44" s="41">
        <f t="shared" si="170"/>
        <v>1565400</v>
      </c>
      <c r="BS44" s="34">
        <f t="shared" si="115"/>
        <v>262515</v>
      </c>
      <c r="BT44" s="39">
        <f t="shared" si="170"/>
        <v>160570</v>
      </c>
      <c r="BU44" s="39">
        <f t="shared" si="170"/>
        <v>99680</v>
      </c>
      <c r="BV44" s="39">
        <f t="shared" si="170"/>
        <v>2265</v>
      </c>
      <c r="BW44" s="34">
        <f t="shared" si="116"/>
        <v>204500</v>
      </c>
      <c r="BX44" s="39">
        <f t="shared" si="170"/>
        <v>150600</v>
      </c>
      <c r="BY44" s="39">
        <f t="shared" si="170"/>
        <v>1410</v>
      </c>
      <c r="BZ44" s="39">
        <f t="shared" si="170"/>
        <v>10260</v>
      </c>
      <c r="CA44" s="39">
        <f t="shared" si="170"/>
        <v>42230</v>
      </c>
      <c r="CB44" s="34">
        <f t="shared" si="117"/>
        <v>139270</v>
      </c>
      <c r="CC44" s="39">
        <f t="shared" si="170"/>
        <v>35300</v>
      </c>
      <c r="CD44" s="39">
        <f t="shared" si="170"/>
        <v>100320</v>
      </c>
      <c r="CE44" s="39">
        <f t="shared" si="170"/>
        <v>3650</v>
      </c>
      <c r="CF44" s="34">
        <f t="shared" si="118"/>
        <v>126380</v>
      </c>
      <c r="CG44" s="39">
        <f t="shared" si="170"/>
        <v>120540</v>
      </c>
      <c r="CH44" s="39">
        <f t="shared" si="170"/>
        <v>2740</v>
      </c>
      <c r="CI44" s="39">
        <f t="shared" si="170"/>
        <v>3100</v>
      </c>
      <c r="CJ44" s="34">
        <f t="shared" si="119"/>
        <v>10110</v>
      </c>
      <c r="CK44" s="39">
        <f t="shared" si="170"/>
        <v>6840</v>
      </c>
      <c r="CL44" s="39">
        <f t="shared" si="170"/>
        <v>1625</v>
      </c>
      <c r="CM44" s="39">
        <f t="shared" si="170"/>
        <v>790</v>
      </c>
      <c r="CN44" s="39">
        <f t="shared" si="170"/>
        <v>380</v>
      </c>
      <c r="CO44" s="39">
        <f t="shared" si="170"/>
        <v>475</v>
      </c>
      <c r="CP44" s="34">
        <f t="shared" si="120"/>
        <v>28100</v>
      </c>
      <c r="CQ44" s="39">
        <f t="shared" si="170"/>
        <v>27960</v>
      </c>
      <c r="CR44" s="39">
        <f t="shared" si="170"/>
        <v>140</v>
      </c>
      <c r="CS44" s="34">
        <f t="shared" si="121"/>
        <v>5250</v>
      </c>
      <c r="CT44" s="39">
        <f t="shared" si="170"/>
        <v>4320</v>
      </c>
      <c r="CU44" s="39">
        <f t="shared" si="170"/>
        <v>640</v>
      </c>
      <c r="CV44" s="39">
        <f t="shared" si="170"/>
        <v>290</v>
      </c>
      <c r="CW44" s="34">
        <f t="shared" si="122"/>
        <v>20060</v>
      </c>
      <c r="CX44" s="39">
        <f t="shared" si="170"/>
        <v>13310</v>
      </c>
      <c r="CY44" s="39">
        <f t="shared" si="170"/>
        <v>2625</v>
      </c>
      <c r="CZ44" s="39">
        <f t="shared" si="170"/>
        <v>4125</v>
      </c>
      <c r="DA44" s="34">
        <f t="shared" si="123"/>
        <v>13990</v>
      </c>
      <c r="DB44" s="39">
        <f t="shared" si="170"/>
        <v>6590</v>
      </c>
      <c r="DC44" s="39">
        <f t="shared" si="170"/>
        <v>805</v>
      </c>
      <c r="DD44" s="39">
        <f t="shared" si="170"/>
        <v>6595</v>
      </c>
      <c r="DE44" s="41">
        <f t="shared" si="170"/>
        <v>2600</v>
      </c>
      <c r="DF44" s="41">
        <f t="shared" si="170"/>
        <v>1935</v>
      </c>
      <c r="DG44" s="41">
        <f t="shared" si="170"/>
        <v>710</v>
      </c>
      <c r="DH44" s="14">
        <f t="shared" si="100"/>
        <v>3419200</v>
      </c>
    </row>
    <row r="45" spans="1:112" ht="49.2" x14ac:dyDescent="0.7">
      <c r="A45" s="80" t="s">
        <v>139</v>
      </c>
      <c r="B45" s="81" t="s">
        <v>140</v>
      </c>
      <c r="C45" s="41">
        <v>2</v>
      </c>
      <c r="D45" s="42"/>
      <c r="E45" s="42"/>
      <c r="F45" s="42"/>
      <c r="G45" s="42"/>
      <c r="H45" s="42"/>
      <c r="I45" s="42"/>
      <c r="J45" s="42"/>
      <c r="K45" s="82"/>
      <c r="L45" s="34">
        <f t="shared" si="102"/>
        <v>0</v>
      </c>
      <c r="M45" s="42"/>
      <c r="N45" s="42"/>
      <c r="O45" s="34">
        <f t="shared" si="103"/>
        <v>0</v>
      </c>
      <c r="P45" s="42"/>
      <c r="Q45" s="42"/>
      <c r="R45" s="42"/>
      <c r="S45" s="42"/>
      <c r="T45" s="34">
        <f t="shared" si="104"/>
        <v>0</v>
      </c>
      <c r="U45" s="42"/>
      <c r="V45" s="42"/>
      <c r="W45" s="42"/>
      <c r="X45" s="42"/>
      <c r="Y45" s="34">
        <f t="shared" si="105"/>
        <v>0</v>
      </c>
      <c r="Z45" s="42"/>
      <c r="AA45" s="42"/>
      <c r="AB45" s="42"/>
      <c r="AC45" s="42"/>
      <c r="AD45" s="34">
        <f t="shared" si="106"/>
        <v>0</v>
      </c>
      <c r="AE45" s="42"/>
      <c r="AF45" s="42"/>
      <c r="AG45" s="42"/>
      <c r="AH45" s="42"/>
      <c r="AI45" s="34">
        <f t="shared" si="107"/>
        <v>0</v>
      </c>
      <c r="AJ45" s="42"/>
      <c r="AK45" s="42"/>
      <c r="AL45" s="42"/>
      <c r="AM45" s="42"/>
      <c r="AN45" s="42"/>
      <c r="AO45" s="42"/>
      <c r="AP45" s="34">
        <f t="shared" si="108"/>
        <v>0</v>
      </c>
      <c r="AQ45" s="42"/>
      <c r="AR45" s="42"/>
      <c r="AS45" s="42"/>
      <c r="AT45" s="42"/>
      <c r="AU45" s="42"/>
      <c r="AV45" s="34">
        <f t="shared" si="109"/>
        <v>0</v>
      </c>
      <c r="AW45" s="42"/>
      <c r="AX45" s="42"/>
      <c r="AY45" s="42"/>
      <c r="AZ45" s="42"/>
      <c r="BA45" s="34">
        <f t="shared" si="110"/>
        <v>0</v>
      </c>
      <c r="BB45" s="42"/>
      <c r="BC45" s="42"/>
      <c r="BD45" s="42"/>
      <c r="BE45" s="42"/>
      <c r="BF45" s="42"/>
      <c r="BG45" s="34">
        <f t="shared" si="111"/>
        <v>0</v>
      </c>
      <c r="BH45" s="42"/>
      <c r="BI45" s="42"/>
      <c r="BJ45" s="42"/>
      <c r="BK45" s="34">
        <f t="shared" si="112"/>
        <v>0</v>
      </c>
      <c r="BL45" s="42"/>
      <c r="BM45" s="42"/>
      <c r="BN45" s="42"/>
      <c r="BO45" s="34">
        <f t="shared" si="113"/>
        <v>0</v>
      </c>
      <c r="BP45" s="42"/>
      <c r="BQ45" s="42"/>
      <c r="BR45" s="101"/>
      <c r="BS45" s="34">
        <f t="shared" si="115"/>
        <v>0</v>
      </c>
      <c r="BT45" s="42"/>
      <c r="BU45" s="42"/>
      <c r="BV45" s="42"/>
      <c r="BW45" s="34">
        <f t="shared" si="116"/>
        <v>0</v>
      </c>
      <c r="BX45" s="42"/>
      <c r="BY45" s="42"/>
      <c r="BZ45" s="42"/>
      <c r="CA45" s="42"/>
      <c r="CB45" s="34">
        <f t="shared" si="117"/>
        <v>0</v>
      </c>
      <c r="CC45" s="42"/>
      <c r="CD45" s="42"/>
      <c r="CE45" s="42"/>
      <c r="CF45" s="34">
        <f t="shared" si="118"/>
        <v>0</v>
      </c>
      <c r="CG45" s="42"/>
      <c r="CH45" s="42"/>
      <c r="CI45" s="42"/>
      <c r="CJ45" s="34">
        <f t="shared" si="119"/>
        <v>0</v>
      </c>
      <c r="CK45" s="42"/>
      <c r="CL45" s="42"/>
      <c r="CM45" s="42"/>
      <c r="CN45" s="42"/>
      <c r="CO45" s="42"/>
      <c r="CP45" s="34">
        <f t="shared" si="120"/>
        <v>0</v>
      </c>
      <c r="CQ45" s="42"/>
      <c r="CR45" s="42"/>
      <c r="CS45" s="34">
        <f t="shared" si="121"/>
        <v>0</v>
      </c>
      <c r="CT45" s="42"/>
      <c r="CU45" s="42"/>
      <c r="CV45" s="42"/>
      <c r="CW45" s="34">
        <f t="shared" si="122"/>
        <v>0</v>
      </c>
      <c r="CX45" s="42"/>
      <c r="CY45" s="42"/>
      <c r="CZ45" s="42"/>
      <c r="DA45" s="34">
        <f t="shared" si="123"/>
        <v>0</v>
      </c>
      <c r="DB45" s="42"/>
      <c r="DC45" s="42"/>
      <c r="DD45" s="42"/>
      <c r="DE45" s="101"/>
      <c r="DF45" s="101"/>
      <c r="DG45" s="41"/>
      <c r="DH45" s="14">
        <f t="shared" si="100"/>
        <v>0</v>
      </c>
    </row>
    <row r="46" spans="1:112" x14ac:dyDescent="0.7">
      <c r="A46" s="80" t="s">
        <v>141</v>
      </c>
      <c r="B46" s="81" t="s">
        <v>140</v>
      </c>
      <c r="C46" s="41">
        <v>1</v>
      </c>
      <c r="D46" s="42"/>
      <c r="E46" s="42"/>
      <c r="F46" s="42"/>
      <c r="G46" s="42"/>
      <c r="H46" s="42"/>
      <c r="I46" s="42"/>
      <c r="J46" s="42"/>
      <c r="K46" s="82"/>
      <c r="L46" s="34">
        <f t="shared" si="102"/>
        <v>0</v>
      </c>
      <c r="M46" s="42"/>
      <c r="N46" s="42"/>
      <c r="O46" s="34">
        <f t="shared" si="103"/>
        <v>0</v>
      </c>
      <c r="P46" s="42"/>
      <c r="Q46" s="42"/>
      <c r="R46" s="42"/>
      <c r="S46" s="42"/>
      <c r="T46" s="34">
        <f t="shared" si="104"/>
        <v>0</v>
      </c>
      <c r="U46" s="42"/>
      <c r="V46" s="42"/>
      <c r="W46" s="42"/>
      <c r="X46" s="42"/>
      <c r="Y46" s="34">
        <f t="shared" si="105"/>
        <v>0</v>
      </c>
      <c r="Z46" s="42"/>
      <c r="AA46" s="42"/>
      <c r="AB46" s="42"/>
      <c r="AC46" s="42"/>
      <c r="AD46" s="34">
        <f t="shared" si="106"/>
        <v>0</v>
      </c>
      <c r="AE46" s="42"/>
      <c r="AF46" s="42"/>
      <c r="AG46" s="42"/>
      <c r="AH46" s="42"/>
      <c r="AI46" s="34">
        <f t="shared" si="107"/>
        <v>0</v>
      </c>
      <c r="AJ46" s="42"/>
      <c r="AK46" s="42"/>
      <c r="AL46" s="42"/>
      <c r="AM46" s="42"/>
      <c r="AN46" s="42"/>
      <c r="AO46" s="42"/>
      <c r="AP46" s="34">
        <f t="shared" si="108"/>
        <v>0</v>
      </c>
      <c r="AQ46" s="42"/>
      <c r="AR46" s="42"/>
      <c r="AS46" s="42"/>
      <c r="AT46" s="42"/>
      <c r="AU46" s="42"/>
      <c r="AV46" s="34">
        <f t="shared" si="109"/>
        <v>0</v>
      </c>
      <c r="AW46" s="42"/>
      <c r="AX46" s="42"/>
      <c r="AY46" s="42"/>
      <c r="AZ46" s="42"/>
      <c r="BA46" s="34">
        <f t="shared" si="110"/>
        <v>0</v>
      </c>
      <c r="BB46" s="42"/>
      <c r="BC46" s="42"/>
      <c r="BD46" s="42"/>
      <c r="BE46" s="42"/>
      <c r="BF46" s="42"/>
      <c r="BG46" s="34">
        <f t="shared" si="111"/>
        <v>0</v>
      </c>
      <c r="BH46" s="42"/>
      <c r="BI46" s="42"/>
      <c r="BJ46" s="42"/>
      <c r="BK46" s="34">
        <f t="shared" si="112"/>
        <v>0</v>
      </c>
      <c r="BL46" s="42"/>
      <c r="BM46" s="42"/>
      <c r="BN46" s="42"/>
      <c r="BO46" s="34">
        <f t="shared" si="113"/>
        <v>0</v>
      </c>
      <c r="BP46" s="42"/>
      <c r="BQ46" s="42"/>
      <c r="BR46" s="101"/>
      <c r="BS46" s="34">
        <f t="shared" si="115"/>
        <v>0</v>
      </c>
      <c r="BT46" s="42"/>
      <c r="BU46" s="42"/>
      <c r="BV46" s="42"/>
      <c r="BW46" s="34">
        <f t="shared" si="116"/>
        <v>0</v>
      </c>
      <c r="BX46" s="42"/>
      <c r="BY46" s="42"/>
      <c r="BZ46" s="42"/>
      <c r="CA46" s="42"/>
      <c r="CB46" s="34">
        <f t="shared" si="117"/>
        <v>0</v>
      </c>
      <c r="CC46" s="42"/>
      <c r="CD46" s="42"/>
      <c r="CE46" s="42"/>
      <c r="CF46" s="34">
        <f t="shared" si="118"/>
        <v>0</v>
      </c>
      <c r="CG46" s="42"/>
      <c r="CH46" s="42"/>
      <c r="CI46" s="42"/>
      <c r="CJ46" s="34">
        <f t="shared" si="119"/>
        <v>0</v>
      </c>
      <c r="CK46" s="42"/>
      <c r="CL46" s="42"/>
      <c r="CM46" s="42"/>
      <c r="CN46" s="42"/>
      <c r="CO46" s="42"/>
      <c r="CP46" s="34">
        <f t="shared" si="120"/>
        <v>0</v>
      </c>
      <c r="CQ46" s="42"/>
      <c r="CR46" s="42"/>
      <c r="CS46" s="34">
        <f t="shared" si="121"/>
        <v>0</v>
      </c>
      <c r="CT46" s="42"/>
      <c r="CU46" s="42"/>
      <c r="CV46" s="42"/>
      <c r="CW46" s="34">
        <f t="shared" si="122"/>
        <v>0</v>
      </c>
      <c r="CX46" s="42"/>
      <c r="CY46" s="42"/>
      <c r="CZ46" s="42"/>
      <c r="DA46" s="34">
        <f t="shared" si="123"/>
        <v>0</v>
      </c>
      <c r="DB46" s="42"/>
      <c r="DC46" s="42"/>
      <c r="DD46" s="42"/>
      <c r="DE46" s="101"/>
      <c r="DF46" s="101"/>
      <c r="DG46" s="41"/>
      <c r="DH46" s="14">
        <f t="shared" si="100"/>
        <v>0</v>
      </c>
    </row>
    <row r="47" spans="1:112" s="5" customFormat="1" ht="49.2" x14ac:dyDescent="0.7">
      <c r="A47" s="80" t="s">
        <v>142</v>
      </c>
      <c r="B47" s="81" t="s">
        <v>108</v>
      </c>
      <c r="C47" s="41">
        <f>SUM(L47+O47+T47+Y47+AD47+AI47+AP47+AV47+BA47+BG47+BK47+BO47+BR47+BS47+BW47+CB47+CF47+CJ47+CP47+CS47+CW47+DA47+DE47+DF47+DG47)</f>
        <v>3400000</v>
      </c>
      <c r="D47" s="42"/>
      <c r="E47" s="42"/>
      <c r="F47" s="42"/>
      <c r="G47" s="42"/>
      <c r="H47" s="42"/>
      <c r="I47" s="42"/>
      <c r="J47" s="42"/>
      <c r="K47" s="82"/>
      <c r="L47" s="34">
        <f t="shared" si="102"/>
        <v>404000</v>
      </c>
      <c r="M47" s="42">
        <v>324000</v>
      </c>
      <c r="N47" s="42">
        <v>80000</v>
      </c>
      <c r="O47" s="34">
        <f t="shared" si="103"/>
        <v>11700</v>
      </c>
      <c r="P47" s="42">
        <v>4700</v>
      </c>
      <c r="Q47" s="42">
        <v>2500</v>
      </c>
      <c r="R47" s="42">
        <v>3000</v>
      </c>
      <c r="S47" s="42">
        <v>1500</v>
      </c>
      <c r="T47" s="34">
        <f t="shared" si="104"/>
        <v>302000</v>
      </c>
      <c r="U47" s="42">
        <v>250000</v>
      </c>
      <c r="V47" s="42"/>
      <c r="W47" s="42">
        <v>50000</v>
      </c>
      <c r="X47" s="42">
        <v>2000</v>
      </c>
      <c r="Y47" s="34">
        <f t="shared" si="105"/>
        <v>47000</v>
      </c>
      <c r="Z47" s="42">
        <v>18000</v>
      </c>
      <c r="AA47" s="42">
        <v>10500</v>
      </c>
      <c r="AB47" s="42">
        <v>8000</v>
      </c>
      <c r="AC47" s="42">
        <v>10500</v>
      </c>
      <c r="AD47" s="34">
        <f t="shared" si="106"/>
        <v>93000</v>
      </c>
      <c r="AE47" s="42">
        <v>80000</v>
      </c>
      <c r="AF47" s="42">
        <v>6000</v>
      </c>
      <c r="AG47" s="42">
        <v>4000</v>
      </c>
      <c r="AH47" s="42">
        <v>3000</v>
      </c>
      <c r="AI47" s="34">
        <f t="shared" si="107"/>
        <v>30910</v>
      </c>
      <c r="AJ47" s="42">
        <v>25000</v>
      </c>
      <c r="AK47" s="42"/>
      <c r="AL47" s="42">
        <v>2000</v>
      </c>
      <c r="AM47" s="42">
        <v>1600</v>
      </c>
      <c r="AN47" s="42">
        <v>1350</v>
      </c>
      <c r="AO47" s="42">
        <v>960</v>
      </c>
      <c r="AP47" s="34">
        <f t="shared" si="108"/>
        <v>16600</v>
      </c>
      <c r="AQ47" s="42">
        <v>7600</v>
      </c>
      <c r="AR47" s="42">
        <v>1500</v>
      </c>
      <c r="AS47" s="42">
        <v>1100</v>
      </c>
      <c r="AT47" s="42">
        <v>400</v>
      </c>
      <c r="AU47" s="42">
        <v>6000</v>
      </c>
      <c r="AV47" s="34">
        <f t="shared" si="109"/>
        <v>14400</v>
      </c>
      <c r="AW47" s="42">
        <v>5500</v>
      </c>
      <c r="AX47" s="42">
        <v>2500</v>
      </c>
      <c r="AY47" s="42">
        <v>1400</v>
      </c>
      <c r="AZ47" s="42">
        <v>5000</v>
      </c>
      <c r="BA47" s="34">
        <f t="shared" si="110"/>
        <v>11600</v>
      </c>
      <c r="BB47" s="42">
        <v>4800</v>
      </c>
      <c r="BC47" s="42">
        <v>3600</v>
      </c>
      <c r="BD47" s="42">
        <v>1500</v>
      </c>
      <c r="BE47" s="42">
        <v>400</v>
      </c>
      <c r="BF47" s="42">
        <v>1300</v>
      </c>
      <c r="BG47" s="34">
        <f t="shared" si="111"/>
        <v>27800</v>
      </c>
      <c r="BH47" s="42">
        <v>7000</v>
      </c>
      <c r="BI47" s="42">
        <v>20000</v>
      </c>
      <c r="BJ47" s="42">
        <v>800</v>
      </c>
      <c r="BK47" s="34">
        <f t="shared" si="112"/>
        <v>18300</v>
      </c>
      <c r="BL47" s="42">
        <v>14600</v>
      </c>
      <c r="BM47" s="42">
        <v>3000</v>
      </c>
      <c r="BN47" s="42">
        <v>700</v>
      </c>
      <c r="BO47" s="34">
        <f t="shared" si="113"/>
        <v>51100</v>
      </c>
      <c r="BP47" s="42">
        <v>50000</v>
      </c>
      <c r="BQ47" s="42">
        <v>1100</v>
      </c>
      <c r="BR47" s="101">
        <v>1564800</v>
      </c>
      <c r="BS47" s="34">
        <f t="shared" si="115"/>
        <v>261320</v>
      </c>
      <c r="BT47" s="42">
        <v>160000</v>
      </c>
      <c r="BU47" s="42">
        <v>99180</v>
      </c>
      <c r="BV47" s="42">
        <v>2140</v>
      </c>
      <c r="BW47" s="34">
        <f t="shared" si="116"/>
        <v>203300</v>
      </c>
      <c r="BX47" s="42">
        <v>150000</v>
      </c>
      <c r="BY47" s="42">
        <v>1300</v>
      </c>
      <c r="BZ47" s="42">
        <v>10000</v>
      </c>
      <c r="CA47" s="42">
        <v>42000</v>
      </c>
      <c r="CB47" s="34">
        <f t="shared" si="117"/>
        <v>138500</v>
      </c>
      <c r="CC47" s="42">
        <v>35000</v>
      </c>
      <c r="CD47" s="42">
        <v>100000</v>
      </c>
      <c r="CE47" s="42">
        <v>3500</v>
      </c>
      <c r="CF47" s="34">
        <f t="shared" si="118"/>
        <v>125500</v>
      </c>
      <c r="CG47" s="42">
        <v>120000</v>
      </c>
      <c r="CH47" s="42">
        <v>2500</v>
      </c>
      <c r="CI47" s="42">
        <v>3000</v>
      </c>
      <c r="CJ47" s="34">
        <f t="shared" si="119"/>
        <v>9150</v>
      </c>
      <c r="CK47" s="42">
        <v>6500</v>
      </c>
      <c r="CL47" s="42">
        <v>1500</v>
      </c>
      <c r="CM47" s="42">
        <v>600</v>
      </c>
      <c r="CN47" s="42">
        <v>200</v>
      </c>
      <c r="CO47" s="42">
        <v>350</v>
      </c>
      <c r="CP47" s="34">
        <f t="shared" si="120"/>
        <v>27000</v>
      </c>
      <c r="CQ47" s="42">
        <v>27000</v>
      </c>
      <c r="CR47" s="42"/>
      <c r="CS47" s="34">
        <f t="shared" si="121"/>
        <v>4520</v>
      </c>
      <c r="CT47" s="42">
        <v>4000</v>
      </c>
      <c r="CU47" s="42">
        <v>400</v>
      </c>
      <c r="CV47" s="42">
        <v>120</v>
      </c>
      <c r="CW47" s="34">
        <f t="shared" si="122"/>
        <v>19500</v>
      </c>
      <c r="CX47" s="42">
        <v>13000</v>
      </c>
      <c r="CY47" s="42">
        <v>2500</v>
      </c>
      <c r="CZ47" s="42">
        <v>4000</v>
      </c>
      <c r="DA47" s="34">
        <f t="shared" si="123"/>
        <v>13150</v>
      </c>
      <c r="DB47" s="42">
        <v>6000</v>
      </c>
      <c r="DC47" s="42">
        <v>650</v>
      </c>
      <c r="DD47" s="42">
        <v>6500</v>
      </c>
      <c r="DE47" s="101">
        <v>2500</v>
      </c>
      <c r="DF47" s="101">
        <v>1800</v>
      </c>
      <c r="DG47" s="41">
        <v>550</v>
      </c>
      <c r="DH47" s="14">
        <f t="shared" si="100"/>
        <v>3400000</v>
      </c>
    </row>
    <row r="48" spans="1:112" ht="25.8" customHeight="1" x14ac:dyDescent="0.7">
      <c r="A48" s="80" t="s">
        <v>143</v>
      </c>
      <c r="B48" s="81" t="s">
        <v>144</v>
      </c>
      <c r="C48" s="41">
        <v>76</v>
      </c>
      <c r="D48" s="42"/>
      <c r="E48" s="42"/>
      <c r="F48" s="42"/>
      <c r="G48" s="42"/>
      <c r="H48" s="42"/>
      <c r="I48" s="42"/>
      <c r="J48" s="42"/>
      <c r="K48" s="82"/>
      <c r="L48" s="34">
        <f t="shared" si="102"/>
        <v>0</v>
      </c>
      <c r="M48" s="42"/>
      <c r="N48" s="42"/>
      <c r="O48" s="34">
        <f t="shared" si="103"/>
        <v>0</v>
      </c>
      <c r="P48" s="42"/>
      <c r="Q48" s="42"/>
      <c r="R48" s="42"/>
      <c r="S48" s="42"/>
      <c r="T48" s="34">
        <f t="shared" si="104"/>
        <v>0</v>
      </c>
      <c r="U48" s="42"/>
      <c r="V48" s="42"/>
      <c r="W48" s="42"/>
      <c r="X48" s="42"/>
      <c r="Y48" s="34">
        <f t="shared" si="105"/>
        <v>0</v>
      </c>
      <c r="Z48" s="42"/>
      <c r="AA48" s="42"/>
      <c r="AB48" s="42"/>
      <c r="AC48" s="42"/>
      <c r="AD48" s="34">
        <f t="shared" si="106"/>
        <v>0</v>
      </c>
      <c r="AE48" s="42"/>
      <c r="AF48" s="42"/>
      <c r="AG48" s="42"/>
      <c r="AH48" s="42"/>
      <c r="AI48" s="34">
        <f t="shared" si="107"/>
        <v>0</v>
      </c>
      <c r="AJ48" s="42"/>
      <c r="AK48" s="42"/>
      <c r="AL48" s="42"/>
      <c r="AM48" s="42"/>
      <c r="AN48" s="42"/>
      <c r="AO48" s="42"/>
      <c r="AP48" s="34">
        <f t="shared" si="108"/>
        <v>0</v>
      </c>
      <c r="AQ48" s="42"/>
      <c r="AR48" s="42"/>
      <c r="AS48" s="42"/>
      <c r="AT48" s="42"/>
      <c r="AU48" s="42"/>
      <c r="AV48" s="34">
        <f t="shared" si="109"/>
        <v>0</v>
      </c>
      <c r="AW48" s="42"/>
      <c r="AX48" s="42"/>
      <c r="AY48" s="42"/>
      <c r="AZ48" s="42"/>
      <c r="BA48" s="34">
        <f t="shared" si="110"/>
        <v>0</v>
      </c>
      <c r="BB48" s="42"/>
      <c r="BC48" s="42"/>
      <c r="BD48" s="42"/>
      <c r="BE48" s="42"/>
      <c r="BF48" s="42"/>
      <c r="BG48" s="34">
        <f t="shared" si="111"/>
        <v>0</v>
      </c>
      <c r="BH48" s="42"/>
      <c r="BI48" s="42"/>
      <c r="BJ48" s="42"/>
      <c r="BK48" s="34">
        <f t="shared" si="112"/>
        <v>0</v>
      </c>
      <c r="BL48" s="42"/>
      <c r="BM48" s="42"/>
      <c r="BN48" s="42"/>
      <c r="BO48" s="34">
        <f t="shared" si="113"/>
        <v>0</v>
      </c>
      <c r="BP48" s="42"/>
      <c r="BQ48" s="42"/>
      <c r="BR48" s="101"/>
      <c r="BS48" s="34">
        <f t="shared" si="115"/>
        <v>0</v>
      </c>
      <c r="BT48" s="42"/>
      <c r="BU48" s="42"/>
      <c r="BV48" s="42"/>
      <c r="BW48" s="34">
        <f t="shared" si="116"/>
        <v>0</v>
      </c>
      <c r="BX48" s="42"/>
      <c r="BY48" s="42"/>
      <c r="BZ48" s="42"/>
      <c r="CA48" s="42"/>
      <c r="CB48" s="34">
        <f t="shared" si="117"/>
        <v>0</v>
      </c>
      <c r="CC48" s="42"/>
      <c r="CD48" s="42"/>
      <c r="CE48" s="42"/>
      <c r="CF48" s="34">
        <f t="shared" si="118"/>
        <v>0</v>
      </c>
      <c r="CG48" s="42"/>
      <c r="CH48" s="42"/>
      <c r="CI48" s="42"/>
      <c r="CJ48" s="34">
        <f t="shared" si="119"/>
        <v>0</v>
      </c>
      <c r="CK48" s="42"/>
      <c r="CL48" s="42"/>
      <c r="CM48" s="42"/>
      <c r="CN48" s="42"/>
      <c r="CO48" s="42"/>
      <c r="CP48" s="34">
        <f t="shared" si="120"/>
        <v>0</v>
      </c>
      <c r="CQ48" s="42"/>
      <c r="CR48" s="42"/>
      <c r="CS48" s="34">
        <f t="shared" si="121"/>
        <v>0</v>
      </c>
      <c r="CT48" s="42"/>
      <c r="CU48" s="42"/>
      <c r="CV48" s="42"/>
      <c r="CW48" s="34">
        <f t="shared" si="122"/>
        <v>0</v>
      </c>
      <c r="CX48" s="42"/>
      <c r="CY48" s="42"/>
      <c r="CZ48" s="42"/>
      <c r="DA48" s="34">
        <f t="shared" si="123"/>
        <v>0</v>
      </c>
      <c r="DB48" s="42"/>
      <c r="DC48" s="42"/>
      <c r="DD48" s="42"/>
      <c r="DE48" s="101"/>
      <c r="DF48" s="101"/>
      <c r="DG48" s="41"/>
      <c r="DH48" s="14">
        <f t="shared" si="100"/>
        <v>0</v>
      </c>
    </row>
    <row r="49" spans="1:112" s="5" customFormat="1" ht="49.2" x14ac:dyDescent="0.7">
      <c r="A49" s="80" t="s">
        <v>145</v>
      </c>
      <c r="B49" s="81" t="s">
        <v>108</v>
      </c>
      <c r="C49" s="41">
        <f>SUM(C50:C51)</f>
        <v>2200</v>
      </c>
      <c r="D49" s="39">
        <f t="shared" ref="D49:BN49" si="171">SUM(D50:D51)</f>
        <v>0</v>
      </c>
      <c r="E49" s="39">
        <f t="shared" si="171"/>
        <v>0</v>
      </c>
      <c r="F49" s="39">
        <f t="shared" si="171"/>
        <v>0</v>
      </c>
      <c r="G49" s="39">
        <f t="shared" si="171"/>
        <v>0</v>
      </c>
      <c r="H49" s="39">
        <f t="shared" si="171"/>
        <v>0</v>
      </c>
      <c r="I49" s="39">
        <f t="shared" si="171"/>
        <v>0</v>
      </c>
      <c r="J49" s="39">
        <f t="shared" si="171"/>
        <v>0</v>
      </c>
      <c r="K49" s="39">
        <f t="shared" si="171"/>
        <v>0</v>
      </c>
      <c r="L49" s="34">
        <f t="shared" si="102"/>
        <v>80</v>
      </c>
      <c r="M49" s="39">
        <f t="shared" si="171"/>
        <v>0</v>
      </c>
      <c r="N49" s="39">
        <f t="shared" si="171"/>
        <v>80</v>
      </c>
      <c r="O49" s="34">
        <f t="shared" si="103"/>
        <v>40</v>
      </c>
      <c r="P49" s="39">
        <f t="shared" si="171"/>
        <v>40</v>
      </c>
      <c r="Q49" s="39">
        <f t="shared" si="171"/>
        <v>0</v>
      </c>
      <c r="R49" s="39">
        <f t="shared" si="171"/>
        <v>0</v>
      </c>
      <c r="S49" s="39">
        <f t="shared" si="171"/>
        <v>0</v>
      </c>
      <c r="T49" s="34">
        <f t="shared" si="104"/>
        <v>100</v>
      </c>
      <c r="U49" s="39">
        <f t="shared" si="171"/>
        <v>40</v>
      </c>
      <c r="V49" s="39">
        <f t="shared" si="171"/>
        <v>0</v>
      </c>
      <c r="W49" s="39">
        <f t="shared" si="171"/>
        <v>0</v>
      </c>
      <c r="X49" s="39">
        <f t="shared" si="171"/>
        <v>60</v>
      </c>
      <c r="Y49" s="34">
        <f t="shared" si="105"/>
        <v>100</v>
      </c>
      <c r="Z49" s="39">
        <f t="shared" si="171"/>
        <v>60</v>
      </c>
      <c r="AA49" s="39">
        <f t="shared" si="171"/>
        <v>40</v>
      </c>
      <c r="AB49" s="39">
        <f t="shared" si="171"/>
        <v>0</v>
      </c>
      <c r="AC49" s="39">
        <f t="shared" si="171"/>
        <v>0</v>
      </c>
      <c r="AD49" s="34">
        <f t="shared" si="106"/>
        <v>180</v>
      </c>
      <c r="AE49" s="39">
        <f t="shared" si="171"/>
        <v>40</v>
      </c>
      <c r="AF49" s="39">
        <f t="shared" si="171"/>
        <v>60</v>
      </c>
      <c r="AG49" s="39">
        <f t="shared" si="171"/>
        <v>40</v>
      </c>
      <c r="AH49" s="39">
        <f t="shared" si="171"/>
        <v>40</v>
      </c>
      <c r="AI49" s="34">
        <f t="shared" si="107"/>
        <v>140</v>
      </c>
      <c r="AJ49" s="39">
        <f t="shared" si="171"/>
        <v>60</v>
      </c>
      <c r="AK49" s="39">
        <f t="shared" si="171"/>
        <v>0</v>
      </c>
      <c r="AL49" s="39">
        <f t="shared" si="171"/>
        <v>0</v>
      </c>
      <c r="AM49" s="39">
        <f t="shared" si="171"/>
        <v>20</v>
      </c>
      <c r="AN49" s="39">
        <f t="shared" si="171"/>
        <v>0</v>
      </c>
      <c r="AO49" s="39">
        <f t="shared" si="171"/>
        <v>60</v>
      </c>
      <c r="AP49" s="34">
        <f t="shared" si="108"/>
        <v>80</v>
      </c>
      <c r="AQ49" s="39">
        <f t="shared" si="171"/>
        <v>40</v>
      </c>
      <c r="AR49" s="39">
        <f t="shared" si="171"/>
        <v>40</v>
      </c>
      <c r="AS49" s="39">
        <f t="shared" si="171"/>
        <v>0</v>
      </c>
      <c r="AT49" s="39">
        <f t="shared" si="171"/>
        <v>0</v>
      </c>
      <c r="AU49" s="39">
        <f t="shared" si="171"/>
        <v>0</v>
      </c>
      <c r="AV49" s="34">
        <f t="shared" si="109"/>
        <v>40</v>
      </c>
      <c r="AW49" s="39">
        <f t="shared" si="171"/>
        <v>40</v>
      </c>
      <c r="AX49" s="39">
        <f t="shared" si="171"/>
        <v>0</v>
      </c>
      <c r="AY49" s="39">
        <f t="shared" si="171"/>
        <v>0</v>
      </c>
      <c r="AZ49" s="39">
        <f t="shared" si="171"/>
        <v>0</v>
      </c>
      <c r="BA49" s="34">
        <f t="shared" si="110"/>
        <v>140</v>
      </c>
      <c r="BB49" s="39">
        <f t="shared" si="171"/>
        <v>80</v>
      </c>
      <c r="BC49" s="39">
        <f t="shared" si="171"/>
        <v>0</v>
      </c>
      <c r="BD49" s="39">
        <f t="shared" si="171"/>
        <v>0</v>
      </c>
      <c r="BE49" s="39">
        <f t="shared" si="171"/>
        <v>0</v>
      </c>
      <c r="BF49" s="39">
        <f t="shared" si="171"/>
        <v>60</v>
      </c>
      <c r="BG49" s="34">
        <f t="shared" si="111"/>
        <v>0</v>
      </c>
      <c r="BH49" s="39">
        <f t="shared" si="171"/>
        <v>0</v>
      </c>
      <c r="BI49" s="39">
        <f t="shared" si="171"/>
        <v>0</v>
      </c>
      <c r="BJ49" s="39">
        <f t="shared" si="171"/>
        <v>0</v>
      </c>
      <c r="BK49" s="34">
        <f t="shared" si="112"/>
        <v>0</v>
      </c>
      <c r="BL49" s="39">
        <f t="shared" si="171"/>
        <v>0</v>
      </c>
      <c r="BM49" s="39">
        <f t="shared" si="171"/>
        <v>0</v>
      </c>
      <c r="BN49" s="39">
        <f t="shared" si="171"/>
        <v>0</v>
      </c>
      <c r="BO49" s="34">
        <f t="shared" si="113"/>
        <v>40</v>
      </c>
      <c r="BP49" s="39">
        <f t="shared" ref="BP49:DG49" si="172">SUM(BP50:BP51)</f>
        <v>40</v>
      </c>
      <c r="BQ49" s="39">
        <f t="shared" si="172"/>
        <v>0</v>
      </c>
      <c r="BR49" s="41">
        <f t="shared" si="172"/>
        <v>0</v>
      </c>
      <c r="BS49" s="34">
        <f t="shared" si="115"/>
        <v>0</v>
      </c>
      <c r="BT49" s="39">
        <f t="shared" si="172"/>
        <v>0</v>
      </c>
      <c r="BU49" s="39">
        <f t="shared" si="172"/>
        <v>0</v>
      </c>
      <c r="BV49" s="39">
        <f t="shared" si="172"/>
        <v>0</v>
      </c>
      <c r="BW49" s="34">
        <f t="shared" si="116"/>
        <v>0</v>
      </c>
      <c r="BX49" s="39">
        <f t="shared" si="172"/>
        <v>0</v>
      </c>
      <c r="BY49" s="39">
        <f t="shared" si="172"/>
        <v>0</v>
      </c>
      <c r="BZ49" s="39">
        <f t="shared" si="172"/>
        <v>0</v>
      </c>
      <c r="CA49" s="39">
        <f t="shared" si="172"/>
        <v>0</v>
      </c>
      <c r="CB49" s="34">
        <f t="shared" si="117"/>
        <v>0</v>
      </c>
      <c r="CC49" s="39">
        <f t="shared" si="172"/>
        <v>0</v>
      </c>
      <c r="CD49" s="39">
        <f t="shared" si="172"/>
        <v>0</v>
      </c>
      <c r="CE49" s="39">
        <f t="shared" si="172"/>
        <v>0</v>
      </c>
      <c r="CF49" s="34">
        <f t="shared" si="118"/>
        <v>80</v>
      </c>
      <c r="CG49" s="39">
        <f t="shared" si="172"/>
        <v>40</v>
      </c>
      <c r="CH49" s="39">
        <f t="shared" si="172"/>
        <v>40</v>
      </c>
      <c r="CI49" s="39">
        <f t="shared" si="172"/>
        <v>0</v>
      </c>
      <c r="CJ49" s="34">
        <f t="shared" si="119"/>
        <v>140</v>
      </c>
      <c r="CK49" s="39">
        <f t="shared" si="172"/>
        <v>80</v>
      </c>
      <c r="CL49" s="39">
        <f t="shared" si="172"/>
        <v>0</v>
      </c>
      <c r="CM49" s="39">
        <f t="shared" si="172"/>
        <v>60</v>
      </c>
      <c r="CN49" s="39">
        <f t="shared" si="172"/>
        <v>0</v>
      </c>
      <c r="CO49" s="39">
        <f t="shared" si="172"/>
        <v>0</v>
      </c>
      <c r="CP49" s="34">
        <f t="shared" si="120"/>
        <v>580</v>
      </c>
      <c r="CQ49" s="39">
        <f t="shared" si="172"/>
        <v>500</v>
      </c>
      <c r="CR49" s="39">
        <f t="shared" si="172"/>
        <v>80</v>
      </c>
      <c r="CS49" s="34">
        <f t="shared" si="121"/>
        <v>220</v>
      </c>
      <c r="CT49" s="39">
        <f t="shared" si="172"/>
        <v>120</v>
      </c>
      <c r="CU49" s="39">
        <f t="shared" si="172"/>
        <v>40</v>
      </c>
      <c r="CV49" s="39">
        <f t="shared" si="172"/>
        <v>60</v>
      </c>
      <c r="CW49" s="34">
        <f t="shared" si="122"/>
        <v>0</v>
      </c>
      <c r="CX49" s="39">
        <f t="shared" si="172"/>
        <v>0</v>
      </c>
      <c r="CY49" s="39">
        <f t="shared" si="172"/>
        <v>0</v>
      </c>
      <c r="CZ49" s="39">
        <f t="shared" si="172"/>
        <v>0</v>
      </c>
      <c r="DA49" s="34">
        <f t="shared" si="123"/>
        <v>140</v>
      </c>
      <c r="DB49" s="39">
        <f t="shared" si="172"/>
        <v>80</v>
      </c>
      <c r="DC49" s="39">
        <f t="shared" si="172"/>
        <v>60</v>
      </c>
      <c r="DD49" s="39">
        <f t="shared" si="172"/>
        <v>0</v>
      </c>
      <c r="DE49" s="41">
        <f t="shared" si="172"/>
        <v>0</v>
      </c>
      <c r="DF49" s="41">
        <f t="shared" si="172"/>
        <v>40</v>
      </c>
      <c r="DG49" s="41">
        <f t="shared" si="172"/>
        <v>60</v>
      </c>
      <c r="DH49" s="14">
        <f t="shared" si="100"/>
        <v>2200</v>
      </c>
    </row>
    <row r="50" spans="1:112" s="5" customFormat="1" x14ac:dyDescent="0.7">
      <c r="A50" s="83" t="s">
        <v>146</v>
      </c>
      <c r="B50" s="84" t="s">
        <v>108</v>
      </c>
      <c r="C50" s="50">
        <v>200</v>
      </c>
      <c r="D50" s="85"/>
      <c r="E50" s="85"/>
      <c r="F50" s="85"/>
      <c r="G50" s="85"/>
      <c r="H50" s="85"/>
      <c r="I50" s="85"/>
      <c r="J50" s="85"/>
      <c r="K50" s="68"/>
      <c r="L50" s="34">
        <f t="shared" si="102"/>
        <v>0</v>
      </c>
      <c r="M50" s="85"/>
      <c r="N50" s="85"/>
      <c r="O50" s="34">
        <f t="shared" si="103"/>
        <v>0</v>
      </c>
      <c r="P50" s="85"/>
      <c r="Q50" s="85"/>
      <c r="R50" s="85"/>
      <c r="S50" s="85"/>
      <c r="T50" s="34">
        <f t="shared" si="104"/>
        <v>0</v>
      </c>
      <c r="U50" s="85"/>
      <c r="V50" s="85"/>
      <c r="W50" s="85"/>
      <c r="X50" s="85"/>
      <c r="Y50" s="34">
        <f t="shared" si="105"/>
        <v>0</v>
      </c>
      <c r="Z50" s="85"/>
      <c r="AA50" s="85"/>
      <c r="AB50" s="85"/>
      <c r="AC50" s="85"/>
      <c r="AD50" s="34">
        <f t="shared" si="106"/>
        <v>0</v>
      </c>
      <c r="AE50" s="85"/>
      <c r="AF50" s="85"/>
      <c r="AG50" s="85"/>
      <c r="AH50" s="85"/>
      <c r="AI50" s="34">
        <f t="shared" si="107"/>
        <v>0</v>
      </c>
      <c r="AJ50" s="85"/>
      <c r="AK50" s="85"/>
      <c r="AL50" s="85"/>
      <c r="AM50" s="85"/>
      <c r="AN50" s="85"/>
      <c r="AO50" s="85"/>
      <c r="AP50" s="34">
        <f t="shared" si="108"/>
        <v>0</v>
      </c>
      <c r="AQ50" s="85"/>
      <c r="AR50" s="85"/>
      <c r="AS50" s="85"/>
      <c r="AT50" s="85"/>
      <c r="AU50" s="85"/>
      <c r="AV50" s="34">
        <f t="shared" si="109"/>
        <v>0</v>
      </c>
      <c r="AW50" s="85"/>
      <c r="AX50" s="85"/>
      <c r="AY50" s="85"/>
      <c r="AZ50" s="85"/>
      <c r="BA50" s="34">
        <f t="shared" si="110"/>
        <v>0</v>
      </c>
      <c r="BB50" s="85"/>
      <c r="BC50" s="85"/>
      <c r="BD50" s="85"/>
      <c r="BE50" s="85"/>
      <c r="BF50" s="85"/>
      <c r="BG50" s="34">
        <f t="shared" si="111"/>
        <v>0</v>
      </c>
      <c r="BH50" s="85"/>
      <c r="BI50" s="85"/>
      <c r="BJ50" s="85"/>
      <c r="BK50" s="34">
        <f t="shared" si="112"/>
        <v>0</v>
      </c>
      <c r="BL50" s="85"/>
      <c r="BM50" s="85"/>
      <c r="BN50" s="85"/>
      <c r="BO50" s="34">
        <f t="shared" si="113"/>
        <v>0</v>
      </c>
      <c r="BP50" s="85"/>
      <c r="BQ50" s="85"/>
      <c r="BR50" s="105"/>
      <c r="BS50" s="34">
        <f t="shared" si="115"/>
        <v>0</v>
      </c>
      <c r="BT50" s="85"/>
      <c r="BU50" s="85"/>
      <c r="BV50" s="85"/>
      <c r="BW50" s="34">
        <f t="shared" si="116"/>
        <v>0</v>
      </c>
      <c r="BX50" s="85"/>
      <c r="BY50" s="85"/>
      <c r="BZ50" s="85"/>
      <c r="CA50" s="85"/>
      <c r="CB50" s="34">
        <f t="shared" si="117"/>
        <v>0</v>
      </c>
      <c r="CC50" s="85"/>
      <c r="CD50" s="85"/>
      <c r="CE50" s="85"/>
      <c r="CF50" s="34">
        <f t="shared" si="118"/>
        <v>0</v>
      </c>
      <c r="CG50" s="85"/>
      <c r="CH50" s="85"/>
      <c r="CI50" s="85"/>
      <c r="CJ50" s="34">
        <f t="shared" si="119"/>
        <v>0</v>
      </c>
      <c r="CK50" s="85"/>
      <c r="CL50" s="85"/>
      <c r="CM50" s="85"/>
      <c r="CN50" s="85"/>
      <c r="CO50" s="85"/>
      <c r="CP50" s="34">
        <f t="shared" si="120"/>
        <v>200</v>
      </c>
      <c r="CQ50" s="85">
        <v>200</v>
      </c>
      <c r="CR50" s="85"/>
      <c r="CS50" s="34">
        <f t="shared" si="121"/>
        <v>0</v>
      </c>
      <c r="CT50" s="85"/>
      <c r="CU50" s="85"/>
      <c r="CV50" s="85"/>
      <c r="CW50" s="34">
        <f t="shared" si="122"/>
        <v>0</v>
      </c>
      <c r="CX50" s="85"/>
      <c r="CY50" s="85"/>
      <c r="CZ50" s="85"/>
      <c r="DA50" s="34">
        <f t="shared" si="123"/>
        <v>0</v>
      </c>
      <c r="DB50" s="85"/>
      <c r="DC50" s="85"/>
      <c r="DD50" s="85"/>
      <c r="DE50" s="105"/>
      <c r="DF50" s="105"/>
      <c r="DG50" s="50"/>
      <c r="DH50" s="14">
        <f t="shared" si="100"/>
        <v>200</v>
      </c>
    </row>
    <row r="51" spans="1:112" x14ac:dyDescent="0.7">
      <c r="A51" s="83" t="s">
        <v>178</v>
      </c>
      <c r="B51" s="84" t="s">
        <v>108</v>
      </c>
      <c r="C51" s="50">
        <f>SUM(L51+O51+T51+Y51+AD51+AI51+AP51+AV51+BA51+BG51+BK51+BO51+BS51+BW51+CB51+CF51+CJ51+CP51+CS51+CW51+DA51+DE51+DG51+DF51)</f>
        <v>2000</v>
      </c>
      <c r="D51" s="85"/>
      <c r="E51" s="85"/>
      <c r="F51" s="85"/>
      <c r="G51" s="85"/>
      <c r="H51" s="85"/>
      <c r="I51" s="85"/>
      <c r="J51" s="85"/>
      <c r="K51" s="68"/>
      <c r="L51" s="34">
        <f t="shared" si="102"/>
        <v>80</v>
      </c>
      <c r="M51" s="85"/>
      <c r="N51" s="85">
        <f>SUM(N52:N53)</f>
        <v>80</v>
      </c>
      <c r="O51" s="34">
        <f t="shared" si="103"/>
        <v>40</v>
      </c>
      <c r="P51" s="85">
        <f t="shared" ref="P51:S51" si="173">SUM(P52:P53)</f>
        <v>40</v>
      </c>
      <c r="Q51" s="85">
        <f t="shared" si="173"/>
        <v>0</v>
      </c>
      <c r="R51" s="85">
        <f t="shared" si="173"/>
        <v>0</v>
      </c>
      <c r="S51" s="85">
        <f t="shared" si="173"/>
        <v>0</v>
      </c>
      <c r="T51" s="34">
        <f t="shared" si="104"/>
        <v>100</v>
      </c>
      <c r="U51" s="85">
        <f t="shared" ref="U51:X51" si="174">SUM(U52:U53)</f>
        <v>40</v>
      </c>
      <c r="V51" s="85">
        <f t="shared" si="174"/>
        <v>0</v>
      </c>
      <c r="W51" s="85">
        <f t="shared" si="174"/>
        <v>0</v>
      </c>
      <c r="X51" s="85">
        <f t="shared" si="174"/>
        <v>60</v>
      </c>
      <c r="Y51" s="34">
        <f t="shared" si="105"/>
        <v>100</v>
      </c>
      <c r="Z51" s="85">
        <f t="shared" ref="Z51:AC51" si="175">SUM(Z52:Z53)</f>
        <v>60</v>
      </c>
      <c r="AA51" s="85">
        <f t="shared" si="175"/>
        <v>40</v>
      </c>
      <c r="AB51" s="85">
        <f t="shared" si="175"/>
        <v>0</v>
      </c>
      <c r="AC51" s="85">
        <f t="shared" si="175"/>
        <v>0</v>
      </c>
      <c r="AD51" s="34">
        <f t="shared" si="106"/>
        <v>180</v>
      </c>
      <c r="AE51" s="85">
        <f t="shared" ref="AE51:AH51" si="176">SUM(AE52:AE53)</f>
        <v>40</v>
      </c>
      <c r="AF51" s="85">
        <f t="shared" si="176"/>
        <v>60</v>
      </c>
      <c r="AG51" s="85">
        <f t="shared" si="176"/>
        <v>40</v>
      </c>
      <c r="AH51" s="85">
        <f t="shared" si="176"/>
        <v>40</v>
      </c>
      <c r="AI51" s="34">
        <f t="shared" si="107"/>
        <v>140</v>
      </c>
      <c r="AJ51" s="85">
        <f t="shared" ref="AJ51:AO51" si="177">SUM(AJ52:AJ53)</f>
        <v>60</v>
      </c>
      <c r="AK51" s="85">
        <f t="shared" si="177"/>
        <v>0</v>
      </c>
      <c r="AL51" s="85">
        <f t="shared" si="177"/>
        <v>0</v>
      </c>
      <c r="AM51" s="85">
        <f t="shared" si="177"/>
        <v>20</v>
      </c>
      <c r="AN51" s="85">
        <f t="shared" si="177"/>
        <v>0</v>
      </c>
      <c r="AO51" s="85">
        <f t="shared" si="177"/>
        <v>60</v>
      </c>
      <c r="AP51" s="34">
        <f t="shared" si="108"/>
        <v>80</v>
      </c>
      <c r="AQ51" s="85">
        <f t="shared" ref="AQ51:AU51" si="178">SUM(AQ52:AQ53)</f>
        <v>40</v>
      </c>
      <c r="AR51" s="85">
        <f t="shared" si="178"/>
        <v>40</v>
      </c>
      <c r="AS51" s="85">
        <f t="shared" si="178"/>
        <v>0</v>
      </c>
      <c r="AT51" s="85">
        <f t="shared" si="178"/>
        <v>0</v>
      </c>
      <c r="AU51" s="85">
        <f t="shared" si="178"/>
        <v>0</v>
      </c>
      <c r="AV51" s="34">
        <f t="shared" si="109"/>
        <v>40</v>
      </c>
      <c r="AW51" s="85">
        <f t="shared" ref="AW51:AZ51" si="179">SUM(AW52:AW53)</f>
        <v>40</v>
      </c>
      <c r="AX51" s="85">
        <f t="shared" si="179"/>
        <v>0</v>
      </c>
      <c r="AY51" s="85">
        <f t="shared" si="179"/>
        <v>0</v>
      </c>
      <c r="AZ51" s="85">
        <f t="shared" si="179"/>
        <v>0</v>
      </c>
      <c r="BA51" s="34">
        <f t="shared" si="110"/>
        <v>140</v>
      </c>
      <c r="BB51" s="85">
        <f t="shared" ref="BB51:BF51" si="180">SUM(BB52:BB53)</f>
        <v>80</v>
      </c>
      <c r="BC51" s="85">
        <f t="shared" si="180"/>
        <v>0</v>
      </c>
      <c r="BD51" s="85">
        <f t="shared" si="180"/>
        <v>0</v>
      </c>
      <c r="BE51" s="85">
        <f t="shared" si="180"/>
        <v>0</v>
      </c>
      <c r="BF51" s="85">
        <f t="shared" si="180"/>
        <v>60</v>
      </c>
      <c r="BG51" s="34">
        <f t="shared" si="111"/>
        <v>0</v>
      </c>
      <c r="BH51" s="85">
        <f t="shared" ref="BH51:BJ51" si="181">SUM(BH52:BH53)</f>
        <v>0</v>
      </c>
      <c r="BI51" s="85">
        <f t="shared" si="181"/>
        <v>0</v>
      </c>
      <c r="BJ51" s="85">
        <f t="shared" si="181"/>
        <v>0</v>
      </c>
      <c r="BK51" s="34">
        <f t="shared" si="112"/>
        <v>0</v>
      </c>
      <c r="BL51" s="85">
        <f t="shared" ref="BL51:BN51" si="182">SUM(BL52:BL53)</f>
        <v>0</v>
      </c>
      <c r="BM51" s="85">
        <f t="shared" si="182"/>
        <v>0</v>
      </c>
      <c r="BN51" s="85">
        <f t="shared" si="182"/>
        <v>0</v>
      </c>
      <c r="BO51" s="34">
        <f t="shared" si="113"/>
        <v>40</v>
      </c>
      <c r="BP51" s="85">
        <f t="shared" ref="BP51:BQ51" si="183">SUM(BP52:BP53)</f>
        <v>40</v>
      </c>
      <c r="BQ51" s="85">
        <f t="shared" si="183"/>
        <v>0</v>
      </c>
      <c r="BR51" s="105"/>
      <c r="BS51" s="34">
        <f t="shared" si="115"/>
        <v>0</v>
      </c>
      <c r="BT51" s="85">
        <f t="shared" ref="BT51:BV51" si="184">SUM(BT52:BT53)</f>
        <v>0</v>
      </c>
      <c r="BU51" s="85">
        <f t="shared" si="184"/>
        <v>0</v>
      </c>
      <c r="BV51" s="85">
        <f t="shared" si="184"/>
        <v>0</v>
      </c>
      <c r="BW51" s="34">
        <f t="shared" si="116"/>
        <v>0</v>
      </c>
      <c r="BX51" s="85">
        <f t="shared" ref="BX51:CA51" si="185">SUM(BX52:BX53)</f>
        <v>0</v>
      </c>
      <c r="BY51" s="85">
        <f t="shared" si="185"/>
        <v>0</v>
      </c>
      <c r="BZ51" s="85">
        <f t="shared" si="185"/>
        <v>0</v>
      </c>
      <c r="CA51" s="85">
        <f t="shared" si="185"/>
        <v>0</v>
      </c>
      <c r="CB51" s="34">
        <f t="shared" si="117"/>
        <v>0</v>
      </c>
      <c r="CC51" s="85">
        <f t="shared" ref="CC51:CE51" si="186">SUM(CC52:CC53)</f>
        <v>0</v>
      </c>
      <c r="CD51" s="85">
        <f t="shared" si="186"/>
        <v>0</v>
      </c>
      <c r="CE51" s="85">
        <f t="shared" si="186"/>
        <v>0</v>
      </c>
      <c r="CF51" s="34">
        <f t="shared" si="118"/>
        <v>80</v>
      </c>
      <c r="CG51" s="85">
        <f t="shared" ref="CG51:CI51" si="187">SUM(CG52:CG53)</f>
        <v>40</v>
      </c>
      <c r="CH51" s="85">
        <f t="shared" si="187"/>
        <v>40</v>
      </c>
      <c r="CI51" s="85">
        <f t="shared" si="187"/>
        <v>0</v>
      </c>
      <c r="CJ51" s="34">
        <f t="shared" si="119"/>
        <v>140</v>
      </c>
      <c r="CK51" s="85">
        <f t="shared" ref="CK51:CO51" si="188">SUM(CK52:CK53)</f>
        <v>80</v>
      </c>
      <c r="CL51" s="85">
        <f t="shared" si="188"/>
        <v>0</v>
      </c>
      <c r="CM51" s="85">
        <f t="shared" si="188"/>
        <v>60</v>
      </c>
      <c r="CN51" s="85">
        <f t="shared" si="188"/>
        <v>0</v>
      </c>
      <c r="CO51" s="85">
        <f t="shared" si="188"/>
        <v>0</v>
      </c>
      <c r="CP51" s="34">
        <f t="shared" si="120"/>
        <v>380</v>
      </c>
      <c r="CQ51" s="85">
        <f t="shared" ref="CQ51" si="189">SUM(CQ52:CQ53)</f>
        <v>300</v>
      </c>
      <c r="CR51" s="85">
        <f t="shared" ref="CR51" si="190">SUM(CR52:CR53)</f>
        <v>80</v>
      </c>
      <c r="CS51" s="34">
        <f t="shared" si="121"/>
        <v>220</v>
      </c>
      <c r="CT51" s="85">
        <f t="shared" ref="CT51" si="191">SUM(CT52:CT53)</f>
        <v>120</v>
      </c>
      <c r="CU51" s="85">
        <f t="shared" ref="CU51" si="192">SUM(CU52:CU53)</f>
        <v>40</v>
      </c>
      <c r="CV51" s="85">
        <f t="shared" ref="CV51" si="193">SUM(CV52:CV53)</f>
        <v>60</v>
      </c>
      <c r="CW51" s="34">
        <f t="shared" si="122"/>
        <v>0</v>
      </c>
      <c r="CX51" s="85">
        <f t="shared" ref="CX51" si="194">SUM(CX52:CX53)</f>
        <v>0</v>
      </c>
      <c r="CY51" s="85">
        <f t="shared" ref="CY51" si="195">SUM(CY52:CY53)</f>
        <v>0</v>
      </c>
      <c r="CZ51" s="85">
        <f t="shared" ref="CZ51" si="196">SUM(CZ52:CZ53)</f>
        <v>0</v>
      </c>
      <c r="DA51" s="34">
        <f t="shared" si="123"/>
        <v>140</v>
      </c>
      <c r="DB51" s="85">
        <f t="shared" ref="DB51" si="197">SUM(DB52:DB53)</f>
        <v>80</v>
      </c>
      <c r="DC51" s="85">
        <f t="shared" ref="DC51" si="198">SUM(DC52:DC53)</f>
        <v>60</v>
      </c>
      <c r="DD51" s="85">
        <f t="shared" ref="DD51" si="199">SUM(DD52:DD53)</f>
        <v>0</v>
      </c>
      <c r="DE51" s="105">
        <f t="shared" ref="DE51" si="200">SUM(DE52:DE53)</f>
        <v>0</v>
      </c>
      <c r="DF51" s="105">
        <f t="shared" ref="DF51" si="201">SUM(DF52:DF53)</f>
        <v>40</v>
      </c>
      <c r="DG51" s="105">
        <f t="shared" ref="DG51" si="202">SUM(DG52:DG53)</f>
        <v>60</v>
      </c>
      <c r="DH51" s="14">
        <f t="shared" si="100"/>
        <v>2000</v>
      </c>
    </row>
    <row r="52" spans="1:112" x14ac:dyDescent="0.7">
      <c r="A52" s="83" t="s">
        <v>190</v>
      </c>
      <c r="B52" s="84" t="s">
        <v>108</v>
      </c>
      <c r="C52" s="50">
        <f t="shared" ref="C52" si="203">SUM(L52+O52+T52+Y52+AD52+AI52+AP52+AV52+BA52+BG52+BK52+BO52+BS52+BW52+CB52+CF52+CJ52+CP52+CS52+CW52+DA52+DE52)+DG52</f>
        <v>1000</v>
      </c>
      <c r="D52" s="85"/>
      <c r="E52" s="85"/>
      <c r="F52" s="85"/>
      <c r="G52" s="85"/>
      <c r="H52" s="85"/>
      <c r="I52" s="85"/>
      <c r="J52" s="85"/>
      <c r="K52" s="68"/>
      <c r="L52" s="34">
        <f t="shared" si="102"/>
        <v>40</v>
      </c>
      <c r="M52" s="85"/>
      <c r="N52" s="85">
        <v>40</v>
      </c>
      <c r="O52" s="34">
        <f t="shared" si="103"/>
        <v>40</v>
      </c>
      <c r="P52" s="85">
        <v>40</v>
      </c>
      <c r="Q52" s="85"/>
      <c r="R52" s="85"/>
      <c r="S52" s="85"/>
      <c r="T52" s="34">
        <f t="shared" si="104"/>
        <v>60</v>
      </c>
      <c r="U52" s="85">
        <v>40</v>
      </c>
      <c r="V52" s="85"/>
      <c r="W52" s="85"/>
      <c r="X52" s="85">
        <v>20</v>
      </c>
      <c r="Y52" s="34">
        <f t="shared" si="105"/>
        <v>40</v>
      </c>
      <c r="Z52" s="85">
        <v>40</v>
      </c>
      <c r="AA52" s="85"/>
      <c r="AB52" s="85"/>
      <c r="AC52" s="85"/>
      <c r="AD52" s="34">
        <f t="shared" si="106"/>
        <v>100</v>
      </c>
      <c r="AE52" s="85">
        <v>40</v>
      </c>
      <c r="AF52" s="85">
        <v>20</v>
      </c>
      <c r="AG52" s="85">
        <v>40</v>
      </c>
      <c r="AH52" s="85"/>
      <c r="AI52" s="34">
        <f t="shared" si="107"/>
        <v>100</v>
      </c>
      <c r="AJ52" s="85">
        <v>40</v>
      </c>
      <c r="AK52" s="85"/>
      <c r="AL52" s="85"/>
      <c r="AM52" s="85">
        <v>20</v>
      </c>
      <c r="AN52" s="85"/>
      <c r="AO52" s="85">
        <v>40</v>
      </c>
      <c r="AP52" s="34">
        <f t="shared" si="108"/>
        <v>20</v>
      </c>
      <c r="AQ52" s="85"/>
      <c r="AR52" s="85">
        <v>20</v>
      </c>
      <c r="AS52" s="85"/>
      <c r="AT52" s="85"/>
      <c r="AU52" s="85"/>
      <c r="AV52" s="34">
        <f t="shared" si="109"/>
        <v>40</v>
      </c>
      <c r="AW52" s="85">
        <v>40</v>
      </c>
      <c r="AX52" s="85"/>
      <c r="AY52" s="85"/>
      <c r="AZ52" s="85"/>
      <c r="BA52" s="34">
        <f t="shared" si="110"/>
        <v>60</v>
      </c>
      <c r="BB52" s="85">
        <v>40</v>
      </c>
      <c r="BC52" s="85"/>
      <c r="BD52" s="85"/>
      <c r="BE52" s="85"/>
      <c r="BF52" s="85">
        <v>20</v>
      </c>
      <c r="BG52" s="34">
        <f t="shared" si="111"/>
        <v>0</v>
      </c>
      <c r="BH52" s="85"/>
      <c r="BI52" s="85"/>
      <c r="BJ52" s="85"/>
      <c r="BK52" s="34">
        <f t="shared" si="112"/>
        <v>0</v>
      </c>
      <c r="BL52" s="85"/>
      <c r="BM52" s="85"/>
      <c r="BN52" s="85"/>
      <c r="BO52" s="34">
        <f t="shared" si="113"/>
        <v>0</v>
      </c>
      <c r="BP52" s="85"/>
      <c r="BQ52" s="85"/>
      <c r="BR52" s="105"/>
      <c r="BS52" s="34"/>
      <c r="BT52" s="85"/>
      <c r="BU52" s="85"/>
      <c r="BV52" s="85"/>
      <c r="BW52" s="34"/>
      <c r="BX52" s="85"/>
      <c r="BY52" s="85"/>
      <c r="BZ52" s="85"/>
      <c r="CA52" s="85"/>
      <c r="CB52" s="34"/>
      <c r="CC52" s="85"/>
      <c r="CD52" s="85"/>
      <c r="CE52" s="85"/>
      <c r="CF52" s="34">
        <f t="shared" si="118"/>
        <v>60</v>
      </c>
      <c r="CG52" s="85">
        <v>40</v>
      </c>
      <c r="CH52" s="85">
        <v>20</v>
      </c>
      <c r="CI52" s="85"/>
      <c r="CJ52" s="34">
        <f t="shared" si="119"/>
        <v>80</v>
      </c>
      <c r="CK52" s="85">
        <v>40</v>
      </c>
      <c r="CL52" s="85"/>
      <c r="CM52" s="85">
        <v>40</v>
      </c>
      <c r="CN52" s="85"/>
      <c r="CO52" s="85"/>
      <c r="CP52" s="34">
        <f t="shared" si="120"/>
        <v>140</v>
      </c>
      <c r="CQ52" s="85">
        <v>100</v>
      </c>
      <c r="CR52" s="85">
        <v>40</v>
      </c>
      <c r="CS52" s="34">
        <f t="shared" si="121"/>
        <v>120</v>
      </c>
      <c r="CT52" s="85">
        <v>60</v>
      </c>
      <c r="CU52" s="85">
        <v>20</v>
      </c>
      <c r="CV52" s="85">
        <v>40</v>
      </c>
      <c r="CW52" s="34">
        <f t="shared" si="122"/>
        <v>0</v>
      </c>
      <c r="CX52" s="85"/>
      <c r="CY52" s="85"/>
      <c r="CZ52" s="85"/>
      <c r="DA52" s="34">
        <f t="shared" si="123"/>
        <v>60</v>
      </c>
      <c r="DB52" s="85">
        <v>40</v>
      </c>
      <c r="DC52" s="85">
        <v>20</v>
      </c>
      <c r="DD52" s="85"/>
      <c r="DE52" s="105"/>
      <c r="DF52" s="105"/>
      <c r="DG52" s="50">
        <v>40</v>
      </c>
      <c r="DH52" s="14"/>
    </row>
    <row r="53" spans="1:112" x14ac:dyDescent="0.7">
      <c r="A53" s="83" t="s">
        <v>191</v>
      </c>
      <c r="B53" s="84" t="s">
        <v>108</v>
      </c>
      <c r="C53" s="50">
        <f>SUM(L53+O53+T53+Y53+AD53+AI53+AP53+AV53+BA53+BG53+BK53+BO53+BS53+BW53+CB53+CF53+CJ53+CP53+CS53+CW53+DA53+DE53)+DG53+DF53</f>
        <v>1000</v>
      </c>
      <c r="D53" s="85"/>
      <c r="E53" s="85"/>
      <c r="F53" s="85"/>
      <c r="G53" s="85"/>
      <c r="H53" s="85"/>
      <c r="I53" s="85"/>
      <c r="J53" s="85"/>
      <c r="K53" s="68"/>
      <c r="L53" s="34">
        <f t="shared" si="102"/>
        <v>40</v>
      </c>
      <c r="M53" s="85"/>
      <c r="N53" s="85">
        <v>40</v>
      </c>
      <c r="O53" s="34">
        <f t="shared" si="103"/>
        <v>0</v>
      </c>
      <c r="P53" s="85"/>
      <c r="Q53" s="85"/>
      <c r="R53" s="85"/>
      <c r="S53" s="85"/>
      <c r="T53" s="34">
        <f t="shared" si="104"/>
        <v>40</v>
      </c>
      <c r="U53" s="85"/>
      <c r="V53" s="85"/>
      <c r="W53" s="85"/>
      <c r="X53" s="85">
        <v>40</v>
      </c>
      <c r="Y53" s="34">
        <f t="shared" si="105"/>
        <v>60</v>
      </c>
      <c r="Z53" s="85">
        <v>20</v>
      </c>
      <c r="AA53" s="85">
        <v>40</v>
      </c>
      <c r="AB53" s="85"/>
      <c r="AC53" s="85"/>
      <c r="AD53" s="34">
        <f t="shared" si="106"/>
        <v>80</v>
      </c>
      <c r="AE53" s="85"/>
      <c r="AF53" s="85">
        <v>40</v>
      </c>
      <c r="AG53" s="85"/>
      <c r="AH53" s="85">
        <v>40</v>
      </c>
      <c r="AI53" s="34">
        <f t="shared" si="107"/>
        <v>40</v>
      </c>
      <c r="AJ53" s="85">
        <v>20</v>
      </c>
      <c r="AK53" s="85"/>
      <c r="AL53" s="85"/>
      <c r="AM53" s="85"/>
      <c r="AN53" s="85"/>
      <c r="AO53" s="85">
        <v>20</v>
      </c>
      <c r="AP53" s="34">
        <f t="shared" si="108"/>
        <v>60</v>
      </c>
      <c r="AQ53" s="85">
        <v>40</v>
      </c>
      <c r="AR53" s="85">
        <v>20</v>
      </c>
      <c r="AS53" s="85"/>
      <c r="AT53" s="85"/>
      <c r="AU53" s="85"/>
      <c r="AV53" s="34">
        <f t="shared" si="109"/>
        <v>0</v>
      </c>
      <c r="AW53" s="85"/>
      <c r="AX53" s="85"/>
      <c r="AY53" s="85"/>
      <c r="AZ53" s="85"/>
      <c r="BA53" s="34">
        <f t="shared" si="110"/>
        <v>80</v>
      </c>
      <c r="BB53" s="85">
        <v>40</v>
      </c>
      <c r="BC53" s="85"/>
      <c r="BD53" s="85"/>
      <c r="BE53" s="85"/>
      <c r="BF53" s="85">
        <v>40</v>
      </c>
      <c r="BG53" s="34">
        <f t="shared" si="111"/>
        <v>0</v>
      </c>
      <c r="BH53" s="85"/>
      <c r="BI53" s="85"/>
      <c r="BJ53" s="85"/>
      <c r="BK53" s="34">
        <f t="shared" si="112"/>
        <v>0</v>
      </c>
      <c r="BL53" s="85"/>
      <c r="BM53" s="85"/>
      <c r="BN53" s="85"/>
      <c r="BO53" s="34">
        <f t="shared" si="113"/>
        <v>40</v>
      </c>
      <c r="BP53" s="85">
        <v>40</v>
      </c>
      <c r="BQ53" s="85"/>
      <c r="BR53" s="105"/>
      <c r="BS53" s="34"/>
      <c r="BT53" s="85"/>
      <c r="BU53" s="85"/>
      <c r="BV53" s="85"/>
      <c r="BW53" s="34"/>
      <c r="BX53" s="85"/>
      <c r="BY53" s="85"/>
      <c r="BZ53" s="85"/>
      <c r="CA53" s="85"/>
      <c r="CB53" s="34"/>
      <c r="CC53" s="85"/>
      <c r="CD53" s="85"/>
      <c r="CE53" s="85"/>
      <c r="CF53" s="34">
        <f t="shared" si="118"/>
        <v>20</v>
      </c>
      <c r="CG53" s="85"/>
      <c r="CH53" s="85">
        <v>20</v>
      </c>
      <c r="CI53" s="85"/>
      <c r="CJ53" s="34">
        <f t="shared" si="119"/>
        <v>60</v>
      </c>
      <c r="CK53" s="85">
        <v>40</v>
      </c>
      <c r="CL53" s="85"/>
      <c r="CM53" s="85">
        <v>20</v>
      </c>
      <c r="CN53" s="85"/>
      <c r="CO53" s="85"/>
      <c r="CP53" s="34">
        <f t="shared" si="120"/>
        <v>240</v>
      </c>
      <c r="CQ53" s="85">
        <v>200</v>
      </c>
      <c r="CR53" s="85">
        <v>40</v>
      </c>
      <c r="CS53" s="34">
        <f t="shared" si="121"/>
        <v>100</v>
      </c>
      <c r="CT53" s="85">
        <v>60</v>
      </c>
      <c r="CU53" s="85">
        <v>20</v>
      </c>
      <c r="CV53" s="85">
        <v>20</v>
      </c>
      <c r="CW53" s="34">
        <f t="shared" si="122"/>
        <v>0</v>
      </c>
      <c r="CX53" s="85"/>
      <c r="CY53" s="85"/>
      <c r="CZ53" s="85"/>
      <c r="DA53" s="34">
        <f t="shared" si="123"/>
        <v>80</v>
      </c>
      <c r="DB53" s="85">
        <v>40</v>
      </c>
      <c r="DC53" s="85">
        <v>40</v>
      </c>
      <c r="DD53" s="85"/>
      <c r="DE53" s="105"/>
      <c r="DF53" s="105">
        <v>40</v>
      </c>
      <c r="DG53" s="50">
        <v>20</v>
      </c>
      <c r="DH53" s="14"/>
    </row>
    <row r="54" spans="1:112" s="5" customFormat="1" ht="49.2" x14ac:dyDescent="0.7">
      <c r="A54" s="80" t="s">
        <v>147</v>
      </c>
      <c r="B54" s="81" t="s">
        <v>108</v>
      </c>
      <c r="C54" s="86">
        <f>SUM(L54+O54+T54+Y54+AD54+AI54+AP54+AV54+BA54+BG54+BK54+BO54+BR54+BS54+BW54+CB54+CF54+CJ54+CP54+CS54+CW54+DA54+DE54+DF54+DG54)</f>
        <v>17000</v>
      </c>
      <c r="D54" s="42"/>
      <c r="E54" s="42"/>
      <c r="F54" s="42"/>
      <c r="G54" s="42"/>
      <c r="H54" s="42"/>
      <c r="I54" s="42"/>
      <c r="J54" s="42"/>
      <c r="K54" s="82"/>
      <c r="L54" s="34">
        <f t="shared" si="102"/>
        <v>810</v>
      </c>
      <c r="M54" s="42">
        <v>600</v>
      </c>
      <c r="N54" s="42">
        <v>210</v>
      </c>
      <c r="O54" s="34">
        <f t="shared" si="103"/>
        <v>460</v>
      </c>
      <c r="P54" s="42">
        <v>230</v>
      </c>
      <c r="Q54" s="42">
        <v>60</v>
      </c>
      <c r="R54" s="42">
        <v>85</v>
      </c>
      <c r="S54" s="42">
        <v>85</v>
      </c>
      <c r="T54" s="34">
        <f t="shared" si="104"/>
        <v>1150</v>
      </c>
      <c r="U54" s="42">
        <v>810</v>
      </c>
      <c r="V54" s="42"/>
      <c r="W54" s="42">
        <v>170</v>
      </c>
      <c r="X54" s="42">
        <v>170</v>
      </c>
      <c r="Y54" s="34">
        <f t="shared" si="105"/>
        <v>920</v>
      </c>
      <c r="Z54" s="42">
        <v>380</v>
      </c>
      <c r="AA54" s="42">
        <v>200</v>
      </c>
      <c r="AB54" s="42">
        <v>140</v>
      </c>
      <c r="AC54" s="42">
        <v>200</v>
      </c>
      <c r="AD54" s="34">
        <f t="shared" si="106"/>
        <v>850</v>
      </c>
      <c r="AE54" s="42">
        <v>420</v>
      </c>
      <c r="AF54" s="42">
        <v>140</v>
      </c>
      <c r="AG54" s="42">
        <v>150</v>
      </c>
      <c r="AH54" s="42">
        <v>140</v>
      </c>
      <c r="AI54" s="34">
        <f t="shared" si="107"/>
        <v>670</v>
      </c>
      <c r="AJ54" s="42">
        <v>290</v>
      </c>
      <c r="AK54" s="42"/>
      <c r="AL54" s="42">
        <v>110</v>
      </c>
      <c r="AM54" s="42">
        <v>140</v>
      </c>
      <c r="AN54" s="42">
        <v>60</v>
      </c>
      <c r="AO54" s="42">
        <v>70</v>
      </c>
      <c r="AP54" s="34">
        <f t="shared" si="108"/>
        <v>945</v>
      </c>
      <c r="AQ54" s="42">
        <v>320</v>
      </c>
      <c r="AR54" s="42">
        <v>245</v>
      </c>
      <c r="AS54" s="42">
        <v>110</v>
      </c>
      <c r="AT54" s="42">
        <v>100</v>
      </c>
      <c r="AU54" s="42">
        <v>170</v>
      </c>
      <c r="AV54" s="34">
        <f t="shared" si="109"/>
        <v>690</v>
      </c>
      <c r="AW54" s="42">
        <v>260</v>
      </c>
      <c r="AX54" s="42">
        <v>180</v>
      </c>
      <c r="AY54" s="42">
        <v>110</v>
      </c>
      <c r="AZ54" s="42">
        <v>140</v>
      </c>
      <c r="BA54" s="34">
        <f t="shared" si="110"/>
        <v>745</v>
      </c>
      <c r="BB54" s="42">
        <v>240</v>
      </c>
      <c r="BC54" s="42">
        <v>125</v>
      </c>
      <c r="BD54" s="42">
        <v>125</v>
      </c>
      <c r="BE54" s="42">
        <v>145</v>
      </c>
      <c r="BF54" s="42">
        <v>110</v>
      </c>
      <c r="BG54" s="34">
        <f t="shared" si="111"/>
        <v>500</v>
      </c>
      <c r="BH54" s="42">
        <v>280</v>
      </c>
      <c r="BI54" s="42">
        <v>140</v>
      </c>
      <c r="BJ54" s="42">
        <v>80</v>
      </c>
      <c r="BK54" s="34">
        <f t="shared" si="112"/>
        <v>580</v>
      </c>
      <c r="BL54" s="42">
        <v>380</v>
      </c>
      <c r="BM54" s="42">
        <v>140</v>
      </c>
      <c r="BN54" s="42">
        <v>60</v>
      </c>
      <c r="BO54" s="34">
        <f t="shared" si="113"/>
        <v>710</v>
      </c>
      <c r="BP54" s="42">
        <v>600</v>
      </c>
      <c r="BQ54" s="42">
        <v>110</v>
      </c>
      <c r="BR54" s="101">
        <v>600</v>
      </c>
      <c r="BS54" s="34">
        <f t="shared" si="115"/>
        <v>1195</v>
      </c>
      <c r="BT54" s="42">
        <v>570</v>
      </c>
      <c r="BU54" s="42">
        <v>500</v>
      </c>
      <c r="BV54" s="42">
        <v>125</v>
      </c>
      <c r="BW54" s="34">
        <f t="shared" si="116"/>
        <v>1200</v>
      </c>
      <c r="BX54" s="42">
        <v>600</v>
      </c>
      <c r="BY54" s="42">
        <v>110</v>
      </c>
      <c r="BZ54" s="42">
        <v>260</v>
      </c>
      <c r="CA54" s="42">
        <v>230</v>
      </c>
      <c r="CB54" s="34">
        <f t="shared" si="117"/>
        <v>770</v>
      </c>
      <c r="CC54" s="42">
        <v>300</v>
      </c>
      <c r="CD54" s="42">
        <v>320</v>
      </c>
      <c r="CE54" s="42">
        <v>150</v>
      </c>
      <c r="CF54" s="34">
        <f t="shared" si="118"/>
        <v>800</v>
      </c>
      <c r="CG54" s="42">
        <v>500</v>
      </c>
      <c r="CH54" s="42">
        <v>200</v>
      </c>
      <c r="CI54" s="42">
        <v>100</v>
      </c>
      <c r="CJ54" s="34">
        <f t="shared" si="119"/>
        <v>820</v>
      </c>
      <c r="CK54" s="42">
        <v>260</v>
      </c>
      <c r="CL54" s="42">
        <v>125</v>
      </c>
      <c r="CM54" s="42">
        <v>130</v>
      </c>
      <c r="CN54" s="42">
        <v>180</v>
      </c>
      <c r="CO54" s="42">
        <v>125</v>
      </c>
      <c r="CP54" s="34">
        <f t="shared" si="120"/>
        <v>520</v>
      </c>
      <c r="CQ54" s="42">
        <v>460</v>
      </c>
      <c r="CR54" s="42">
        <v>60</v>
      </c>
      <c r="CS54" s="34">
        <f t="shared" si="121"/>
        <v>510</v>
      </c>
      <c r="CT54" s="42">
        <v>200</v>
      </c>
      <c r="CU54" s="42">
        <v>200</v>
      </c>
      <c r="CV54" s="42">
        <v>110</v>
      </c>
      <c r="CW54" s="34">
        <f t="shared" si="122"/>
        <v>560</v>
      </c>
      <c r="CX54" s="42">
        <v>310</v>
      </c>
      <c r="CY54" s="42">
        <v>125</v>
      </c>
      <c r="CZ54" s="42">
        <v>125</v>
      </c>
      <c r="DA54" s="34">
        <f t="shared" si="123"/>
        <v>700</v>
      </c>
      <c r="DB54" s="42">
        <v>510</v>
      </c>
      <c r="DC54" s="42">
        <v>95</v>
      </c>
      <c r="DD54" s="42">
        <v>95</v>
      </c>
      <c r="DE54" s="101">
        <v>100</v>
      </c>
      <c r="DF54" s="101">
        <v>95</v>
      </c>
      <c r="DG54" s="41">
        <v>100</v>
      </c>
      <c r="DH54" s="14">
        <f t="shared" si="100"/>
        <v>17000</v>
      </c>
    </row>
    <row r="55" spans="1:112" x14ac:dyDescent="0.7">
      <c r="A55" s="22" t="s">
        <v>148</v>
      </c>
      <c r="B55" s="81"/>
      <c r="C55" s="41"/>
      <c r="D55" s="42"/>
      <c r="E55" s="42"/>
      <c r="F55" s="42"/>
      <c r="G55" s="42"/>
      <c r="H55" s="42"/>
      <c r="I55" s="42"/>
      <c r="J55" s="42"/>
      <c r="K55" s="82"/>
      <c r="L55" s="34">
        <f t="shared" si="102"/>
        <v>0</v>
      </c>
      <c r="M55" s="42"/>
      <c r="N55" s="42"/>
      <c r="O55" s="34">
        <f t="shared" si="103"/>
        <v>0</v>
      </c>
      <c r="P55" s="42"/>
      <c r="Q55" s="42"/>
      <c r="R55" s="42"/>
      <c r="S55" s="42"/>
      <c r="T55" s="34">
        <f t="shared" si="104"/>
        <v>0</v>
      </c>
      <c r="U55" s="42"/>
      <c r="V55" s="42"/>
      <c r="W55" s="42"/>
      <c r="X55" s="42"/>
      <c r="Y55" s="34">
        <f t="shared" si="105"/>
        <v>0</v>
      </c>
      <c r="Z55" s="42"/>
      <c r="AA55" s="42"/>
      <c r="AB55" s="42"/>
      <c r="AC55" s="42"/>
      <c r="AD55" s="34">
        <f t="shared" si="106"/>
        <v>0</v>
      </c>
      <c r="AE55" s="42"/>
      <c r="AF55" s="42"/>
      <c r="AG55" s="42"/>
      <c r="AH55" s="42"/>
      <c r="AI55" s="34">
        <f t="shared" si="107"/>
        <v>0</v>
      </c>
      <c r="AJ55" s="42"/>
      <c r="AK55" s="42"/>
      <c r="AL55" s="42"/>
      <c r="AM55" s="42"/>
      <c r="AN55" s="42"/>
      <c r="AO55" s="42"/>
      <c r="AP55" s="34">
        <f t="shared" si="108"/>
        <v>0</v>
      </c>
      <c r="AQ55" s="42"/>
      <c r="AR55" s="42"/>
      <c r="AS55" s="42"/>
      <c r="AT55" s="42"/>
      <c r="AU55" s="42"/>
      <c r="AV55" s="34">
        <f t="shared" si="109"/>
        <v>0</v>
      </c>
      <c r="AW55" s="42"/>
      <c r="AX55" s="42"/>
      <c r="AY55" s="42"/>
      <c r="AZ55" s="42"/>
      <c r="BA55" s="34">
        <f t="shared" si="110"/>
        <v>0</v>
      </c>
      <c r="BB55" s="42"/>
      <c r="BC55" s="42"/>
      <c r="BD55" s="42"/>
      <c r="BE55" s="42"/>
      <c r="BF55" s="42"/>
      <c r="BG55" s="34">
        <f t="shared" si="111"/>
        <v>0</v>
      </c>
      <c r="BH55" s="42"/>
      <c r="BI55" s="42"/>
      <c r="BJ55" s="42"/>
      <c r="BK55" s="34">
        <f t="shared" si="112"/>
        <v>0</v>
      </c>
      <c r="BL55" s="42"/>
      <c r="BM55" s="42"/>
      <c r="BN55" s="42"/>
      <c r="BO55" s="34">
        <f t="shared" si="113"/>
        <v>0</v>
      </c>
      <c r="BP55" s="42"/>
      <c r="BQ55" s="42"/>
      <c r="BR55" s="101"/>
      <c r="BS55" s="34">
        <f t="shared" si="115"/>
        <v>0</v>
      </c>
      <c r="BT55" s="42"/>
      <c r="BU55" s="42"/>
      <c r="BV55" s="42"/>
      <c r="BW55" s="34">
        <f t="shared" si="116"/>
        <v>0</v>
      </c>
      <c r="BX55" s="42"/>
      <c r="BY55" s="42"/>
      <c r="BZ55" s="42"/>
      <c r="CA55" s="42"/>
      <c r="CB55" s="34">
        <f t="shared" si="117"/>
        <v>0</v>
      </c>
      <c r="CC55" s="42"/>
      <c r="CD55" s="42"/>
      <c r="CE55" s="42"/>
      <c r="CF55" s="34">
        <f t="shared" si="118"/>
        <v>0</v>
      </c>
      <c r="CG55" s="42"/>
      <c r="CH55" s="42"/>
      <c r="CI55" s="42"/>
      <c r="CJ55" s="34">
        <f t="shared" si="119"/>
        <v>0</v>
      </c>
      <c r="CK55" s="42"/>
      <c r="CL55" s="42"/>
      <c r="CM55" s="42"/>
      <c r="CN55" s="42"/>
      <c r="CO55" s="42"/>
      <c r="CP55" s="34">
        <f t="shared" si="120"/>
        <v>0</v>
      </c>
      <c r="CQ55" s="42"/>
      <c r="CR55" s="42"/>
      <c r="CS55" s="34">
        <f t="shared" si="121"/>
        <v>0</v>
      </c>
      <c r="CT55" s="42"/>
      <c r="CU55" s="42"/>
      <c r="CV55" s="42"/>
      <c r="CW55" s="34">
        <f t="shared" si="122"/>
        <v>0</v>
      </c>
      <c r="CX55" s="42"/>
      <c r="CY55" s="42"/>
      <c r="CZ55" s="42"/>
      <c r="DA55" s="34">
        <f t="shared" si="123"/>
        <v>0</v>
      </c>
      <c r="DB55" s="42"/>
      <c r="DC55" s="42"/>
      <c r="DD55" s="42"/>
      <c r="DE55" s="101"/>
      <c r="DF55" s="101"/>
      <c r="DG55" s="41"/>
      <c r="DH55" s="14">
        <f t="shared" si="100"/>
        <v>0</v>
      </c>
    </row>
    <row r="56" spans="1:112" ht="49.2" x14ac:dyDescent="0.7">
      <c r="A56" s="21" t="s">
        <v>149</v>
      </c>
      <c r="B56" s="37" t="s">
        <v>108</v>
      </c>
      <c r="C56" s="41">
        <f>SUM(C57)</f>
        <v>8000</v>
      </c>
      <c r="D56" s="39">
        <f t="shared" ref="D56:BN56" si="204">SUM(D57)</f>
        <v>0</v>
      </c>
      <c r="E56" s="39">
        <f t="shared" si="204"/>
        <v>0</v>
      </c>
      <c r="F56" s="39">
        <f t="shared" si="204"/>
        <v>80</v>
      </c>
      <c r="G56" s="39">
        <f t="shared" si="204"/>
        <v>0</v>
      </c>
      <c r="H56" s="39">
        <f t="shared" si="204"/>
        <v>0</v>
      </c>
      <c r="I56" s="39">
        <f t="shared" si="204"/>
        <v>0</v>
      </c>
      <c r="J56" s="39">
        <f t="shared" si="204"/>
        <v>0</v>
      </c>
      <c r="K56" s="39">
        <f t="shared" si="204"/>
        <v>0</v>
      </c>
      <c r="L56" s="34">
        <f t="shared" si="102"/>
        <v>240</v>
      </c>
      <c r="M56" s="39">
        <f t="shared" si="204"/>
        <v>140</v>
      </c>
      <c r="N56" s="39">
        <f t="shared" si="204"/>
        <v>100</v>
      </c>
      <c r="O56" s="34">
        <f t="shared" si="103"/>
        <v>360</v>
      </c>
      <c r="P56" s="39">
        <f t="shared" si="204"/>
        <v>120</v>
      </c>
      <c r="Q56" s="39">
        <f t="shared" si="204"/>
        <v>80</v>
      </c>
      <c r="R56" s="39">
        <f t="shared" si="204"/>
        <v>80</v>
      </c>
      <c r="S56" s="39">
        <f t="shared" si="204"/>
        <v>80</v>
      </c>
      <c r="T56" s="34">
        <f t="shared" si="104"/>
        <v>240</v>
      </c>
      <c r="U56" s="39">
        <f t="shared" si="204"/>
        <v>140</v>
      </c>
      <c r="V56" s="39">
        <f t="shared" si="204"/>
        <v>0</v>
      </c>
      <c r="W56" s="39">
        <f t="shared" si="204"/>
        <v>100</v>
      </c>
      <c r="X56" s="39">
        <f t="shared" si="204"/>
        <v>0</v>
      </c>
      <c r="Y56" s="34">
        <f t="shared" si="105"/>
        <v>420</v>
      </c>
      <c r="Z56" s="39">
        <f t="shared" si="204"/>
        <v>120</v>
      </c>
      <c r="AA56" s="39">
        <f t="shared" si="204"/>
        <v>100</v>
      </c>
      <c r="AB56" s="39">
        <f t="shared" si="204"/>
        <v>100</v>
      </c>
      <c r="AC56" s="39">
        <f t="shared" si="204"/>
        <v>100</v>
      </c>
      <c r="AD56" s="34">
        <f t="shared" si="106"/>
        <v>400</v>
      </c>
      <c r="AE56" s="39">
        <f t="shared" si="204"/>
        <v>140</v>
      </c>
      <c r="AF56" s="39">
        <f t="shared" si="204"/>
        <v>100</v>
      </c>
      <c r="AG56" s="39">
        <f t="shared" si="204"/>
        <v>80</v>
      </c>
      <c r="AH56" s="39">
        <f t="shared" si="204"/>
        <v>80</v>
      </c>
      <c r="AI56" s="34">
        <f t="shared" si="107"/>
        <v>480</v>
      </c>
      <c r="AJ56" s="39">
        <f t="shared" si="204"/>
        <v>140</v>
      </c>
      <c r="AK56" s="39">
        <f t="shared" si="204"/>
        <v>0</v>
      </c>
      <c r="AL56" s="39">
        <f t="shared" si="204"/>
        <v>80</v>
      </c>
      <c r="AM56" s="39">
        <f t="shared" si="204"/>
        <v>80</v>
      </c>
      <c r="AN56" s="39">
        <f t="shared" si="204"/>
        <v>80</v>
      </c>
      <c r="AO56" s="39">
        <f t="shared" si="204"/>
        <v>100</v>
      </c>
      <c r="AP56" s="34">
        <f t="shared" si="108"/>
        <v>500</v>
      </c>
      <c r="AQ56" s="39">
        <f t="shared" si="204"/>
        <v>140</v>
      </c>
      <c r="AR56" s="39">
        <f t="shared" si="204"/>
        <v>100</v>
      </c>
      <c r="AS56" s="39">
        <f t="shared" si="204"/>
        <v>80</v>
      </c>
      <c r="AT56" s="39">
        <f t="shared" si="204"/>
        <v>80</v>
      </c>
      <c r="AU56" s="39">
        <f t="shared" si="204"/>
        <v>100</v>
      </c>
      <c r="AV56" s="34">
        <f t="shared" si="109"/>
        <v>400</v>
      </c>
      <c r="AW56" s="39">
        <f t="shared" si="204"/>
        <v>140</v>
      </c>
      <c r="AX56" s="39">
        <f t="shared" si="204"/>
        <v>100</v>
      </c>
      <c r="AY56" s="39">
        <f t="shared" si="204"/>
        <v>80</v>
      </c>
      <c r="AZ56" s="39">
        <f t="shared" si="204"/>
        <v>80</v>
      </c>
      <c r="BA56" s="34">
        <f t="shared" si="110"/>
        <v>460</v>
      </c>
      <c r="BB56" s="39">
        <f t="shared" si="204"/>
        <v>140</v>
      </c>
      <c r="BC56" s="39">
        <f t="shared" si="204"/>
        <v>80</v>
      </c>
      <c r="BD56" s="39">
        <f t="shared" si="204"/>
        <v>80</v>
      </c>
      <c r="BE56" s="39">
        <f t="shared" si="204"/>
        <v>80</v>
      </c>
      <c r="BF56" s="39">
        <f t="shared" si="204"/>
        <v>80</v>
      </c>
      <c r="BG56" s="34">
        <f t="shared" si="111"/>
        <v>300</v>
      </c>
      <c r="BH56" s="39">
        <f t="shared" si="204"/>
        <v>140</v>
      </c>
      <c r="BI56" s="39">
        <f t="shared" si="204"/>
        <v>80</v>
      </c>
      <c r="BJ56" s="39">
        <f t="shared" si="204"/>
        <v>80</v>
      </c>
      <c r="BK56" s="34">
        <f t="shared" si="112"/>
        <v>320</v>
      </c>
      <c r="BL56" s="39">
        <f t="shared" si="204"/>
        <v>140</v>
      </c>
      <c r="BM56" s="39">
        <f t="shared" si="204"/>
        <v>80</v>
      </c>
      <c r="BN56" s="39">
        <f t="shared" si="204"/>
        <v>100</v>
      </c>
      <c r="BO56" s="34">
        <f t="shared" si="113"/>
        <v>220</v>
      </c>
      <c r="BP56" s="39">
        <f t="shared" ref="BP56:DG56" si="205">SUM(BP57)</f>
        <v>140</v>
      </c>
      <c r="BQ56" s="39">
        <f t="shared" si="205"/>
        <v>80</v>
      </c>
      <c r="BR56" s="41">
        <f t="shared" si="205"/>
        <v>140</v>
      </c>
      <c r="BS56" s="34">
        <f t="shared" si="115"/>
        <v>320</v>
      </c>
      <c r="BT56" s="39">
        <f t="shared" si="205"/>
        <v>140</v>
      </c>
      <c r="BU56" s="39">
        <f t="shared" si="205"/>
        <v>100</v>
      </c>
      <c r="BV56" s="39">
        <f t="shared" si="205"/>
        <v>80</v>
      </c>
      <c r="BW56" s="34">
        <f t="shared" si="116"/>
        <v>400</v>
      </c>
      <c r="BX56" s="39">
        <f t="shared" si="205"/>
        <v>140</v>
      </c>
      <c r="BY56" s="39">
        <f t="shared" si="205"/>
        <v>80</v>
      </c>
      <c r="BZ56" s="39">
        <f t="shared" si="205"/>
        <v>80</v>
      </c>
      <c r="CA56" s="39">
        <f t="shared" si="205"/>
        <v>100</v>
      </c>
      <c r="CB56" s="34">
        <f t="shared" si="117"/>
        <v>320</v>
      </c>
      <c r="CC56" s="39">
        <f t="shared" si="205"/>
        <v>140</v>
      </c>
      <c r="CD56" s="39">
        <f t="shared" si="205"/>
        <v>100</v>
      </c>
      <c r="CE56" s="39">
        <f t="shared" si="205"/>
        <v>80</v>
      </c>
      <c r="CF56" s="34">
        <f t="shared" si="118"/>
        <v>340</v>
      </c>
      <c r="CG56" s="39">
        <f t="shared" si="205"/>
        <v>140</v>
      </c>
      <c r="CH56" s="39">
        <f t="shared" si="205"/>
        <v>100</v>
      </c>
      <c r="CI56" s="39">
        <f t="shared" si="205"/>
        <v>100</v>
      </c>
      <c r="CJ56" s="34">
        <f t="shared" si="119"/>
        <v>500</v>
      </c>
      <c r="CK56" s="39">
        <f t="shared" si="205"/>
        <v>140</v>
      </c>
      <c r="CL56" s="39">
        <f t="shared" si="205"/>
        <v>100</v>
      </c>
      <c r="CM56" s="39">
        <f t="shared" si="205"/>
        <v>80</v>
      </c>
      <c r="CN56" s="39">
        <f t="shared" si="205"/>
        <v>100</v>
      </c>
      <c r="CO56" s="39">
        <f t="shared" si="205"/>
        <v>80</v>
      </c>
      <c r="CP56" s="34">
        <f t="shared" si="120"/>
        <v>220</v>
      </c>
      <c r="CQ56" s="39">
        <f t="shared" si="205"/>
        <v>140</v>
      </c>
      <c r="CR56" s="39">
        <f t="shared" si="205"/>
        <v>80</v>
      </c>
      <c r="CS56" s="34">
        <f t="shared" si="121"/>
        <v>300</v>
      </c>
      <c r="CT56" s="39">
        <f t="shared" si="205"/>
        <v>140</v>
      </c>
      <c r="CU56" s="39">
        <f t="shared" si="205"/>
        <v>80</v>
      </c>
      <c r="CV56" s="39">
        <f t="shared" si="205"/>
        <v>80</v>
      </c>
      <c r="CW56" s="34">
        <f t="shared" si="122"/>
        <v>320</v>
      </c>
      <c r="CX56" s="39">
        <f t="shared" si="205"/>
        <v>140</v>
      </c>
      <c r="CY56" s="39">
        <f t="shared" si="205"/>
        <v>80</v>
      </c>
      <c r="CZ56" s="39">
        <f t="shared" si="205"/>
        <v>100</v>
      </c>
      <c r="DA56" s="34">
        <f t="shared" si="123"/>
        <v>300</v>
      </c>
      <c r="DB56" s="39">
        <f t="shared" si="205"/>
        <v>140</v>
      </c>
      <c r="DC56" s="39">
        <f t="shared" si="205"/>
        <v>80</v>
      </c>
      <c r="DD56" s="39">
        <f t="shared" si="205"/>
        <v>80</v>
      </c>
      <c r="DE56" s="41">
        <f t="shared" si="205"/>
        <v>140</v>
      </c>
      <c r="DF56" s="41">
        <f t="shared" si="205"/>
        <v>140</v>
      </c>
      <c r="DG56" s="41">
        <f t="shared" si="205"/>
        <v>140</v>
      </c>
      <c r="DH56" s="14">
        <f t="shared" si="100"/>
        <v>8000</v>
      </c>
    </row>
    <row r="57" spans="1:112" s="5" customFormat="1" x14ac:dyDescent="0.7">
      <c r="A57" s="69" t="s">
        <v>150</v>
      </c>
      <c r="B57" s="49" t="s">
        <v>108</v>
      </c>
      <c r="C57" s="41">
        <f>SUM(F57+L57+O57+T57+Y57+AD57+AI57+AP57+AV57+BA57+BG57+BK57+BO57+BR57+BS57+BW57+CB57+CF57+CJ57+CP57+CS57+CW57+DA57+DE57+DF57+DG57)</f>
        <v>8000</v>
      </c>
      <c r="D57" s="62"/>
      <c r="E57" s="62"/>
      <c r="F57" s="87">
        <v>80</v>
      </c>
      <c r="G57" s="66"/>
      <c r="H57" s="66"/>
      <c r="I57" s="66"/>
      <c r="J57" s="66"/>
      <c r="K57" s="62"/>
      <c r="L57" s="34">
        <f t="shared" si="102"/>
        <v>240</v>
      </c>
      <c r="M57" s="87">
        <v>140</v>
      </c>
      <c r="N57" s="87">
        <v>100</v>
      </c>
      <c r="O57" s="34">
        <f t="shared" si="103"/>
        <v>360</v>
      </c>
      <c r="P57" s="87">
        <v>120</v>
      </c>
      <c r="Q57" s="87">
        <v>80</v>
      </c>
      <c r="R57" s="87">
        <v>80</v>
      </c>
      <c r="S57" s="87">
        <v>80</v>
      </c>
      <c r="T57" s="34">
        <f t="shared" si="104"/>
        <v>240</v>
      </c>
      <c r="U57" s="87">
        <v>140</v>
      </c>
      <c r="V57" s="88"/>
      <c r="W57" s="87">
        <v>100</v>
      </c>
      <c r="X57" s="87"/>
      <c r="Y57" s="34">
        <f t="shared" si="105"/>
        <v>420</v>
      </c>
      <c r="Z57" s="87">
        <v>120</v>
      </c>
      <c r="AA57" s="87">
        <v>100</v>
      </c>
      <c r="AB57" s="87">
        <v>100</v>
      </c>
      <c r="AC57" s="87">
        <v>100</v>
      </c>
      <c r="AD57" s="34">
        <f t="shared" si="106"/>
        <v>400</v>
      </c>
      <c r="AE57" s="87">
        <v>140</v>
      </c>
      <c r="AF57" s="87">
        <v>100</v>
      </c>
      <c r="AG57" s="87">
        <v>80</v>
      </c>
      <c r="AH57" s="87">
        <v>80</v>
      </c>
      <c r="AI57" s="34">
        <f t="shared" si="107"/>
        <v>480</v>
      </c>
      <c r="AJ57" s="87">
        <v>140</v>
      </c>
      <c r="AK57" s="87"/>
      <c r="AL57" s="87">
        <v>80</v>
      </c>
      <c r="AM57" s="87">
        <v>80</v>
      </c>
      <c r="AN57" s="87">
        <v>80</v>
      </c>
      <c r="AO57" s="87">
        <v>100</v>
      </c>
      <c r="AP57" s="34">
        <f t="shared" si="108"/>
        <v>500</v>
      </c>
      <c r="AQ57" s="87">
        <v>140</v>
      </c>
      <c r="AR57" s="87">
        <v>100</v>
      </c>
      <c r="AS57" s="87">
        <v>80</v>
      </c>
      <c r="AT57" s="87">
        <v>80</v>
      </c>
      <c r="AU57" s="87">
        <v>100</v>
      </c>
      <c r="AV57" s="34">
        <f t="shared" si="109"/>
        <v>400</v>
      </c>
      <c r="AW57" s="87">
        <v>140</v>
      </c>
      <c r="AX57" s="87">
        <v>100</v>
      </c>
      <c r="AY57" s="87">
        <v>80</v>
      </c>
      <c r="AZ57" s="87">
        <v>80</v>
      </c>
      <c r="BA57" s="34">
        <f t="shared" si="110"/>
        <v>460</v>
      </c>
      <c r="BB57" s="87">
        <v>140</v>
      </c>
      <c r="BC57" s="87">
        <v>80</v>
      </c>
      <c r="BD57" s="87">
        <v>80</v>
      </c>
      <c r="BE57" s="87">
        <v>80</v>
      </c>
      <c r="BF57" s="87">
        <v>80</v>
      </c>
      <c r="BG57" s="34">
        <f t="shared" si="111"/>
        <v>300</v>
      </c>
      <c r="BH57" s="87">
        <v>140</v>
      </c>
      <c r="BI57" s="87">
        <v>80</v>
      </c>
      <c r="BJ57" s="87">
        <v>80</v>
      </c>
      <c r="BK57" s="34">
        <f t="shared" si="112"/>
        <v>320</v>
      </c>
      <c r="BL57" s="87">
        <v>140</v>
      </c>
      <c r="BM57" s="87">
        <v>80</v>
      </c>
      <c r="BN57" s="87">
        <v>100</v>
      </c>
      <c r="BO57" s="34">
        <f t="shared" si="113"/>
        <v>220</v>
      </c>
      <c r="BP57" s="87">
        <v>140</v>
      </c>
      <c r="BQ57" s="87">
        <v>80</v>
      </c>
      <c r="BR57" s="106">
        <v>140</v>
      </c>
      <c r="BS57" s="34">
        <f t="shared" si="115"/>
        <v>320</v>
      </c>
      <c r="BT57" s="87">
        <v>140</v>
      </c>
      <c r="BU57" s="87">
        <v>100</v>
      </c>
      <c r="BV57" s="87">
        <v>80</v>
      </c>
      <c r="BW57" s="34">
        <f t="shared" si="116"/>
        <v>400</v>
      </c>
      <c r="BX57" s="87">
        <v>140</v>
      </c>
      <c r="BY57" s="87">
        <v>80</v>
      </c>
      <c r="BZ57" s="87">
        <v>80</v>
      </c>
      <c r="CA57" s="87">
        <v>100</v>
      </c>
      <c r="CB57" s="34">
        <f t="shared" si="117"/>
        <v>320</v>
      </c>
      <c r="CC57" s="87">
        <v>140</v>
      </c>
      <c r="CD57" s="87">
        <v>100</v>
      </c>
      <c r="CE57" s="87">
        <v>80</v>
      </c>
      <c r="CF57" s="34">
        <f t="shared" si="118"/>
        <v>340</v>
      </c>
      <c r="CG57" s="87">
        <v>140</v>
      </c>
      <c r="CH57" s="87">
        <v>100</v>
      </c>
      <c r="CI57" s="87">
        <v>100</v>
      </c>
      <c r="CJ57" s="34">
        <f t="shared" si="119"/>
        <v>500</v>
      </c>
      <c r="CK57" s="87">
        <v>140</v>
      </c>
      <c r="CL57" s="87">
        <v>100</v>
      </c>
      <c r="CM57" s="87">
        <v>80</v>
      </c>
      <c r="CN57" s="87">
        <v>100</v>
      </c>
      <c r="CO57" s="87">
        <v>80</v>
      </c>
      <c r="CP57" s="34">
        <f t="shared" si="120"/>
        <v>220</v>
      </c>
      <c r="CQ57" s="87">
        <v>140</v>
      </c>
      <c r="CR57" s="87">
        <v>80</v>
      </c>
      <c r="CS57" s="34">
        <f t="shared" si="121"/>
        <v>300</v>
      </c>
      <c r="CT57" s="87">
        <v>140</v>
      </c>
      <c r="CU57" s="87">
        <v>80</v>
      </c>
      <c r="CV57" s="87">
        <v>80</v>
      </c>
      <c r="CW57" s="34">
        <f t="shared" si="122"/>
        <v>320</v>
      </c>
      <c r="CX57" s="87">
        <v>140</v>
      </c>
      <c r="CY57" s="87">
        <v>80</v>
      </c>
      <c r="CZ57" s="87">
        <v>100</v>
      </c>
      <c r="DA57" s="34">
        <f t="shared" si="123"/>
        <v>300</v>
      </c>
      <c r="DB57" s="87">
        <v>140</v>
      </c>
      <c r="DC57" s="87">
        <v>80</v>
      </c>
      <c r="DD57" s="87">
        <v>80</v>
      </c>
      <c r="DE57" s="106">
        <v>140</v>
      </c>
      <c r="DF57" s="106">
        <v>140</v>
      </c>
      <c r="DG57" s="106">
        <v>140</v>
      </c>
      <c r="DH57" s="14">
        <f t="shared" si="100"/>
        <v>8000</v>
      </c>
    </row>
    <row r="58" spans="1:112" ht="49.2" x14ac:dyDescent="0.7">
      <c r="A58" s="63" t="s">
        <v>151</v>
      </c>
      <c r="B58" s="59" t="s">
        <v>108</v>
      </c>
      <c r="C58" s="41">
        <v>13000</v>
      </c>
      <c r="D58" s="39"/>
      <c r="E58" s="39">
        <v>0</v>
      </c>
      <c r="F58" s="39">
        <v>80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4">
        <f t="shared" si="102"/>
        <v>420</v>
      </c>
      <c r="M58" s="39">
        <v>280</v>
      </c>
      <c r="N58" s="39">
        <v>140</v>
      </c>
      <c r="O58" s="34">
        <f t="shared" si="103"/>
        <v>660</v>
      </c>
      <c r="P58" s="39">
        <v>300</v>
      </c>
      <c r="Q58" s="39">
        <v>120</v>
      </c>
      <c r="R58" s="39">
        <v>120</v>
      </c>
      <c r="S58" s="39">
        <v>120</v>
      </c>
      <c r="T58" s="34">
        <f t="shared" si="104"/>
        <v>600</v>
      </c>
      <c r="U58" s="39">
        <v>260</v>
      </c>
      <c r="V58" s="39">
        <v>100</v>
      </c>
      <c r="W58" s="39">
        <v>140</v>
      </c>
      <c r="X58" s="39">
        <v>100</v>
      </c>
      <c r="Y58" s="34">
        <f t="shared" si="105"/>
        <v>660</v>
      </c>
      <c r="Z58" s="39">
        <v>280</v>
      </c>
      <c r="AA58" s="39">
        <v>160</v>
      </c>
      <c r="AB58" s="39">
        <v>120</v>
      </c>
      <c r="AC58" s="39">
        <v>100</v>
      </c>
      <c r="AD58" s="34">
        <f t="shared" si="106"/>
        <v>700</v>
      </c>
      <c r="AE58" s="39">
        <v>280</v>
      </c>
      <c r="AF58" s="39">
        <v>120</v>
      </c>
      <c r="AG58" s="39">
        <v>140</v>
      </c>
      <c r="AH58" s="39">
        <v>160</v>
      </c>
      <c r="AI58" s="34">
        <f t="shared" si="107"/>
        <v>740</v>
      </c>
      <c r="AJ58" s="39">
        <v>260</v>
      </c>
      <c r="AK58" s="39">
        <v>0</v>
      </c>
      <c r="AL58" s="39">
        <v>120</v>
      </c>
      <c r="AM58" s="39">
        <v>120</v>
      </c>
      <c r="AN58" s="39">
        <v>120</v>
      </c>
      <c r="AO58" s="39">
        <v>120</v>
      </c>
      <c r="AP58" s="34">
        <f t="shared" si="108"/>
        <v>800</v>
      </c>
      <c r="AQ58" s="39">
        <v>340</v>
      </c>
      <c r="AR58" s="39">
        <v>120</v>
      </c>
      <c r="AS58" s="39">
        <v>120</v>
      </c>
      <c r="AT58" s="39">
        <v>100</v>
      </c>
      <c r="AU58" s="39">
        <v>120</v>
      </c>
      <c r="AV58" s="34">
        <f t="shared" si="109"/>
        <v>640</v>
      </c>
      <c r="AW58" s="39">
        <v>260</v>
      </c>
      <c r="AX58" s="39">
        <v>120</v>
      </c>
      <c r="AY58" s="39">
        <v>120</v>
      </c>
      <c r="AZ58" s="39">
        <v>140</v>
      </c>
      <c r="BA58" s="34">
        <f t="shared" si="110"/>
        <v>760</v>
      </c>
      <c r="BB58" s="39">
        <v>260</v>
      </c>
      <c r="BC58" s="39">
        <v>120</v>
      </c>
      <c r="BD58" s="39">
        <v>120</v>
      </c>
      <c r="BE58" s="39">
        <v>120</v>
      </c>
      <c r="BF58" s="39">
        <v>140</v>
      </c>
      <c r="BG58" s="34">
        <f t="shared" si="111"/>
        <v>540</v>
      </c>
      <c r="BH58" s="39">
        <v>260</v>
      </c>
      <c r="BI58" s="39">
        <v>160</v>
      </c>
      <c r="BJ58" s="39">
        <v>120</v>
      </c>
      <c r="BK58" s="34">
        <f t="shared" si="112"/>
        <v>460</v>
      </c>
      <c r="BL58" s="39">
        <v>240</v>
      </c>
      <c r="BM58" s="39">
        <v>120</v>
      </c>
      <c r="BN58" s="39">
        <v>100</v>
      </c>
      <c r="BO58" s="34">
        <f t="shared" si="113"/>
        <v>340</v>
      </c>
      <c r="BP58" s="39">
        <v>260</v>
      </c>
      <c r="BQ58" s="39">
        <v>80</v>
      </c>
      <c r="BR58" s="41">
        <v>300</v>
      </c>
      <c r="BS58" s="34">
        <f t="shared" si="115"/>
        <v>560</v>
      </c>
      <c r="BT58" s="39">
        <v>260</v>
      </c>
      <c r="BU58" s="39">
        <v>160</v>
      </c>
      <c r="BV58" s="39">
        <v>140</v>
      </c>
      <c r="BW58" s="34">
        <f t="shared" si="116"/>
        <v>680</v>
      </c>
      <c r="BX58" s="39">
        <v>280</v>
      </c>
      <c r="BY58" s="39">
        <v>120</v>
      </c>
      <c r="BZ58" s="39">
        <v>140</v>
      </c>
      <c r="CA58" s="39">
        <v>140</v>
      </c>
      <c r="CB58" s="34">
        <f t="shared" si="117"/>
        <v>540</v>
      </c>
      <c r="CC58" s="39">
        <v>240</v>
      </c>
      <c r="CD58" s="39">
        <v>160</v>
      </c>
      <c r="CE58" s="39">
        <v>140</v>
      </c>
      <c r="CF58" s="34">
        <f t="shared" si="118"/>
        <v>440</v>
      </c>
      <c r="CG58" s="39">
        <v>240</v>
      </c>
      <c r="CH58" s="39">
        <v>120</v>
      </c>
      <c r="CI58" s="39">
        <v>80</v>
      </c>
      <c r="CJ58" s="34">
        <f t="shared" si="119"/>
        <v>740</v>
      </c>
      <c r="CK58" s="39">
        <v>240</v>
      </c>
      <c r="CL58" s="39">
        <v>120</v>
      </c>
      <c r="CM58" s="39">
        <v>120</v>
      </c>
      <c r="CN58" s="39">
        <v>140</v>
      </c>
      <c r="CO58" s="39">
        <v>120</v>
      </c>
      <c r="CP58" s="34">
        <f t="shared" si="120"/>
        <v>260</v>
      </c>
      <c r="CQ58" s="39">
        <v>220</v>
      </c>
      <c r="CR58" s="39">
        <v>40</v>
      </c>
      <c r="CS58" s="34">
        <f t="shared" si="121"/>
        <v>480</v>
      </c>
      <c r="CT58" s="39">
        <v>240</v>
      </c>
      <c r="CU58" s="39">
        <v>120</v>
      </c>
      <c r="CV58" s="39">
        <v>120</v>
      </c>
      <c r="CW58" s="34">
        <f t="shared" si="122"/>
        <v>560</v>
      </c>
      <c r="CX58" s="39">
        <v>340</v>
      </c>
      <c r="CY58" s="39">
        <v>100</v>
      </c>
      <c r="CZ58" s="39">
        <v>120</v>
      </c>
      <c r="DA58" s="34">
        <f t="shared" si="123"/>
        <v>500</v>
      </c>
      <c r="DB58" s="39">
        <v>260</v>
      </c>
      <c r="DC58" s="39">
        <v>120</v>
      </c>
      <c r="DD58" s="39">
        <v>120</v>
      </c>
      <c r="DE58" s="41">
        <v>180</v>
      </c>
      <c r="DF58" s="41">
        <v>180</v>
      </c>
      <c r="DG58" s="41">
        <v>180</v>
      </c>
      <c r="DH58" s="14">
        <f t="shared" si="100"/>
        <v>13000</v>
      </c>
    </row>
    <row r="59" spans="1:112" ht="24.6" customHeight="1" x14ac:dyDescent="0.7">
      <c r="A59" s="67" t="s">
        <v>152</v>
      </c>
      <c r="B59" s="40" t="s">
        <v>108</v>
      </c>
      <c r="C59" s="41">
        <v>3000</v>
      </c>
      <c r="D59" s="39"/>
      <c r="E59" s="39"/>
      <c r="F59" s="39"/>
      <c r="G59" s="39"/>
      <c r="H59" s="39"/>
      <c r="I59" s="39"/>
      <c r="J59" s="39"/>
      <c r="K59" s="39"/>
      <c r="L59" s="34">
        <f t="shared" si="102"/>
        <v>120</v>
      </c>
      <c r="M59" s="39">
        <v>80</v>
      </c>
      <c r="N59" s="39">
        <v>40</v>
      </c>
      <c r="O59" s="34">
        <f t="shared" si="103"/>
        <v>160</v>
      </c>
      <c r="P59" s="39">
        <v>100</v>
      </c>
      <c r="Q59" s="39">
        <v>20</v>
      </c>
      <c r="R59" s="39">
        <v>20</v>
      </c>
      <c r="S59" s="39">
        <v>20</v>
      </c>
      <c r="T59" s="34">
        <f t="shared" si="104"/>
        <v>120</v>
      </c>
      <c r="U59" s="39">
        <v>60</v>
      </c>
      <c r="V59" s="89"/>
      <c r="W59" s="39">
        <v>40</v>
      </c>
      <c r="X59" s="39">
        <v>20</v>
      </c>
      <c r="Y59" s="34">
        <f t="shared" si="105"/>
        <v>200</v>
      </c>
      <c r="Z59" s="39">
        <v>80</v>
      </c>
      <c r="AA59" s="39">
        <v>60</v>
      </c>
      <c r="AB59" s="39">
        <v>40</v>
      </c>
      <c r="AC59" s="39">
        <v>20</v>
      </c>
      <c r="AD59" s="34">
        <f t="shared" si="106"/>
        <v>200</v>
      </c>
      <c r="AE59" s="39">
        <v>80</v>
      </c>
      <c r="AF59" s="39">
        <v>20</v>
      </c>
      <c r="AG59" s="39">
        <v>40</v>
      </c>
      <c r="AH59" s="39">
        <v>60</v>
      </c>
      <c r="AI59" s="34">
        <f t="shared" si="107"/>
        <v>140</v>
      </c>
      <c r="AJ59" s="39">
        <v>60</v>
      </c>
      <c r="AK59" s="39"/>
      <c r="AL59" s="39">
        <v>20</v>
      </c>
      <c r="AM59" s="39">
        <v>20</v>
      </c>
      <c r="AN59" s="39">
        <v>20</v>
      </c>
      <c r="AO59" s="39">
        <v>20</v>
      </c>
      <c r="AP59" s="34">
        <f t="shared" si="108"/>
        <v>220</v>
      </c>
      <c r="AQ59" s="39">
        <v>140</v>
      </c>
      <c r="AR59" s="39">
        <v>20</v>
      </c>
      <c r="AS59" s="39">
        <v>20</v>
      </c>
      <c r="AT59" s="39">
        <v>20</v>
      </c>
      <c r="AU59" s="39">
        <v>20</v>
      </c>
      <c r="AV59" s="34">
        <f t="shared" si="109"/>
        <v>140</v>
      </c>
      <c r="AW59" s="39">
        <v>60</v>
      </c>
      <c r="AX59" s="39">
        <v>20</v>
      </c>
      <c r="AY59" s="39">
        <v>20</v>
      </c>
      <c r="AZ59" s="39">
        <v>40</v>
      </c>
      <c r="BA59" s="34">
        <f t="shared" si="110"/>
        <v>160</v>
      </c>
      <c r="BB59" s="39">
        <v>60</v>
      </c>
      <c r="BC59" s="39">
        <v>20</v>
      </c>
      <c r="BD59" s="39">
        <v>20</v>
      </c>
      <c r="BE59" s="39">
        <v>20</v>
      </c>
      <c r="BF59" s="39">
        <v>40</v>
      </c>
      <c r="BG59" s="34">
        <f t="shared" si="111"/>
        <v>140</v>
      </c>
      <c r="BH59" s="39">
        <v>60</v>
      </c>
      <c r="BI59" s="39">
        <v>60</v>
      </c>
      <c r="BJ59" s="39">
        <v>20</v>
      </c>
      <c r="BK59" s="34">
        <f t="shared" si="112"/>
        <v>100</v>
      </c>
      <c r="BL59" s="39">
        <v>40</v>
      </c>
      <c r="BM59" s="39">
        <v>40</v>
      </c>
      <c r="BN59" s="39">
        <v>20</v>
      </c>
      <c r="BO59" s="34">
        <f t="shared" si="113"/>
        <v>60</v>
      </c>
      <c r="BP59" s="39">
        <v>60</v>
      </c>
      <c r="BQ59" s="39"/>
      <c r="BR59" s="41">
        <v>100</v>
      </c>
      <c r="BS59" s="34">
        <f t="shared" si="115"/>
        <v>160</v>
      </c>
      <c r="BT59" s="39">
        <v>60</v>
      </c>
      <c r="BU59" s="39">
        <v>60</v>
      </c>
      <c r="BV59" s="39">
        <v>40</v>
      </c>
      <c r="BW59" s="34">
        <f t="shared" si="116"/>
        <v>180</v>
      </c>
      <c r="BX59" s="39">
        <v>80</v>
      </c>
      <c r="BY59" s="39">
        <v>20</v>
      </c>
      <c r="BZ59" s="39">
        <v>40</v>
      </c>
      <c r="CA59" s="39">
        <v>40</v>
      </c>
      <c r="CB59" s="34">
        <f t="shared" si="117"/>
        <v>140</v>
      </c>
      <c r="CC59" s="39">
        <v>40</v>
      </c>
      <c r="CD59" s="39">
        <v>60</v>
      </c>
      <c r="CE59" s="39">
        <v>40</v>
      </c>
      <c r="CF59" s="34">
        <f t="shared" si="118"/>
        <v>80</v>
      </c>
      <c r="CG59" s="39">
        <v>40</v>
      </c>
      <c r="CH59" s="39">
        <v>20</v>
      </c>
      <c r="CI59" s="39">
        <v>20</v>
      </c>
      <c r="CJ59" s="34">
        <f t="shared" si="119"/>
        <v>140</v>
      </c>
      <c r="CK59" s="39">
        <v>40</v>
      </c>
      <c r="CL59" s="39">
        <v>20</v>
      </c>
      <c r="CM59" s="39">
        <v>20</v>
      </c>
      <c r="CN59" s="39">
        <v>40</v>
      </c>
      <c r="CO59" s="39">
        <v>20</v>
      </c>
      <c r="CP59" s="34">
        <f t="shared" si="120"/>
        <v>20</v>
      </c>
      <c r="CQ59" s="39">
        <v>20</v>
      </c>
      <c r="CR59" s="39">
        <v>0</v>
      </c>
      <c r="CS59" s="34">
        <f t="shared" si="121"/>
        <v>80</v>
      </c>
      <c r="CT59" s="39">
        <v>40</v>
      </c>
      <c r="CU59" s="39">
        <v>20</v>
      </c>
      <c r="CV59" s="39">
        <v>20</v>
      </c>
      <c r="CW59" s="34">
        <f t="shared" si="122"/>
        <v>180</v>
      </c>
      <c r="CX59" s="39">
        <v>140</v>
      </c>
      <c r="CY59" s="39">
        <v>20</v>
      </c>
      <c r="CZ59" s="39">
        <v>20</v>
      </c>
      <c r="DA59" s="34">
        <f t="shared" si="123"/>
        <v>100</v>
      </c>
      <c r="DB59" s="39">
        <v>60</v>
      </c>
      <c r="DC59" s="39">
        <v>20</v>
      </c>
      <c r="DD59" s="39">
        <v>20</v>
      </c>
      <c r="DE59" s="41">
        <v>20</v>
      </c>
      <c r="DF59" s="41">
        <v>20</v>
      </c>
      <c r="DG59" s="41">
        <v>20</v>
      </c>
      <c r="DH59" s="14">
        <f t="shared" si="100"/>
        <v>3000</v>
      </c>
    </row>
    <row r="60" spans="1:112" x14ac:dyDescent="0.7">
      <c r="A60" s="67" t="s">
        <v>153</v>
      </c>
      <c r="B60" s="40" t="s">
        <v>108</v>
      </c>
      <c r="C60" s="41">
        <v>10000</v>
      </c>
      <c r="D60" s="39"/>
      <c r="E60" s="39"/>
      <c r="F60" s="39">
        <v>80</v>
      </c>
      <c r="G60" s="39"/>
      <c r="H60" s="39"/>
      <c r="I60" s="39"/>
      <c r="J60" s="39"/>
      <c r="K60" s="39"/>
      <c r="L60" s="34">
        <f t="shared" si="102"/>
        <v>300</v>
      </c>
      <c r="M60" s="39">
        <v>200</v>
      </c>
      <c r="N60" s="39">
        <v>100</v>
      </c>
      <c r="O60" s="34">
        <f t="shared" si="103"/>
        <v>500</v>
      </c>
      <c r="P60" s="39">
        <v>200</v>
      </c>
      <c r="Q60" s="39">
        <v>100</v>
      </c>
      <c r="R60" s="39">
        <v>100</v>
      </c>
      <c r="S60" s="39">
        <v>100</v>
      </c>
      <c r="T60" s="34">
        <f t="shared" si="104"/>
        <v>480</v>
      </c>
      <c r="U60" s="39">
        <v>200</v>
      </c>
      <c r="V60" s="90">
        <v>100</v>
      </c>
      <c r="W60" s="39">
        <v>100</v>
      </c>
      <c r="X60" s="39">
        <v>80</v>
      </c>
      <c r="Y60" s="34">
        <f t="shared" si="105"/>
        <v>460</v>
      </c>
      <c r="Z60" s="39">
        <v>200</v>
      </c>
      <c r="AA60" s="39">
        <v>100</v>
      </c>
      <c r="AB60" s="39">
        <v>80</v>
      </c>
      <c r="AC60" s="39">
        <v>80</v>
      </c>
      <c r="AD60" s="34">
        <f t="shared" si="106"/>
        <v>500</v>
      </c>
      <c r="AE60" s="39">
        <v>200</v>
      </c>
      <c r="AF60" s="39">
        <v>100</v>
      </c>
      <c r="AG60" s="39">
        <v>100</v>
      </c>
      <c r="AH60" s="39">
        <v>100</v>
      </c>
      <c r="AI60" s="34">
        <f t="shared" si="107"/>
        <v>600</v>
      </c>
      <c r="AJ60" s="39">
        <v>200</v>
      </c>
      <c r="AK60" s="39"/>
      <c r="AL60" s="39">
        <v>100</v>
      </c>
      <c r="AM60" s="39">
        <v>100</v>
      </c>
      <c r="AN60" s="39">
        <v>100</v>
      </c>
      <c r="AO60" s="39">
        <v>100</v>
      </c>
      <c r="AP60" s="34">
        <f t="shared" si="108"/>
        <v>580</v>
      </c>
      <c r="AQ60" s="39">
        <v>200</v>
      </c>
      <c r="AR60" s="39">
        <v>100</v>
      </c>
      <c r="AS60" s="39">
        <v>100</v>
      </c>
      <c r="AT60" s="39">
        <v>80</v>
      </c>
      <c r="AU60" s="39">
        <v>100</v>
      </c>
      <c r="AV60" s="34">
        <f t="shared" si="109"/>
        <v>500</v>
      </c>
      <c r="AW60" s="39">
        <v>200</v>
      </c>
      <c r="AX60" s="39">
        <v>100</v>
      </c>
      <c r="AY60" s="39">
        <v>100</v>
      </c>
      <c r="AZ60" s="39">
        <v>100</v>
      </c>
      <c r="BA60" s="34">
        <f t="shared" si="110"/>
        <v>600</v>
      </c>
      <c r="BB60" s="39">
        <v>200</v>
      </c>
      <c r="BC60" s="39">
        <v>100</v>
      </c>
      <c r="BD60" s="39">
        <v>100</v>
      </c>
      <c r="BE60" s="39">
        <v>100</v>
      </c>
      <c r="BF60" s="39">
        <v>100</v>
      </c>
      <c r="BG60" s="34">
        <f t="shared" si="111"/>
        <v>400</v>
      </c>
      <c r="BH60" s="39">
        <v>200</v>
      </c>
      <c r="BI60" s="39">
        <v>100</v>
      </c>
      <c r="BJ60" s="39">
        <v>100</v>
      </c>
      <c r="BK60" s="34">
        <f t="shared" si="112"/>
        <v>360</v>
      </c>
      <c r="BL60" s="39">
        <v>200</v>
      </c>
      <c r="BM60" s="39">
        <v>80</v>
      </c>
      <c r="BN60" s="39">
        <v>80</v>
      </c>
      <c r="BO60" s="34">
        <f t="shared" si="113"/>
        <v>280</v>
      </c>
      <c r="BP60" s="39">
        <v>200</v>
      </c>
      <c r="BQ60" s="39">
        <v>80</v>
      </c>
      <c r="BR60" s="41">
        <v>200</v>
      </c>
      <c r="BS60" s="34">
        <f t="shared" si="115"/>
        <v>400</v>
      </c>
      <c r="BT60" s="39">
        <v>200</v>
      </c>
      <c r="BU60" s="39">
        <v>100</v>
      </c>
      <c r="BV60" s="39">
        <v>100</v>
      </c>
      <c r="BW60" s="34">
        <f t="shared" si="116"/>
        <v>500</v>
      </c>
      <c r="BX60" s="39">
        <v>200</v>
      </c>
      <c r="BY60" s="39">
        <v>100</v>
      </c>
      <c r="BZ60" s="39">
        <v>100</v>
      </c>
      <c r="CA60" s="39">
        <v>100</v>
      </c>
      <c r="CB60" s="34">
        <f t="shared" si="117"/>
        <v>400</v>
      </c>
      <c r="CC60" s="39">
        <v>200</v>
      </c>
      <c r="CD60" s="39">
        <v>100</v>
      </c>
      <c r="CE60" s="39">
        <v>100</v>
      </c>
      <c r="CF60" s="34">
        <f t="shared" si="118"/>
        <v>360</v>
      </c>
      <c r="CG60" s="39">
        <v>200</v>
      </c>
      <c r="CH60" s="39">
        <v>100</v>
      </c>
      <c r="CI60" s="39">
        <v>60</v>
      </c>
      <c r="CJ60" s="34">
        <f t="shared" si="119"/>
        <v>600</v>
      </c>
      <c r="CK60" s="39">
        <v>200</v>
      </c>
      <c r="CL60" s="39">
        <v>100</v>
      </c>
      <c r="CM60" s="39">
        <v>100</v>
      </c>
      <c r="CN60" s="39">
        <v>100</v>
      </c>
      <c r="CO60" s="39">
        <v>100</v>
      </c>
      <c r="CP60" s="34">
        <f t="shared" si="120"/>
        <v>240</v>
      </c>
      <c r="CQ60" s="39">
        <v>200</v>
      </c>
      <c r="CR60" s="39">
        <v>40</v>
      </c>
      <c r="CS60" s="34">
        <f t="shared" si="121"/>
        <v>400</v>
      </c>
      <c r="CT60" s="39">
        <v>200</v>
      </c>
      <c r="CU60" s="39">
        <v>100</v>
      </c>
      <c r="CV60" s="39">
        <v>100</v>
      </c>
      <c r="CW60" s="34">
        <f t="shared" si="122"/>
        <v>380</v>
      </c>
      <c r="CX60" s="39">
        <v>200</v>
      </c>
      <c r="CY60" s="39">
        <v>80</v>
      </c>
      <c r="CZ60" s="39">
        <v>100</v>
      </c>
      <c r="DA60" s="34">
        <f t="shared" si="123"/>
        <v>400</v>
      </c>
      <c r="DB60" s="39">
        <v>200</v>
      </c>
      <c r="DC60" s="39">
        <v>100</v>
      </c>
      <c r="DD60" s="39">
        <v>100</v>
      </c>
      <c r="DE60" s="41">
        <v>160</v>
      </c>
      <c r="DF60" s="41">
        <v>160</v>
      </c>
      <c r="DG60" s="41">
        <v>160</v>
      </c>
      <c r="DH60" s="14">
        <f t="shared" si="100"/>
        <v>10000</v>
      </c>
    </row>
    <row r="61" spans="1:112" ht="49.2" x14ac:dyDescent="0.7">
      <c r="A61" s="67" t="s">
        <v>154</v>
      </c>
      <c r="B61" s="40" t="s">
        <v>144</v>
      </c>
      <c r="C61" s="41">
        <v>77</v>
      </c>
      <c r="D61" s="39"/>
      <c r="E61" s="39"/>
      <c r="F61" s="39"/>
      <c r="G61" s="39"/>
      <c r="H61" s="39"/>
      <c r="I61" s="39"/>
      <c r="J61" s="39"/>
      <c r="K61" s="39"/>
      <c r="L61" s="34">
        <f t="shared" si="102"/>
        <v>0</v>
      </c>
      <c r="M61" s="39"/>
      <c r="N61" s="39"/>
      <c r="O61" s="34">
        <f t="shared" si="103"/>
        <v>0</v>
      </c>
      <c r="P61" s="39"/>
      <c r="Q61" s="39"/>
      <c r="R61" s="39"/>
      <c r="S61" s="39"/>
      <c r="T61" s="34">
        <f t="shared" si="104"/>
        <v>0</v>
      </c>
      <c r="U61" s="39"/>
      <c r="V61" s="89"/>
      <c r="W61" s="39"/>
      <c r="X61" s="39"/>
      <c r="Y61" s="34">
        <f t="shared" si="105"/>
        <v>0</v>
      </c>
      <c r="Z61" s="39"/>
      <c r="AA61" s="39"/>
      <c r="AB61" s="39"/>
      <c r="AC61" s="39"/>
      <c r="AD61" s="34">
        <f t="shared" si="106"/>
        <v>0</v>
      </c>
      <c r="AE61" s="39"/>
      <c r="AF61" s="39"/>
      <c r="AG61" s="39"/>
      <c r="AH61" s="39"/>
      <c r="AI61" s="34">
        <f t="shared" si="107"/>
        <v>0</v>
      </c>
      <c r="AJ61" s="39"/>
      <c r="AK61" s="39"/>
      <c r="AL61" s="39"/>
      <c r="AM61" s="39"/>
      <c r="AN61" s="39"/>
      <c r="AO61" s="39"/>
      <c r="AP61" s="34">
        <f t="shared" si="108"/>
        <v>0</v>
      </c>
      <c r="AQ61" s="39"/>
      <c r="AR61" s="39"/>
      <c r="AS61" s="39"/>
      <c r="AT61" s="39"/>
      <c r="AU61" s="39"/>
      <c r="AV61" s="34">
        <f t="shared" si="109"/>
        <v>0</v>
      </c>
      <c r="AW61" s="39"/>
      <c r="AX61" s="39"/>
      <c r="AY61" s="39"/>
      <c r="AZ61" s="39"/>
      <c r="BA61" s="34">
        <f t="shared" si="110"/>
        <v>0</v>
      </c>
      <c r="BB61" s="39"/>
      <c r="BC61" s="39"/>
      <c r="BD61" s="39"/>
      <c r="BE61" s="39"/>
      <c r="BF61" s="39"/>
      <c r="BG61" s="34">
        <f t="shared" si="111"/>
        <v>0</v>
      </c>
      <c r="BH61" s="39"/>
      <c r="BI61" s="39"/>
      <c r="BJ61" s="39"/>
      <c r="BK61" s="34">
        <f t="shared" si="112"/>
        <v>0</v>
      </c>
      <c r="BL61" s="39"/>
      <c r="BM61" s="39"/>
      <c r="BN61" s="39"/>
      <c r="BO61" s="34">
        <f t="shared" si="113"/>
        <v>0</v>
      </c>
      <c r="BP61" s="39"/>
      <c r="BQ61" s="39"/>
      <c r="BR61" s="41"/>
      <c r="BS61" s="34">
        <f t="shared" si="115"/>
        <v>0</v>
      </c>
      <c r="BT61" s="39"/>
      <c r="BU61" s="39"/>
      <c r="BV61" s="39"/>
      <c r="BW61" s="34">
        <f t="shared" si="116"/>
        <v>0</v>
      </c>
      <c r="BX61" s="39"/>
      <c r="BY61" s="39"/>
      <c r="BZ61" s="39"/>
      <c r="CA61" s="39"/>
      <c r="CB61" s="34">
        <f t="shared" si="117"/>
        <v>0</v>
      </c>
      <c r="CC61" s="39"/>
      <c r="CD61" s="39"/>
      <c r="CE61" s="39"/>
      <c r="CF61" s="34">
        <f t="shared" si="118"/>
        <v>0</v>
      </c>
      <c r="CG61" s="39"/>
      <c r="CH61" s="39"/>
      <c r="CI61" s="39"/>
      <c r="CJ61" s="34">
        <f t="shared" si="119"/>
        <v>0</v>
      </c>
      <c r="CK61" s="39"/>
      <c r="CL61" s="39"/>
      <c r="CM61" s="39"/>
      <c r="CN61" s="39"/>
      <c r="CO61" s="39"/>
      <c r="CP61" s="34">
        <f t="shared" si="120"/>
        <v>0</v>
      </c>
      <c r="CQ61" s="39"/>
      <c r="CR61" s="39"/>
      <c r="CS61" s="34">
        <f t="shared" si="121"/>
        <v>0</v>
      </c>
      <c r="CT61" s="39"/>
      <c r="CU61" s="39"/>
      <c r="CV61" s="39"/>
      <c r="CW61" s="34">
        <f t="shared" si="122"/>
        <v>0</v>
      </c>
      <c r="CX61" s="39"/>
      <c r="CY61" s="39"/>
      <c r="CZ61" s="39"/>
      <c r="DA61" s="34">
        <f t="shared" si="123"/>
        <v>0</v>
      </c>
      <c r="DB61" s="39"/>
      <c r="DC61" s="39"/>
      <c r="DD61" s="39"/>
      <c r="DE61" s="41"/>
      <c r="DF61" s="41"/>
      <c r="DG61" s="41"/>
      <c r="DH61" s="14">
        <f t="shared" si="100"/>
        <v>0</v>
      </c>
    </row>
    <row r="62" spans="1:112" s="5" customFormat="1" ht="49.2" x14ac:dyDescent="0.7">
      <c r="A62" s="63" t="s">
        <v>155</v>
      </c>
      <c r="B62" s="64" t="s">
        <v>108</v>
      </c>
      <c r="C62" s="41">
        <f>SUM(C63+C70+C73)</f>
        <v>15520</v>
      </c>
      <c r="D62" s="39"/>
      <c r="E62" s="39">
        <f t="shared" ref="E62:K62" si="206">SUM(E63+E70+E73)</f>
        <v>0</v>
      </c>
      <c r="F62" s="39">
        <f t="shared" si="206"/>
        <v>180</v>
      </c>
      <c r="G62" s="39">
        <f t="shared" si="206"/>
        <v>0</v>
      </c>
      <c r="H62" s="39">
        <f t="shared" si="206"/>
        <v>0</v>
      </c>
      <c r="I62" s="39">
        <f t="shared" si="206"/>
        <v>0</v>
      </c>
      <c r="J62" s="39">
        <f t="shared" si="206"/>
        <v>0</v>
      </c>
      <c r="K62" s="39">
        <f t="shared" si="206"/>
        <v>0</v>
      </c>
      <c r="L62" s="34">
        <f t="shared" si="102"/>
        <v>340</v>
      </c>
      <c r="M62" s="39">
        <f>SUM(M63+M70+M73)</f>
        <v>180</v>
      </c>
      <c r="N62" s="39">
        <f>SUM(N63+N70+N73)</f>
        <v>160</v>
      </c>
      <c r="O62" s="34">
        <f t="shared" si="103"/>
        <v>690</v>
      </c>
      <c r="P62" s="39">
        <f>SUM(P63+P70+P73)</f>
        <v>220</v>
      </c>
      <c r="Q62" s="39">
        <f>SUM(Q63+Q70+Q73)</f>
        <v>170</v>
      </c>
      <c r="R62" s="39">
        <f>SUM(R63+R70+R73)</f>
        <v>150</v>
      </c>
      <c r="S62" s="39">
        <f>SUM(S63+S70+S73)</f>
        <v>150</v>
      </c>
      <c r="T62" s="34">
        <f t="shared" si="104"/>
        <v>440</v>
      </c>
      <c r="U62" s="39">
        <f>SUM(U63+U70+U73)</f>
        <v>180</v>
      </c>
      <c r="V62" s="39">
        <f>SUM(V63+V70+V73)</f>
        <v>0</v>
      </c>
      <c r="W62" s="39">
        <f>SUM(W63+W70+W73)</f>
        <v>130</v>
      </c>
      <c r="X62" s="39">
        <f>SUM(X63+X70+X73)</f>
        <v>130</v>
      </c>
      <c r="Y62" s="34">
        <f t="shared" si="105"/>
        <v>690</v>
      </c>
      <c r="Z62" s="39">
        <f>SUM(Z63+Z70+Z73)</f>
        <v>200</v>
      </c>
      <c r="AA62" s="39">
        <f>SUM(AA63+AA70+AA73)</f>
        <v>140</v>
      </c>
      <c r="AB62" s="39">
        <f>SUM(AB63+AB70+AB73)</f>
        <v>170</v>
      </c>
      <c r="AC62" s="39">
        <f>SUM(AC63+AC70+AC73)</f>
        <v>180</v>
      </c>
      <c r="AD62" s="34">
        <f t="shared" si="106"/>
        <v>820</v>
      </c>
      <c r="AE62" s="39">
        <f>SUM(AE63+AE70+AE73)</f>
        <v>200</v>
      </c>
      <c r="AF62" s="39">
        <f>SUM(AF63+AF70+AF73)</f>
        <v>200</v>
      </c>
      <c r="AG62" s="39">
        <f>SUM(AG63+AG70+AG73)</f>
        <v>210</v>
      </c>
      <c r="AH62" s="39">
        <f>SUM(AH63+AH70+AH73)</f>
        <v>210</v>
      </c>
      <c r="AI62" s="34">
        <f t="shared" si="107"/>
        <v>1030</v>
      </c>
      <c r="AJ62" s="39">
        <f t="shared" ref="AJ62:AO62" si="207">SUM(AJ63+AJ70+AJ73)</f>
        <v>240</v>
      </c>
      <c r="AK62" s="39">
        <f t="shared" si="207"/>
        <v>0</v>
      </c>
      <c r="AL62" s="39">
        <f t="shared" si="207"/>
        <v>220</v>
      </c>
      <c r="AM62" s="39">
        <f t="shared" si="207"/>
        <v>170</v>
      </c>
      <c r="AN62" s="39">
        <f t="shared" si="207"/>
        <v>180</v>
      </c>
      <c r="AO62" s="39">
        <f t="shared" si="207"/>
        <v>220</v>
      </c>
      <c r="AP62" s="34">
        <f t="shared" si="108"/>
        <v>1210</v>
      </c>
      <c r="AQ62" s="39">
        <f>SUM(AQ63+AQ70+AQ73)</f>
        <v>420</v>
      </c>
      <c r="AR62" s="39">
        <f>SUM(AR63+AR70+AR73)</f>
        <v>190</v>
      </c>
      <c r="AS62" s="39">
        <f>SUM(AS63+AS70+AS73)</f>
        <v>200</v>
      </c>
      <c r="AT62" s="39">
        <f>SUM(AT63+AT70+AT73)</f>
        <v>210</v>
      </c>
      <c r="AU62" s="39">
        <f>SUM(AU63+AU70+AU73)</f>
        <v>190</v>
      </c>
      <c r="AV62" s="34">
        <f t="shared" si="109"/>
        <v>760</v>
      </c>
      <c r="AW62" s="39">
        <f>SUM(AW63+AW70+AW73)</f>
        <v>180</v>
      </c>
      <c r="AX62" s="39">
        <f>SUM(AX63+AX70+AX73)</f>
        <v>200</v>
      </c>
      <c r="AY62" s="39">
        <f>SUM(AY63+AY70+AY73)</f>
        <v>200</v>
      </c>
      <c r="AZ62" s="39">
        <f>SUM(AZ63+AZ70+AZ73)</f>
        <v>180</v>
      </c>
      <c r="BA62" s="34">
        <f t="shared" si="110"/>
        <v>1060</v>
      </c>
      <c r="BB62" s="39">
        <f>SUM(BB63+BB70+BB73)</f>
        <v>220</v>
      </c>
      <c r="BC62" s="39">
        <f>SUM(BC63+BC70+BC73)</f>
        <v>200</v>
      </c>
      <c r="BD62" s="39">
        <f>SUM(BD63+BD70+BD73)</f>
        <v>190</v>
      </c>
      <c r="BE62" s="39">
        <f>SUM(BE63+BE70+BE73)</f>
        <v>220</v>
      </c>
      <c r="BF62" s="39">
        <f>SUM(BF63+BF70+BF73)</f>
        <v>230</v>
      </c>
      <c r="BG62" s="34">
        <f t="shared" si="111"/>
        <v>610</v>
      </c>
      <c r="BH62" s="39">
        <f>SUM(BH63+BH70+BH73)</f>
        <v>220</v>
      </c>
      <c r="BI62" s="39">
        <f>SUM(BI63+BI70+BI73)</f>
        <v>180</v>
      </c>
      <c r="BJ62" s="39">
        <f>SUM(BJ63+BJ70+BJ73)</f>
        <v>210</v>
      </c>
      <c r="BK62" s="34">
        <f t="shared" si="112"/>
        <v>550</v>
      </c>
      <c r="BL62" s="39">
        <f>SUM(BL63+BL70+BL73)</f>
        <v>220</v>
      </c>
      <c r="BM62" s="39">
        <f>SUM(BM63+BM70+BM73)</f>
        <v>130</v>
      </c>
      <c r="BN62" s="39">
        <f>SUM(BN63+BN70+BN73)</f>
        <v>200</v>
      </c>
      <c r="BO62" s="34">
        <f t="shared" si="113"/>
        <v>400</v>
      </c>
      <c r="BP62" s="39">
        <f>SUM(BP63+BP70+BP73)</f>
        <v>260</v>
      </c>
      <c r="BQ62" s="39">
        <f>SUM(BQ63+BQ70+BQ73)</f>
        <v>140</v>
      </c>
      <c r="BR62" s="41">
        <f>SUM(BR63+BR70+BR73)</f>
        <v>220</v>
      </c>
      <c r="BS62" s="34">
        <f t="shared" si="115"/>
        <v>500</v>
      </c>
      <c r="BT62" s="39">
        <f>SUM(BT63+BT70+BT73)</f>
        <v>180</v>
      </c>
      <c r="BU62" s="39">
        <f>SUM(BU63+BU70+BU73)</f>
        <v>130</v>
      </c>
      <c r="BV62" s="39">
        <f>SUM(BV63+BV70+BV73)</f>
        <v>190</v>
      </c>
      <c r="BW62" s="34">
        <f t="shared" si="116"/>
        <v>750</v>
      </c>
      <c r="BX62" s="39">
        <f>SUM(BX63+BX70+BX73)</f>
        <v>260</v>
      </c>
      <c r="BY62" s="39">
        <f>SUM(BY63+BY70+BY73)</f>
        <v>190</v>
      </c>
      <c r="BZ62" s="39">
        <f>SUM(BZ63+BZ70+BZ73)</f>
        <v>170</v>
      </c>
      <c r="CA62" s="39">
        <f>SUM(CA63+CA70+CA73)</f>
        <v>130</v>
      </c>
      <c r="CB62" s="34">
        <f t="shared" si="117"/>
        <v>600</v>
      </c>
      <c r="CC62" s="39">
        <f>SUM(CC63+CC70+CC73)</f>
        <v>210</v>
      </c>
      <c r="CD62" s="39">
        <f>SUM(CD63+CD70+CD73)</f>
        <v>200</v>
      </c>
      <c r="CE62" s="39">
        <f>SUM(CE63+CE70+CE73)</f>
        <v>190</v>
      </c>
      <c r="CF62" s="34">
        <f t="shared" si="118"/>
        <v>550</v>
      </c>
      <c r="CG62" s="39">
        <f>SUM(CG63+CG70+CG73)</f>
        <v>220</v>
      </c>
      <c r="CH62" s="39">
        <f>SUM(CH63+CH70+CH73)</f>
        <v>140</v>
      </c>
      <c r="CI62" s="39">
        <f>SUM(CI63+CI70+CI73)</f>
        <v>190</v>
      </c>
      <c r="CJ62" s="34">
        <f t="shared" si="119"/>
        <v>1070</v>
      </c>
      <c r="CK62" s="39">
        <f>SUM(CK63+CK70+CK73)</f>
        <v>240</v>
      </c>
      <c r="CL62" s="39">
        <f>SUM(CL63+CL70+CL73)</f>
        <v>190</v>
      </c>
      <c r="CM62" s="39">
        <f>SUM(CM63+CM70+CM73)</f>
        <v>210</v>
      </c>
      <c r="CN62" s="39">
        <f>SUM(CN63+CN70+CN73)</f>
        <v>190</v>
      </c>
      <c r="CO62" s="39">
        <f>SUM(CO63+CO70+CO73)</f>
        <v>240</v>
      </c>
      <c r="CP62" s="34">
        <f t="shared" si="120"/>
        <v>400</v>
      </c>
      <c r="CQ62" s="39">
        <f>SUM(CQ63+CQ70+CQ73)</f>
        <v>220</v>
      </c>
      <c r="CR62" s="39">
        <f>SUM(CR63+CR70+CR73)</f>
        <v>180</v>
      </c>
      <c r="CS62" s="34">
        <f t="shared" si="121"/>
        <v>700</v>
      </c>
      <c r="CT62" s="39">
        <f>SUM(CT63+CT70+CT73)</f>
        <v>260</v>
      </c>
      <c r="CU62" s="39">
        <f>SUM(CU63+CU70+CU73)</f>
        <v>210</v>
      </c>
      <c r="CV62" s="39">
        <f>SUM(CV63+CV70+CV73)</f>
        <v>230</v>
      </c>
      <c r="CW62" s="34">
        <f t="shared" si="122"/>
        <v>670</v>
      </c>
      <c r="CX62" s="39">
        <f>SUM(CX63+CX70+CX73)</f>
        <v>220</v>
      </c>
      <c r="CY62" s="39">
        <f>SUM(CY63+CY70+CY73)</f>
        <v>220</v>
      </c>
      <c r="CZ62" s="39">
        <f>SUM(CZ63+CZ70+CZ73)</f>
        <v>230</v>
      </c>
      <c r="DA62" s="34">
        <f t="shared" si="123"/>
        <v>640</v>
      </c>
      <c r="DB62" s="39">
        <f t="shared" ref="DB62:DG62" si="208">SUM(DB63+DB70+DB73)</f>
        <v>240</v>
      </c>
      <c r="DC62" s="39">
        <f t="shared" si="208"/>
        <v>210</v>
      </c>
      <c r="DD62" s="39">
        <f t="shared" si="208"/>
        <v>190</v>
      </c>
      <c r="DE62" s="41">
        <f t="shared" si="208"/>
        <v>340</v>
      </c>
      <c r="DF62" s="41">
        <f t="shared" si="208"/>
        <v>180</v>
      </c>
      <c r="DG62" s="41">
        <f t="shared" si="208"/>
        <v>120</v>
      </c>
      <c r="DH62" s="14">
        <f t="shared" si="100"/>
        <v>15520</v>
      </c>
    </row>
    <row r="63" spans="1:112" s="5" customFormat="1" ht="49.2" x14ac:dyDescent="0.7">
      <c r="A63" s="63" t="s">
        <v>156</v>
      </c>
      <c r="B63" s="64" t="s">
        <v>108</v>
      </c>
      <c r="C63" s="41">
        <f>SUM(C64:C69)</f>
        <v>11000</v>
      </c>
      <c r="D63" s="39">
        <f t="shared" ref="D63:BN63" si="209">SUM(D64:D69)</f>
        <v>0</v>
      </c>
      <c r="E63" s="39">
        <f t="shared" si="209"/>
        <v>0</v>
      </c>
      <c r="F63" s="39">
        <f t="shared" si="209"/>
        <v>140</v>
      </c>
      <c r="G63" s="39">
        <f t="shared" si="209"/>
        <v>0</v>
      </c>
      <c r="H63" s="39">
        <f t="shared" si="209"/>
        <v>0</v>
      </c>
      <c r="I63" s="39">
        <f t="shared" si="209"/>
        <v>0</v>
      </c>
      <c r="J63" s="39">
        <f t="shared" si="209"/>
        <v>0</v>
      </c>
      <c r="K63" s="39">
        <f t="shared" si="209"/>
        <v>0</v>
      </c>
      <c r="L63" s="41">
        <f>SUM(M63:N63)</f>
        <v>240</v>
      </c>
      <c r="M63" s="39">
        <f t="shared" si="209"/>
        <v>120</v>
      </c>
      <c r="N63" s="39">
        <f t="shared" si="209"/>
        <v>120</v>
      </c>
      <c r="O63" s="41">
        <f>SUM(P63:S63)</f>
        <v>480</v>
      </c>
      <c r="P63" s="39">
        <f t="shared" si="209"/>
        <v>120</v>
      </c>
      <c r="Q63" s="39">
        <f t="shared" si="209"/>
        <v>120</v>
      </c>
      <c r="R63" s="39">
        <f t="shared" si="209"/>
        <v>120</v>
      </c>
      <c r="S63" s="39">
        <f t="shared" si="209"/>
        <v>120</v>
      </c>
      <c r="T63" s="41">
        <f>SUM(U63:X63)</f>
        <v>320</v>
      </c>
      <c r="U63" s="39">
        <f t="shared" si="209"/>
        <v>120</v>
      </c>
      <c r="V63" s="39">
        <f t="shared" si="209"/>
        <v>0</v>
      </c>
      <c r="W63" s="39">
        <f t="shared" si="209"/>
        <v>100</v>
      </c>
      <c r="X63" s="39">
        <f t="shared" si="209"/>
        <v>100</v>
      </c>
      <c r="Y63" s="41">
        <f>SUM(Z63:AC63)</f>
        <v>520</v>
      </c>
      <c r="Z63" s="39">
        <f t="shared" si="209"/>
        <v>140</v>
      </c>
      <c r="AA63" s="39">
        <f t="shared" si="209"/>
        <v>100</v>
      </c>
      <c r="AB63" s="39">
        <f t="shared" si="209"/>
        <v>140</v>
      </c>
      <c r="AC63" s="39">
        <f t="shared" si="209"/>
        <v>140</v>
      </c>
      <c r="AD63" s="41">
        <f>SUM(AE63:AH63)</f>
        <v>560</v>
      </c>
      <c r="AE63" s="39">
        <f t="shared" si="209"/>
        <v>140</v>
      </c>
      <c r="AF63" s="39">
        <f t="shared" si="209"/>
        <v>140</v>
      </c>
      <c r="AG63" s="39">
        <f t="shared" si="209"/>
        <v>140</v>
      </c>
      <c r="AH63" s="39">
        <f t="shared" si="209"/>
        <v>140</v>
      </c>
      <c r="AI63" s="41">
        <f>SUM(AJ63:AO63)</f>
        <v>700</v>
      </c>
      <c r="AJ63" s="39">
        <f t="shared" si="209"/>
        <v>140</v>
      </c>
      <c r="AK63" s="39">
        <f t="shared" si="209"/>
        <v>0</v>
      </c>
      <c r="AL63" s="39">
        <f t="shared" si="209"/>
        <v>140</v>
      </c>
      <c r="AM63" s="39">
        <f t="shared" si="209"/>
        <v>140</v>
      </c>
      <c r="AN63" s="39">
        <f t="shared" si="209"/>
        <v>140</v>
      </c>
      <c r="AO63" s="39">
        <f t="shared" si="209"/>
        <v>140</v>
      </c>
      <c r="AP63" s="41">
        <f>SUM(AQ63:AU63)</f>
        <v>740</v>
      </c>
      <c r="AQ63" s="39">
        <f t="shared" si="209"/>
        <v>140</v>
      </c>
      <c r="AR63" s="39">
        <f t="shared" si="209"/>
        <v>140</v>
      </c>
      <c r="AS63" s="39">
        <f t="shared" si="209"/>
        <v>140</v>
      </c>
      <c r="AT63" s="39">
        <f t="shared" si="209"/>
        <v>160</v>
      </c>
      <c r="AU63" s="39">
        <f t="shared" si="209"/>
        <v>160</v>
      </c>
      <c r="AV63" s="41">
        <f>SUM(AW63:AZ63)</f>
        <v>580</v>
      </c>
      <c r="AW63" s="39">
        <f t="shared" si="209"/>
        <v>120</v>
      </c>
      <c r="AX63" s="39">
        <f t="shared" si="209"/>
        <v>160</v>
      </c>
      <c r="AY63" s="39">
        <f t="shared" si="209"/>
        <v>160</v>
      </c>
      <c r="AZ63" s="39">
        <f t="shared" si="209"/>
        <v>140</v>
      </c>
      <c r="BA63" s="41">
        <f>SUM(BB63:BF63)</f>
        <v>800</v>
      </c>
      <c r="BB63" s="39">
        <f t="shared" si="209"/>
        <v>160</v>
      </c>
      <c r="BC63" s="39">
        <f t="shared" si="209"/>
        <v>160</v>
      </c>
      <c r="BD63" s="39">
        <f t="shared" si="209"/>
        <v>160</v>
      </c>
      <c r="BE63" s="39">
        <f t="shared" si="209"/>
        <v>160</v>
      </c>
      <c r="BF63" s="39">
        <f t="shared" si="209"/>
        <v>160</v>
      </c>
      <c r="BG63" s="41">
        <f>SUM(BH63:BJ63)</f>
        <v>420</v>
      </c>
      <c r="BH63" s="39">
        <f t="shared" si="209"/>
        <v>160</v>
      </c>
      <c r="BI63" s="39">
        <f t="shared" si="209"/>
        <v>100</v>
      </c>
      <c r="BJ63" s="39">
        <f t="shared" si="209"/>
        <v>160</v>
      </c>
      <c r="BK63" s="41">
        <f>SUM(BL63:BN63)</f>
        <v>380</v>
      </c>
      <c r="BL63" s="39">
        <f t="shared" si="209"/>
        <v>160</v>
      </c>
      <c r="BM63" s="39">
        <f t="shared" si="209"/>
        <v>60</v>
      </c>
      <c r="BN63" s="39">
        <f t="shared" si="209"/>
        <v>160</v>
      </c>
      <c r="BO63" s="41">
        <f>SUM(BP63:BQ63)</f>
        <v>260</v>
      </c>
      <c r="BP63" s="39">
        <f t="shared" ref="BP63:DG63" si="210">SUM(BP64:BP69)</f>
        <v>160</v>
      </c>
      <c r="BQ63" s="39">
        <f t="shared" si="210"/>
        <v>100</v>
      </c>
      <c r="BR63" s="41">
        <f t="shared" si="210"/>
        <v>160</v>
      </c>
      <c r="BS63" s="41">
        <f>SUM(BT63:BV63)</f>
        <v>380</v>
      </c>
      <c r="BT63" s="39">
        <f t="shared" si="210"/>
        <v>120</v>
      </c>
      <c r="BU63" s="39">
        <f t="shared" si="210"/>
        <v>100</v>
      </c>
      <c r="BV63" s="39">
        <f t="shared" si="210"/>
        <v>160</v>
      </c>
      <c r="BW63" s="41">
        <f>SUM(BX63:CA63)</f>
        <v>560</v>
      </c>
      <c r="BX63" s="39">
        <f t="shared" si="210"/>
        <v>160</v>
      </c>
      <c r="BY63" s="39">
        <f t="shared" si="210"/>
        <v>160</v>
      </c>
      <c r="BZ63" s="39">
        <f t="shared" si="210"/>
        <v>140</v>
      </c>
      <c r="CA63" s="39">
        <f t="shared" si="210"/>
        <v>100</v>
      </c>
      <c r="CB63" s="41">
        <f>SUM(CC63:CE63)</f>
        <v>480</v>
      </c>
      <c r="CC63" s="39">
        <f t="shared" si="210"/>
        <v>160</v>
      </c>
      <c r="CD63" s="39">
        <f t="shared" si="210"/>
        <v>160</v>
      </c>
      <c r="CE63" s="39">
        <f t="shared" si="210"/>
        <v>160</v>
      </c>
      <c r="CF63" s="41">
        <f>SUM(CG63:CI63)</f>
        <v>420</v>
      </c>
      <c r="CG63" s="39">
        <f t="shared" si="210"/>
        <v>160</v>
      </c>
      <c r="CH63" s="39">
        <f t="shared" si="210"/>
        <v>100</v>
      </c>
      <c r="CI63" s="39">
        <f t="shared" si="210"/>
        <v>160</v>
      </c>
      <c r="CJ63" s="41">
        <f>SUM(CK63:CO63)</f>
        <v>800</v>
      </c>
      <c r="CK63" s="39">
        <f t="shared" si="210"/>
        <v>160</v>
      </c>
      <c r="CL63" s="39">
        <f t="shared" si="210"/>
        <v>160</v>
      </c>
      <c r="CM63" s="39">
        <f t="shared" si="210"/>
        <v>160</v>
      </c>
      <c r="CN63" s="39">
        <f t="shared" si="210"/>
        <v>160</v>
      </c>
      <c r="CO63" s="39">
        <f t="shared" si="210"/>
        <v>160</v>
      </c>
      <c r="CP63" s="41">
        <f>SUM(CQ63:CR63)</f>
        <v>280</v>
      </c>
      <c r="CQ63" s="39">
        <f t="shared" si="210"/>
        <v>160</v>
      </c>
      <c r="CR63" s="39">
        <f t="shared" si="210"/>
        <v>120</v>
      </c>
      <c r="CS63" s="41">
        <f>SUM(CT63:CV63)</f>
        <v>480</v>
      </c>
      <c r="CT63" s="39">
        <f t="shared" si="210"/>
        <v>160</v>
      </c>
      <c r="CU63" s="39">
        <f t="shared" si="210"/>
        <v>160</v>
      </c>
      <c r="CV63" s="39">
        <f t="shared" si="210"/>
        <v>160</v>
      </c>
      <c r="CW63" s="41">
        <f>SUM(CX63:CZ63)</f>
        <v>480</v>
      </c>
      <c r="CX63" s="39">
        <f t="shared" si="210"/>
        <v>160</v>
      </c>
      <c r="CY63" s="39">
        <f t="shared" si="210"/>
        <v>160</v>
      </c>
      <c r="CZ63" s="39">
        <f t="shared" si="210"/>
        <v>160</v>
      </c>
      <c r="DA63" s="41">
        <f>SUM(DB63:DD63)</f>
        <v>480</v>
      </c>
      <c r="DB63" s="39">
        <f t="shared" si="210"/>
        <v>160</v>
      </c>
      <c r="DC63" s="39">
        <f t="shared" si="210"/>
        <v>160</v>
      </c>
      <c r="DD63" s="39">
        <f t="shared" si="210"/>
        <v>160</v>
      </c>
      <c r="DE63" s="41">
        <f t="shared" si="210"/>
        <v>160</v>
      </c>
      <c r="DF63" s="41">
        <f t="shared" si="210"/>
        <v>120</v>
      </c>
      <c r="DG63" s="41">
        <f t="shared" si="210"/>
        <v>60</v>
      </c>
      <c r="DH63" s="14">
        <f t="shared" si="100"/>
        <v>11000</v>
      </c>
    </row>
    <row r="64" spans="1:112" s="5" customFormat="1" x14ac:dyDescent="0.4">
      <c r="A64" s="65" t="s">
        <v>179</v>
      </c>
      <c r="B64" s="66" t="s">
        <v>108</v>
      </c>
      <c r="C64" s="50">
        <f>SUM(D64+E64+F64+G64+H64+I64+K64+L64+O64+T64+Y64+AD64+AI64+AP64+AV64+BA64+BG64+BK64+BO64+BR64+BS64+BW64+CB64+CF64+CJ64+CP64+CS64+CW64+DA64+DE64+DF64+DG64)</f>
        <v>420</v>
      </c>
      <c r="D64" s="85"/>
      <c r="E64" s="85"/>
      <c r="F64" s="85"/>
      <c r="G64" s="85"/>
      <c r="H64" s="85"/>
      <c r="I64" s="85"/>
      <c r="J64" s="85"/>
      <c r="K64" s="51"/>
      <c r="L64" s="41">
        <f t="shared" ref="L64:L69" si="211">SUM(M64:N64)</f>
        <v>0</v>
      </c>
      <c r="M64" s="85"/>
      <c r="N64" s="85"/>
      <c r="O64" s="41">
        <f t="shared" ref="O64:O69" si="212">SUM(P64:S64)</f>
        <v>0</v>
      </c>
      <c r="P64" s="85"/>
      <c r="Q64" s="85"/>
      <c r="R64" s="85"/>
      <c r="S64" s="85"/>
      <c r="T64" s="41">
        <f t="shared" ref="T64:T69" si="213">SUM(U64:X64)</f>
        <v>0</v>
      </c>
      <c r="U64" s="85"/>
      <c r="V64" s="85"/>
      <c r="W64" s="85"/>
      <c r="X64" s="85"/>
      <c r="Y64" s="41">
        <f t="shared" ref="Y64:Y69" si="214">SUM(Z64:AC64)</f>
        <v>0</v>
      </c>
      <c r="Z64" s="85"/>
      <c r="AA64" s="85"/>
      <c r="AB64" s="85"/>
      <c r="AC64" s="85"/>
      <c r="AD64" s="41">
        <f t="shared" ref="AD64:AD69" si="215">SUM(AE64:AH64)</f>
        <v>60</v>
      </c>
      <c r="AE64" s="85"/>
      <c r="AF64" s="85">
        <v>20</v>
      </c>
      <c r="AG64" s="85">
        <v>20</v>
      </c>
      <c r="AH64" s="85">
        <v>20</v>
      </c>
      <c r="AI64" s="41">
        <f t="shared" ref="AI64:AI69" si="216">SUM(AJ64:AO64)</f>
        <v>0</v>
      </c>
      <c r="AJ64" s="51"/>
      <c r="AK64" s="51"/>
      <c r="AL64" s="51"/>
      <c r="AM64" s="51"/>
      <c r="AN64" s="51"/>
      <c r="AO64" s="51"/>
      <c r="AP64" s="41">
        <f t="shared" ref="AP64:AP69" si="217">SUM(AQ64:AU64)</f>
        <v>60</v>
      </c>
      <c r="AQ64" s="51">
        <v>60</v>
      </c>
      <c r="AR64" s="51"/>
      <c r="AS64" s="51"/>
      <c r="AT64" s="51"/>
      <c r="AU64" s="51"/>
      <c r="AV64" s="41">
        <f t="shared" ref="AV64:AV69" si="218">SUM(AW64:AZ64)</f>
        <v>40</v>
      </c>
      <c r="AW64" s="51"/>
      <c r="AX64" s="51"/>
      <c r="AY64" s="51">
        <v>40</v>
      </c>
      <c r="AZ64" s="51"/>
      <c r="BA64" s="41">
        <f t="shared" ref="BA64:BA69" si="219">SUM(BB64:BF64)</f>
        <v>20</v>
      </c>
      <c r="BB64" s="51"/>
      <c r="BC64" s="51"/>
      <c r="BD64" s="51"/>
      <c r="BE64" s="51"/>
      <c r="BF64" s="51">
        <v>20</v>
      </c>
      <c r="BG64" s="41">
        <f t="shared" ref="BG64:BG69" si="220">SUM(BH64:BJ64)</f>
        <v>40</v>
      </c>
      <c r="BH64" s="51"/>
      <c r="BI64" s="51">
        <v>40</v>
      </c>
      <c r="BJ64" s="51"/>
      <c r="BK64" s="41">
        <f t="shared" ref="BK64:BK69" si="221">SUM(BL64:BN64)</f>
        <v>0</v>
      </c>
      <c r="BL64" s="51"/>
      <c r="BM64" s="51"/>
      <c r="BN64" s="51"/>
      <c r="BO64" s="41">
        <f t="shared" ref="BO64:BO69" si="222">SUM(BP64:BQ64)</f>
        <v>20</v>
      </c>
      <c r="BP64" s="51"/>
      <c r="BQ64" s="51">
        <v>20</v>
      </c>
      <c r="BR64" s="50"/>
      <c r="BS64" s="41">
        <f t="shared" ref="BS64:BS69" si="223">SUM(BT64:BV64)</f>
        <v>20</v>
      </c>
      <c r="BT64" s="51">
        <v>20</v>
      </c>
      <c r="BU64" s="51"/>
      <c r="BV64" s="51"/>
      <c r="BW64" s="41">
        <f t="shared" ref="BW64:BW69" si="224">SUM(BX64:CA64)</f>
        <v>20</v>
      </c>
      <c r="BX64" s="51"/>
      <c r="BY64" s="51"/>
      <c r="BZ64" s="51"/>
      <c r="CA64" s="51">
        <v>20</v>
      </c>
      <c r="CB64" s="41">
        <f t="shared" ref="CB64:CB69" si="225">SUM(CC64:CE64)</f>
        <v>0</v>
      </c>
      <c r="CC64" s="51"/>
      <c r="CD64" s="51"/>
      <c r="CE64" s="51"/>
      <c r="CF64" s="41">
        <f t="shared" ref="CF64:CF69" si="226">SUM(CG64:CI64)</f>
        <v>20</v>
      </c>
      <c r="CG64" s="51">
        <v>20</v>
      </c>
      <c r="CH64" s="51"/>
      <c r="CI64" s="51"/>
      <c r="CJ64" s="41">
        <f t="shared" ref="CJ64:CJ69" si="227">SUM(CK64:CO64)</f>
        <v>20</v>
      </c>
      <c r="CK64" s="51">
        <v>20</v>
      </c>
      <c r="CL64" s="51"/>
      <c r="CM64" s="51"/>
      <c r="CN64" s="51"/>
      <c r="CO64" s="51"/>
      <c r="CP64" s="41">
        <f t="shared" ref="CP64:CP69" si="228">SUM(CQ64:CR64)</f>
        <v>20</v>
      </c>
      <c r="CQ64" s="51">
        <v>20</v>
      </c>
      <c r="CR64" s="51"/>
      <c r="CS64" s="41">
        <f t="shared" ref="CS64:CS69" si="229">SUM(CT64:CV64)</f>
        <v>0</v>
      </c>
      <c r="CT64" s="51"/>
      <c r="CU64" s="51"/>
      <c r="CV64" s="51"/>
      <c r="CW64" s="41">
        <f t="shared" ref="CW64:CW69" si="230">SUM(CX64:CZ64)</f>
        <v>0</v>
      </c>
      <c r="CX64" s="51"/>
      <c r="CY64" s="51"/>
      <c r="CZ64" s="51"/>
      <c r="DA64" s="41">
        <f t="shared" ref="DA64:DA69" si="231">SUM(DB64:DD64)</f>
        <v>0</v>
      </c>
      <c r="DB64" s="51"/>
      <c r="DC64" s="51"/>
      <c r="DD64" s="51"/>
      <c r="DE64" s="50">
        <v>40</v>
      </c>
      <c r="DF64" s="50">
        <v>40</v>
      </c>
      <c r="DG64" s="50"/>
      <c r="DH64" s="127"/>
    </row>
    <row r="65" spans="1:112" s="5" customFormat="1" x14ac:dyDescent="0.4">
      <c r="A65" s="65" t="s">
        <v>180</v>
      </c>
      <c r="B65" s="66" t="s">
        <v>108</v>
      </c>
      <c r="C65" s="50">
        <f t="shared" ref="C65:C69" si="232">SUM(D65+E65+F65+G65+H65+I65+K65+L65+O65+T65+Y65+AD65+AI65+AP65+AV65+BA65+BG65+BK65+BO65+BR65+BS65+BW65+CB65+CF65+CJ65+CP65+CS65+CW65+DA65+DE65+DF65+DG65)</f>
        <v>5000</v>
      </c>
      <c r="D65" s="85"/>
      <c r="E65" s="85"/>
      <c r="F65" s="85">
        <v>100</v>
      </c>
      <c r="G65" s="85"/>
      <c r="H65" s="85"/>
      <c r="I65" s="85"/>
      <c r="J65" s="85"/>
      <c r="K65" s="51"/>
      <c r="L65" s="41">
        <f t="shared" si="211"/>
        <v>100</v>
      </c>
      <c r="M65" s="85">
        <v>40</v>
      </c>
      <c r="N65" s="85">
        <v>60</v>
      </c>
      <c r="O65" s="41">
        <f t="shared" si="212"/>
        <v>260</v>
      </c>
      <c r="P65" s="85">
        <v>80</v>
      </c>
      <c r="Q65" s="85">
        <v>60</v>
      </c>
      <c r="R65" s="85">
        <v>60</v>
      </c>
      <c r="S65" s="85">
        <v>60</v>
      </c>
      <c r="T65" s="41">
        <f t="shared" si="213"/>
        <v>100</v>
      </c>
      <c r="U65" s="85">
        <v>60</v>
      </c>
      <c r="V65" s="85"/>
      <c r="W65" s="85">
        <v>40</v>
      </c>
      <c r="X65" s="85"/>
      <c r="Y65" s="41">
        <f t="shared" si="214"/>
        <v>160</v>
      </c>
      <c r="Z65" s="85">
        <v>40</v>
      </c>
      <c r="AA65" s="85">
        <v>20</v>
      </c>
      <c r="AB65" s="85">
        <v>80</v>
      </c>
      <c r="AC65" s="85">
        <v>20</v>
      </c>
      <c r="AD65" s="41">
        <f t="shared" si="215"/>
        <v>240</v>
      </c>
      <c r="AE65" s="85">
        <v>100</v>
      </c>
      <c r="AF65" s="85">
        <v>60</v>
      </c>
      <c r="AG65" s="85">
        <v>40</v>
      </c>
      <c r="AH65" s="85">
        <v>40</v>
      </c>
      <c r="AI65" s="41">
        <f t="shared" si="216"/>
        <v>440</v>
      </c>
      <c r="AJ65" s="51">
        <v>100</v>
      </c>
      <c r="AK65" s="51"/>
      <c r="AL65" s="51">
        <v>100</v>
      </c>
      <c r="AM65" s="51">
        <v>60</v>
      </c>
      <c r="AN65" s="51">
        <v>80</v>
      </c>
      <c r="AO65" s="51">
        <v>100</v>
      </c>
      <c r="AP65" s="41">
        <f t="shared" si="217"/>
        <v>340</v>
      </c>
      <c r="AQ65" s="51">
        <v>60</v>
      </c>
      <c r="AR65" s="51">
        <v>80</v>
      </c>
      <c r="AS65" s="51">
        <v>40</v>
      </c>
      <c r="AT65" s="51">
        <v>80</v>
      </c>
      <c r="AU65" s="51">
        <v>80</v>
      </c>
      <c r="AV65" s="41">
        <f t="shared" si="218"/>
        <v>200</v>
      </c>
      <c r="AW65" s="51">
        <v>20</v>
      </c>
      <c r="AX65" s="51">
        <v>60</v>
      </c>
      <c r="AY65" s="51">
        <v>60</v>
      </c>
      <c r="AZ65" s="51">
        <v>60</v>
      </c>
      <c r="BA65" s="41">
        <f t="shared" si="219"/>
        <v>400</v>
      </c>
      <c r="BB65" s="51">
        <v>120</v>
      </c>
      <c r="BC65" s="51">
        <v>80</v>
      </c>
      <c r="BD65" s="51">
        <v>60</v>
      </c>
      <c r="BE65" s="51">
        <v>40</v>
      </c>
      <c r="BF65" s="51">
        <v>100</v>
      </c>
      <c r="BG65" s="41">
        <f t="shared" si="220"/>
        <v>120</v>
      </c>
      <c r="BH65" s="51">
        <v>40</v>
      </c>
      <c r="BI65" s="51">
        <v>20</v>
      </c>
      <c r="BJ65" s="51">
        <v>60</v>
      </c>
      <c r="BK65" s="41">
        <f t="shared" si="221"/>
        <v>200</v>
      </c>
      <c r="BL65" s="51">
        <v>60</v>
      </c>
      <c r="BM65" s="51">
        <v>60</v>
      </c>
      <c r="BN65" s="51">
        <v>80</v>
      </c>
      <c r="BO65" s="41">
        <f t="shared" si="222"/>
        <v>120</v>
      </c>
      <c r="BP65" s="51">
        <v>100</v>
      </c>
      <c r="BQ65" s="51">
        <v>20</v>
      </c>
      <c r="BR65" s="50">
        <v>60</v>
      </c>
      <c r="BS65" s="41">
        <f t="shared" si="223"/>
        <v>180</v>
      </c>
      <c r="BT65" s="51">
        <v>20</v>
      </c>
      <c r="BU65" s="51">
        <v>60</v>
      </c>
      <c r="BV65" s="51">
        <v>100</v>
      </c>
      <c r="BW65" s="41">
        <f t="shared" si="224"/>
        <v>240</v>
      </c>
      <c r="BX65" s="51">
        <v>40</v>
      </c>
      <c r="BY65" s="51">
        <v>100</v>
      </c>
      <c r="BZ65" s="51">
        <v>80</v>
      </c>
      <c r="CA65" s="51">
        <v>20</v>
      </c>
      <c r="CB65" s="41">
        <f t="shared" si="225"/>
        <v>200</v>
      </c>
      <c r="CC65" s="51">
        <v>100</v>
      </c>
      <c r="CD65" s="51">
        <v>40</v>
      </c>
      <c r="CE65" s="51">
        <v>60</v>
      </c>
      <c r="CF65" s="41">
        <f t="shared" si="226"/>
        <v>240</v>
      </c>
      <c r="CG65" s="51">
        <v>60</v>
      </c>
      <c r="CH65" s="51">
        <v>40</v>
      </c>
      <c r="CI65" s="51">
        <v>140</v>
      </c>
      <c r="CJ65" s="41">
        <f t="shared" si="227"/>
        <v>400</v>
      </c>
      <c r="CK65" s="51">
        <v>40</v>
      </c>
      <c r="CL65" s="51">
        <v>120</v>
      </c>
      <c r="CM65" s="51">
        <v>120</v>
      </c>
      <c r="CN65" s="51">
        <v>40</v>
      </c>
      <c r="CO65" s="51">
        <v>80</v>
      </c>
      <c r="CP65" s="41">
        <f t="shared" si="228"/>
        <v>160</v>
      </c>
      <c r="CQ65" s="51">
        <v>80</v>
      </c>
      <c r="CR65" s="51">
        <v>80</v>
      </c>
      <c r="CS65" s="41">
        <f t="shared" si="229"/>
        <v>240</v>
      </c>
      <c r="CT65" s="51">
        <v>120</v>
      </c>
      <c r="CU65" s="51">
        <v>60</v>
      </c>
      <c r="CV65" s="51">
        <v>60</v>
      </c>
      <c r="CW65" s="41">
        <f t="shared" si="230"/>
        <v>200</v>
      </c>
      <c r="CX65" s="51">
        <v>100</v>
      </c>
      <c r="CY65" s="51">
        <v>20</v>
      </c>
      <c r="CZ65" s="51">
        <v>80</v>
      </c>
      <c r="DA65" s="41">
        <f t="shared" si="231"/>
        <v>200</v>
      </c>
      <c r="DB65" s="51">
        <v>40</v>
      </c>
      <c r="DC65" s="51">
        <v>80</v>
      </c>
      <c r="DD65" s="51">
        <v>80</v>
      </c>
      <c r="DE65" s="50">
        <v>40</v>
      </c>
      <c r="DF65" s="50">
        <v>20</v>
      </c>
      <c r="DG65" s="50">
        <v>40</v>
      </c>
      <c r="DH65" s="127"/>
    </row>
    <row r="66" spans="1:112" s="5" customFormat="1" x14ac:dyDescent="0.4">
      <c r="A66" s="65" t="s">
        <v>181</v>
      </c>
      <c r="B66" s="66" t="s">
        <v>108</v>
      </c>
      <c r="C66" s="50">
        <f t="shared" si="232"/>
        <v>1580</v>
      </c>
      <c r="D66" s="85"/>
      <c r="E66" s="85"/>
      <c r="F66" s="85"/>
      <c r="G66" s="85"/>
      <c r="H66" s="85"/>
      <c r="I66" s="85"/>
      <c r="J66" s="85"/>
      <c r="K66" s="51"/>
      <c r="L66" s="41">
        <f t="shared" si="211"/>
        <v>40</v>
      </c>
      <c r="M66" s="85">
        <v>20</v>
      </c>
      <c r="N66" s="85">
        <v>20</v>
      </c>
      <c r="O66" s="41">
        <f t="shared" si="212"/>
        <v>20</v>
      </c>
      <c r="P66" s="85"/>
      <c r="Q66" s="85">
        <v>20</v>
      </c>
      <c r="R66" s="85"/>
      <c r="S66" s="85"/>
      <c r="T66" s="41">
        <f t="shared" si="213"/>
        <v>120</v>
      </c>
      <c r="U66" s="85">
        <v>20</v>
      </c>
      <c r="V66" s="85"/>
      <c r="W66" s="85">
        <v>40</v>
      </c>
      <c r="X66" s="85">
        <v>60</v>
      </c>
      <c r="Y66" s="41">
        <f t="shared" si="214"/>
        <v>120</v>
      </c>
      <c r="Z66" s="85">
        <v>40</v>
      </c>
      <c r="AA66" s="85">
        <v>20</v>
      </c>
      <c r="AB66" s="85"/>
      <c r="AC66" s="85">
        <v>60</v>
      </c>
      <c r="AD66" s="41">
        <f t="shared" si="215"/>
        <v>100</v>
      </c>
      <c r="AE66" s="85">
        <v>20</v>
      </c>
      <c r="AF66" s="85">
        <v>20</v>
      </c>
      <c r="AG66" s="85">
        <v>40</v>
      </c>
      <c r="AH66" s="85">
        <v>20</v>
      </c>
      <c r="AI66" s="41">
        <f t="shared" si="216"/>
        <v>40</v>
      </c>
      <c r="AJ66" s="51"/>
      <c r="AK66" s="51"/>
      <c r="AL66" s="51"/>
      <c r="AM66" s="51">
        <v>20</v>
      </c>
      <c r="AN66" s="51">
        <v>20</v>
      </c>
      <c r="AO66" s="51"/>
      <c r="AP66" s="41">
        <f t="shared" si="217"/>
        <v>60</v>
      </c>
      <c r="AQ66" s="51"/>
      <c r="AR66" s="51"/>
      <c r="AS66" s="51">
        <v>20</v>
      </c>
      <c r="AT66" s="51">
        <v>20</v>
      </c>
      <c r="AU66" s="51">
        <v>20</v>
      </c>
      <c r="AV66" s="41">
        <f t="shared" si="218"/>
        <v>120</v>
      </c>
      <c r="AW66" s="51">
        <v>20</v>
      </c>
      <c r="AX66" s="51">
        <v>60</v>
      </c>
      <c r="AY66" s="51"/>
      <c r="AZ66" s="51">
        <v>40</v>
      </c>
      <c r="BA66" s="41">
        <f t="shared" si="219"/>
        <v>80</v>
      </c>
      <c r="BB66" s="51"/>
      <c r="BC66" s="51"/>
      <c r="BD66" s="51">
        <v>20</v>
      </c>
      <c r="BE66" s="51">
        <v>40</v>
      </c>
      <c r="BF66" s="51">
        <v>20</v>
      </c>
      <c r="BG66" s="41">
        <f t="shared" si="220"/>
        <v>60</v>
      </c>
      <c r="BH66" s="51">
        <v>40</v>
      </c>
      <c r="BI66" s="51"/>
      <c r="BJ66" s="51">
        <v>20</v>
      </c>
      <c r="BK66" s="41">
        <f t="shared" si="221"/>
        <v>40</v>
      </c>
      <c r="BL66" s="51">
        <v>20</v>
      </c>
      <c r="BM66" s="51"/>
      <c r="BN66" s="51">
        <v>20</v>
      </c>
      <c r="BO66" s="41">
        <f t="shared" si="222"/>
        <v>40</v>
      </c>
      <c r="BP66" s="51">
        <v>20</v>
      </c>
      <c r="BQ66" s="51">
        <v>20</v>
      </c>
      <c r="BR66" s="50">
        <v>20</v>
      </c>
      <c r="BS66" s="41">
        <f t="shared" si="223"/>
        <v>80</v>
      </c>
      <c r="BT66" s="51">
        <v>20</v>
      </c>
      <c r="BU66" s="51">
        <v>40</v>
      </c>
      <c r="BV66" s="51">
        <v>20</v>
      </c>
      <c r="BW66" s="41">
        <f t="shared" si="224"/>
        <v>80</v>
      </c>
      <c r="BX66" s="51">
        <v>20</v>
      </c>
      <c r="BY66" s="51">
        <v>20</v>
      </c>
      <c r="BZ66" s="51"/>
      <c r="CA66" s="51">
        <v>40</v>
      </c>
      <c r="CB66" s="41">
        <f t="shared" si="225"/>
        <v>80</v>
      </c>
      <c r="CC66" s="51">
        <v>20</v>
      </c>
      <c r="CD66" s="51">
        <v>40</v>
      </c>
      <c r="CE66" s="51">
        <v>20</v>
      </c>
      <c r="CF66" s="41">
        <f t="shared" si="226"/>
        <v>60</v>
      </c>
      <c r="CG66" s="51">
        <v>20</v>
      </c>
      <c r="CH66" s="51">
        <v>20</v>
      </c>
      <c r="CI66" s="51">
        <v>20</v>
      </c>
      <c r="CJ66" s="41">
        <f t="shared" si="227"/>
        <v>140</v>
      </c>
      <c r="CK66" s="51">
        <v>40</v>
      </c>
      <c r="CL66" s="51">
        <v>20</v>
      </c>
      <c r="CM66" s="51"/>
      <c r="CN66" s="51">
        <v>40</v>
      </c>
      <c r="CO66" s="51">
        <v>40</v>
      </c>
      <c r="CP66" s="41">
        <f t="shared" si="228"/>
        <v>0</v>
      </c>
      <c r="CQ66" s="51"/>
      <c r="CR66" s="51"/>
      <c r="CS66" s="41">
        <f t="shared" si="229"/>
        <v>40</v>
      </c>
      <c r="CT66" s="51"/>
      <c r="CU66" s="51">
        <v>20</v>
      </c>
      <c r="CV66" s="51">
        <v>20</v>
      </c>
      <c r="CW66" s="41">
        <f t="shared" si="230"/>
        <v>120</v>
      </c>
      <c r="CX66" s="51">
        <v>20</v>
      </c>
      <c r="CY66" s="51">
        <v>80</v>
      </c>
      <c r="CZ66" s="51">
        <v>20</v>
      </c>
      <c r="DA66" s="41">
        <f t="shared" si="231"/>
        <v>60</v>
      </c>
      <c r="DB66" s="51">
        <v>40</v>
      </c>
      <c r="DC66" s="51"/>
      <c r="DD66" s="51">
        <v>20</v>
      </c>
      <c r="DE66" s="50">
        <v>20</v>
      </c>
      <c r="DF66" s="50">
        <v>40</v>
      </c>
      <c r="DG66" s="50"/>
      <c r="DH66" s="127"/>
    </row>
    <row r="67" spans="1:112" s="5" customFormat="1" x14ac:dyDescent="0.4">
      <c r="A67" s="65" t="s">
        <v>182</v>
      </c>
      <c r="B67" s="66" t="s">
        <v>108</v>
      </c>
      <c r="C67" s="50">
        <f t="shared" si="232"/>
        <v>400</v>
      </c>
      <c r="D67" s="85"/>
      <c r="E67" s="85"/>
      <c r="F67" s="85"/>
      <c r="G67" s="85"/>
      <c r="H67" s="85"/>
      <c r="I67" s="85"/>
      <c r="J67" s="85"/>
      <c r="K67" s="51"/>
      <c r="L67" s="41">
        <f t="shared" si="211"/>
        <v>20</v>
      </c>
      <c r="M67" s="85">
        <v>20</v>
      </c>
      <c r="N67" s="85"/>
      <c r="O67" s="41">
        <f t="shared" si="212"/>
        <v>40</v>
      </c>
      <c r="P67" s="85">
        <v>20</v>
      </c>
      <c r="Q67" s="85"/>
      <c r="R67" s="85"/>
      <c r="S67" s="85">
        <v>20</v>
      </c>
      <c r="T67" s="41">
        <f t="shared" si="213"/>
        <v>0</v>
      </c>
      <c r="U67" s="85"/>
      <c r="V67" s="85"/>
      <c r="W67" s="85"/>
      <c r="X67" s="85"/>
      <c r="Y67" s="41">
        <f t="shared" si="214"/>
        <v>20</v>
      </c>
      <c r="Z67" s="85"/>
      <c r="AA67" s="85"/>
      <c r="AB67" s="85">
        <v>20</v>
      </c>
      <c r="AC67" s="85"/>
      <c r="AD67" s="41">
        <f t="shared" si="215"/>
        <v>20</v>
      </c>
      <c r="AE67" s="85"/>
      <c r="AF67" s="85"/>
      <c r="AG67" s="85"/>
      <c r="AH67" s="85">
        <v>20</v>
      </c>
      <c r="AI67" s="41">
        <f t="shared" si="216"/>
        <v>0</v>
      </c>
      <c r="AJ67" s="51"/>
      <c r="AK67" s="51"/>
      <c r="AL67" s="51"/>
      <c r="AM67" s="51"/>
      <c r="AN67" s="51"/>
      <c r="AO67" s="51"/>
      <c r="AP67" s="41">
        <f t="shared" si="217"/>
        <v>40</v>
      </c>
      <c r="AQ67" s="51"/>
      <c r="AR67" s="51">
        <v>20</v>
      </c>
      <c r="AS67" s="51">
        <v>20</v>
      </c>
      <c r="AT67" s="51"/>
      <c r="AU67" s="51"/>
      <c r="AV67" s="41">
        <f t="shared" si="218"/>
        <v>0</v>
      </c>
      <c r="AW67" s="51"/>
      <c r="AX67" s="51"/>
      <c r="AY67" s="51"/>
      <c r="AZ67" s="51"/>
      <c r="BA67" s="41">
        <f t="shared" si="219"/>
        <v>40</v>
      </c>
      <c r="BB67" s="51"/>
      <c r="BC67" s="51"/>
      <c r="BD67" s="51">
        <v>20</v>
      </c>
      <c r="BE67" s="51">
        <v>20</v>
      </c>
      <c r="BF67" s="51"/>
      <c r="BG67" s="41">
        <f t="shared" si="220"/>
        <v>0</v>
      </c>
      <c r="BH67" s="51"/>
      <c r="BI67" s="51"/>
      <c r="BJ67" s="51"/>
      <c r="BK67" s="41">
        <f t="shared" si="221"/>
        <v>0</v>
      </c>
      <c r="BL67" s="51"/>
      <c r="BM67" s="51"/>
      <c r="BN67" s="51"/>
      <c r="BO67" s="41">
        <f t="shared" si="222"/>
        <v>20</v>
      </c>
      <c r="BP67" s="51"/>
      <c r="BQ67" s="51">
        <v>20</v>
      </c>
      <c r="BR67" s="50">
        <v>40</v>
      </c>
      <c r="BS67" s="41">
        <f t="shared" si="223"/>
        <v>20</v>
      </c>
      <c r="BT67" s="51">
        <v>20</v>
      </c>
      <c r="BU67" s="51"/>
      <c r="BV67" s="51"/>
      <c r="BW67" s="41">
        <f t="shared" si="224"/>
        <v>40</v>
      </c>
      <c r="BX67" s="51">
        <v>40</v>
      </c>
      <c r="BY67" s="51"/>
      <c r="BZ67" s="51"/>
      <c r="CA67" s="51"/>
      <c r="CB67" s="41">
        <f t="shared" si="225"/>
        <v>20</v>
      </c>
      <c r="CC67" s="51"/>
      <c r="CD67" s="51">
        <v>20</v>
      </c>
      <c r="CE67" s="51"/>
      <c r="CF67" s="41">
        <f t="shared" si="226"/>
        <v>0</v>
      </c>
      <c r="CG67" s="51"/>
      <c r="CH67" s="51"/>
      <c r="CI67" s="51"/>
      <c r="CJ67" s="41">
        <f t="shared" si="227"/>
        <v>40</v>
      </c>
      <c r="CK67" s="51">
        <v>20</v>
      </c>
      <c r="CL67" s="51"/>
      <c r="CM67" s="51"/>
      <c r="CN67" s="51">
        <v>20</v>
      </c>
      <c r="CO67" s="51"/>
      <c r="CP67" s="41">
        <f t="shared" si="228"/>
        <v>0</v>
      </c>
      <c r="CQ67" s="51"/>
      <c r="CR67" s="51"/>
      <c r="CS67" s="41">
        <f t="shared" si="229"/>
        <v>20</v>
      </c>
      <c r="CT67" s="51"/>
      <c r="CU67" s="51"/>
      <c r="CV67" s="51">
        <v>20</v>
      </c>
      <c r="CW67" s="41">
        <f t="shared" si="230"/>
        <v>20</v>
      </c>
      <c r="CX67" s="51">
        <v>20</v>
      </c>
      <c r="CY67" s="51"/>
      <c r="CZ67" s="51"/>
      <c r="DA67" s="41">
        <f t="shared" si="231"/>
        <v>0</v>
      </c>
      <c r="DB67" s="51"/>
      <c r="DC67" s="51"/>
      <c r="DD67" s="51"/>
      <c r="DE67" s="50"/>
      <c r="DF67" s="50"/>
      <c r="DG67" s="50"/>
      <c r="DH67" s="127"/>
    </row>
    <row r="68" spans="1:112" s="5" customFormat="1" x14ac:dyDescent="0.4">
      <c r="A68" s="65" t="s">
        <v>183</v>
      </c>
      <c r="B68" s="66" t="s">
        <v>108</v>
      </c>
      <c r="C68" s="50">
        <f t="shared" si="232"/>
        <v>1000</v>
      </c>
      <c r="D68" s="85"/>
      <c r="E68" s="85"/>
      <c r="F68" s="85"/>
      <c r="G68" s="85"/>
      <c r="H68" s="85"/>
      <c r="I68" s="85"/>
      <c r="J68" s="85"/>
      <c r="K68" s="51"/>
      <c r="L68" s="41">
        <f t="shared" si="211"/>
        <v>20</v>
      </c>
      <c r="M68" s="85"/>
      <c r="N68" s="85">
        <v>20</v>
      </c>
      <c r="O68" s="41">
        <f t="shared" si="212"/>
        <v>0</v>
      </c>
      <c r="P68" s="85"/>
      <c r="Q68" s="85"/>
      <c r="R68" s="85"/>
      <c r="S68" s="85"/>
      <c r="T68" s="41">
        <f t="shared" si="213"/>
        <v>80</v>
      </c>
      <c r="U68" s="85">
        <v>20</v>
      </c>
      <c r="V68" s="85"/>
      <c r="W68" s="85">
        <v>20</v>
      </c>
      <c r="X68" s="85">
        <v>40</v>
      </c>
      <c r="Y68" s="41">
        <f t="shared" si="214"/>
        <v>60</v>
      </c>
      <c r="Z68" s="85">
        <v>20</v>
      </c>
      <c r="AA68" s="85">
        <v>20</v>
      </c>
      <c r="AB68" s="85"/>
      <c r="AC68" s="85">
        <v>20</v>
      </c>
      <c r="AD68" s="41">
        <f t="shared" si="215"/>
        <v>20</v>
      </c>
      <c r="AE68" s="85"/>
      <c r="AF68" s="85"/>
      <c r="AG68" s="85"/>
      <c r="AH68" s="85">
        <v>20</v>
      </c>
      <c r="AI68" s="41">
        <f t="shared" si="216"/>
        <v>0</v>
      </c>
      <c r="AJ68" s="51"/>
      <c r="AK68" s="51"/>
      <c r="AL68" s="51"/>
      <c r="AM68" s="51"/>
      <c r="AN68" s="51"/>
      <c r="AO68" s="51"/>
      <c r="AP68" s="41">
        <f t="shared" si="217"/>
        <v>40</v>
      </c>
      <c r="AQ68" s="51"/>
      <c r="AR68" s="51"/>
      <c r="AS68" s="51">
        <v>20</v>
      </c>
      <c r="AT68" s="51"/>
      <c r="AU68" s="51">
        <v>20</v>
      </c>
      <c r="AV68" s="41">
        <f t="shared" si="218"/>
        <v>80</v>
      </c>
      <c r="AW68" s="51">
        <v>40</v>
      </c>
      <c r="AX68" s="51">
        <v>40</v>
      </c>
      <c r="AY68" s="51"/>
      <c r="AZ68" s="51"/>
      <c r="BA68" s="41">
        <f t="shared" si="219"/>
        <v>60</v>
      </c>
      <c r="BB68" s="51">
        <v>20</v>
      </c>
      <c r="BC68" s="51">
        <v>20</v>
      </c>
      <c r="BD68" s="51">
        <v>20</v>
      </c>
      <c r="BE68" s="51"/>
      <c r="BF68" s="51"/>
      <c r="BG68" s="41">
        <f t="shared" si="220"/>
        <v>60</v>
      </c>
      <c r="BH68" s="51">
        <v>40</v>
      </c>
      <c r="BI68" s="51"/>
      <c r="BJ68" s="51">
        <v>20</v>
      </c>
      <c r="BK68" s="41">
        <f t="shared" si="221"/>
        <v>60</v>
      </c>
      <c r="BL68" s="51">
        <v>20</v>
      </c>
      <c r="BM68" s="51"/>
      <c r="BN68" s="51">
        <v>40</v>
      </c>
      <c r="BO68" s="41">
        <f t="shared" si="222"/>
        <v>0</v>
      </c>
      <c r="BP68" s="51"/>
      <c r="BQ68" s="51"/>
      <c r="BR68" s="50">
        <v>20</v>
      </c>
      <c r="BS68" s="41">
        <f t="shared" si="223"/>
        <v>40</v>
      </c>
      <c r="BT68" s="51">
        <v>20</v>
      </c>
      <c r="BU68" s="51"/>
      <c r="BV68" s="51">
        <v>20</v>
      </c>
      <c r="BW68" s="41">
        <f t="shared" si="224"/>
        <v>60</v>
      </c>
      <c r="BX68" s="51">
        <v>20</v>
      </c>
      <c r="BY68" s="51"/>
      <c r="BZ68" s="51">
        <v>20</v>
      </c>
      <c r="CA68" s="51">
        <v>20</v>
      </c>
      <c r="CB68" s="41">
        <f t="shared" si="225"/>
        <v>40</v>
      </c>
      <c r="CC68" s="51">
        <v>20</v>
      </c>
      <c r="CD68" s="51">
        <v>20</v>
      </c>
      <c r="CE68" s="51"/>
      <c r="CF68" s="41">
        <f t="shared" si="226"/>
        <v>40</v>
      </c>
      <c r="CG68" s="51">
        <v>20</v>
      </c>
      <c r="CH68" s="51">
        <v>20</v>
      </c>
      <c r="CI68" s="51"/>
      <c r="CJ68" s="41">
        <f t="shared" si="227"/>
        <v>40</v>
      </c>
      <c r="CK68" s="51">
        <v>20</v>
      </c>
      <c r="CL68" s="51"/>
      <c r="CM68" s="51"/>
      <c r="CN68" s="51">
        <v>20</v>
      </c>
      <c r="CO68" s="51"/>
      <c r="CP68" s="41">
        <f t="shared" si="228"/>
        <v>40</v>
      </c>
      <c r="CQ68" s="51">
        <v>20</v>
      </c>
      <c r="CR68" s="51">
        <v>20</v>
      </c>
      <c r="CS68" s="41">
        <f t="shared" si="229"/>
        <v>60</v>
      </c>
      <c r="CT68" s="51"/>
      <c r="CU68" s="51">
        <v>40</v>
      </c>
      <c r="CV68" s="51">
        <v>20</v>
      </c>
      <c r="CW68" s="41">
        <f t="shared" si="230"/>
        <v>60</v>
      </c>
      <c r="CX68" s="51"/>
      <c r="CY68" s="51">
        <v>20</v>
      </c>
      <c r="CZ68" s="51">
        <v>40</v>
      </c>
      <c r="DA68" s="41">
        <f t="shared" si="231"/>
        <v>80</v>
      </c>
      <c r="DB68" s="51">
        <v>40</v>
      </c>
      <c r="DC68" s="51">
        <v>40</v>
      </c>
      <c r="DD68" s="51"/>
      <c r="DE68" s="50">
        <v>20</v>
      </c>
      <c r="DF68" s="50">
        <v>20</v>
      </c>
      <c r="DG68" s="50"/>
      <c r="DH68" s="127"/>
    </row>
    <row r="69" spans="1:112" s="5" customFormat="1" x14ac:dyDescent="0.4">
      <c r="A69" s="69" t="s">
        <v>184</v>
      </c>
      <c r="B69" s="66" t="s">
        <v>108</v>
      </c>
      <c r="C69" s="50">
        <f t="shared" si="232"/>
        <v>2600</v>
      </c>
      <c r="D69" s="85"/>
      <c r="E69" s="85"/>
      <c r="F69" s="85">
        <v>40</v>
      </c>
      <c r="G69" s="85"/>
      <c r="H69" s="85"/>
      <c r="I69" s="85"/>
      <c r="J69" s="85"/>
      <c r="K69" s="51"/>
      <c r="L69" s="41">
        <f t="shared" si="211"/>
        <v>60</v>
      </c>
      <c r="M69" s="85">
        <v>40</v>
      </c>
      <c r="N69" s="85">
        <v>20</v>
      </c>
      <c r="O69" s="41">
        <f t="shared" si="212"/>
        <v>160</v>
      </c>
      <c r="P69" s="85">
        <v>20</v>
      </c>
      <c r="Q69" s="85">
        <v>40</v>
      </c>
      <c r="R69" s="85">
        <v>60</v>
      </c>
      <c r="S69" s="85">
        <v>40</v>
      </c>
      <c r="T69" s="41">
        <f t="shared" si="213"/>
        <v>20</v>
      </c>
      <c r="U69" s="85">
        <v>20</v>
      </c>
      <c r="V69" s="85"/>
      <c r="W69" s="85"/>
      <c r="X69" s="85"/>
      <c r="Y69" s="41">
        <f t="shared" si="214"/>
        <v>160</v>
      </c>
      <c r="Z69" s="85">
        <v>40</v>
      </c>
      <c r="AA69" s="85">
        <v>40</v>
      </c>
      <c r="AB69" s="85">
        <v>40</v>
      </c>
      <c r="AC69" s="85">
        <v>40</v>
      </c>
      <c r="AD69" s="41">
        <f t="shared" si="215"/>
        <v>120</v>
      </c>
      <c r="AE69" s="85">
        <v>20</v>
      </c>
      <c r="AF69" s="85">
        <v>40</v>
      </c>
      <c r="AG69" s="85">
        <v>40</v>
      </c>
      <c r="AH69" s="85">
        <v>20</v>
      </c>
      <c r="AI69" s="41">
        <f t="shared" si="216"/>
        <v>220</v>
      </c>
      <c r="AJ69" s="51">
        <v>40</v>
      </c>
      <c r="AK69" s="51"/>
      <c r="AL69" s="51">
        <v>40</v>
      </c>
      <c r="AM69" s="51">
        <v>60</v>
      </c>
      <c r="AN69" s="51">
        <v>40</v>
      </c>
      <c r="AO69" s="51">
        <v>40</v>
      </c>
      <c r="AP69" s="41">
        <f t="shared" si="217"/>
        <v>200</v>
      </c>
      <c r="AQ69" s="51">
        <v>20</v>
      </c>
      <c r="AR69" s="51">
        <v>40</v>
      </c>
      <c r="AS69" s="51">
        <v>40</v>
      </c>
      <c r="AT69" s="51">
        <v>60</v>
      </c>
      <c r="AU69" s="51">
        <v>40</v>
      </c>
      <c r="AV69" s="41">
        <f t="shared" si="218"/>
        <v>140</v>
      </c>
      <c r="AW69" s="51">
        <v>40</v>
      </c>
      <c r="AX69" s="51"/>
      <c r="AY69" s="51">
        <v>60</v>
      </c>
      <c r="AZ69" s="51">
        <v>40</v>
      </c>
      <c r="BA69" s="41">
        <f t="shared" si="219"/>
        <v>200</v>
      </c>
      <c r="BB69" s="51">
        <v>20</v>
      </c>
      <c r="BC69" s="51">
        <v>60</v>
      </c>
      <c r="BD69" s="51">
        <v>40</v>
      </c>
      <c r="BE69" s="51">
        <v>60</v>
      </c>
      <c r="BF69" s="51">
        <v>20</v>
      </c>
      <c r="BG69" s="41">
        <f t="shared" si="220"/>
        <v>140</v>
      </c>
      <c r="BH69" s="51">
        <v>40</v>
      </c>
      <c r="BI69" s="51">
        <v>40</v>
      </c>
      <c r="BJ69" s="51">
        <v>60</v>
      </c>
      <c r="BK69" s="41">
        <f t="shared" si="221"/>
        <v>80</v>
      </c>
      <c r="BL69" s="51">
        <v>60</v>
      </c>
      <c r="BM69" s="51"/>
      <c r="BN69" s="51">
        <v>20</v>
      </c>
      <c r="BO69" s="41">
        <f t="shared" si="222"/>
        <v>60</v>
      </c>
      <c r="BP69" s="51">
        <v>40</v>
      </c>
      <c r="BQ69" s="51">
        <v>20</v>
      </c>
      <c r="BR69" s="50">
        <v>20</v>
      </c>
      <c r="BS69" s="41">
        <f t="shared" si="223"/>
        <v>40</v>
      </c>
      <c r="BT69" s="51">
        <v>20</v>
      </c>
      <c r="BU69" s="51"/>
      <c r="BV69" s="51">
        <v>20</v>
      </c>
      <c r="BW69" s="41">
        <f t="shared" si="224"/>
        <v>120</v>
      </c>
      <c r="BX69" s="51">
        <v>40</v>
      </c>
      <c r="BY69" s="51">
        <v>40</v>
      </c>
      <c r="BZ69" s="51">
        <v>40</v>
      </c>
      <c r="CA69" s="51"/>
      <c r="CB69" s="41">
        <f t="shared" si="225"/>
        <v>140</v>
      </c>
      <c r="CC69" s="51">
        <v>20</v>
      </c>
      <c r="CD69" s="51">
        <v>40</v>
      </c>
      <c r="CE69" s="51">
        <v>80</v>
      </c>
      <c r="CF69" s="41">
        <f t="shared" si="226"/>
        <v>60</v>
      </c>
      <c r="CG69" s="51">
        <v>40</v>
      </c>
      <c r="CH69" s="51">
        <v>20</v>
      </c>
      <c r="CI69" s="51"/>
      <c r="CJ69" s="41">
        <f t="shared" si="227"/>
        <v>160</v>
      </c>
      <c r="CK69" s="51">
        <v>20</v>
      </c>
      <c r="CL69" s="51">
        <v>20</v>
      </c>
      <c r="CM69" s="51">
        <v>40</v>
      </c>
      <c r="CN69" s="51">
        <v>40</v>
      </c>
      <c r="CO69" s="51">
        <v>40</v>
      </c>
      <c r="CP69" s="41">
        <f t="shared" si="228"/>
        <v>60</v>
      </c>
      <c r="CQ69" s="51">
        <v>40</v>
      </c>
      <c r="CR69" s="51">
        <v>20</v>
      </c>
      <c r="CS69" s="41">
        <f t="shared" si="229"/>
        <v>120</v>
      </c>
      <c r="CT69" s="51">
        <v>40</v>
      </c>
      <c r="CU69" s="51">
        <v>40</v>
      </c>
      <c r="CV69" s="51">
        <v>40</v>
      </c>
      <c r="CW69" s="41">
        <f t="shared" si="230"/>
        <v>80</v>
      </c>
      <c r="CX69" s="51">
        <v>20</v>
      </c>
      <c r="CY69" s="51">
        <v>40</v>
      </c>
      <c r="CZ69" s="51">
        <v>20</v>
      </c>
      <c r="DA69" s="41">
        <f t="shared" si="231"/>
        <v>140</v>
      </c>
      <c r="DB69" s="51">
        <v>40</v>
      </c>
      <c r="DC69" s="51">
        <v>40</v>
      </c>
      <c r="DD69" s="51">
        <v>60</v>
      </c>
      <c r="DE69" s="50">
        <v>40</v>
      </c>
      <c r="DF69" s="50"/>
      <c r="DG69" s="50">
        <v>20</v>
      </c>
      <c r="DH69" s="127"/>
    </row>
    <row r="70" spans="1:112" s="5" customFormat="1" ht="49.2" x14ac:dyDescent="0.7">
      <c r="A70" s="63" t="s">
        <v>158</v>
      </c>
      <c r="B70" s="64" t="s">
        <v>108</v>
      </c>
      <c r="C70" s="41">
        <f>SUM(C71)</f>
        <v>1520</v>
      </c>
      <c r="D70" s="39"/>
      <c r="E70" s="39"/>
      <c r="F70" s="39">
        <f t="shared" ref="F70:BQ70" si="233">F71</f>
        <v>0</v>
      </c>
      <c r="G70" s="39">
        <f t="shared" si="233"/>
        <v>0</v>
      </c>
      <c r="H70" s="39"/>
      <c r="I70" s="39">
        <f t="shared" si="233"/>
        <v>0</v>
      </c>
      <c r="J70" s="39">
        <f t="shared" si="233"/>
        <v>0</v>
      </c>
      <c r="K70" s="39">
        <f t="shared" si="233"/>
        <v>0</v>
      </c>
      <c r="L70" s="34">
        <f t="shared" si="102"/>
        <v>40</v>
      </c>
      <c r="M70" s="39">
        <f t="shared" si="233"/>
        <v>20</v>
      </c>
      <c r="N70" s="39">
        <f t="shared" si="233"/>
        <v>20</v>
      </c>
      <c r="O70" s="34">
        <f t="shared" si="103"/>
        <v>50</v>
      </c>
      <c r="P70" s="39">
        <f t="shared" si="233"/>
        <v>20</v>
      </c>
      <c r="Q70" s="39">
        <f t="shared" si="233"/>
        <v>10</v>
      </c>
      <c r="R70" s="39">
        <f t="shared" si="233"/>
        <v>10</v>
      </c>
      <c r="S70" s="39">
        <f t="shared" si="233"/>
        <v>10</v>
      </c>
      <c r="T70" s="34">
        <f t="shared" si="104"/>
        <v>40</v>
      </c>
      <c r="U70" s="39">
        <f t="shared" si="233"/>
        <v>20</v>
      </c>
      <c r="V70" s="39">
        <f t="shared" si="233"/>
        <v>0</v>
      </c>
      <c r="W70" s="39">
        <f t="shared" si="233"/>
        <v>10</v>
      </c>
      <c r="X70" s="39">
        <f t="shared" si="233"/>
        <v>10</v>
      </c>
      <c r="Y70" s="34">
        <f t="shared" si="105"/>
        <v>70</v>
      </c>
      <c r="Z70" s="39">
        <f t="shared" si="233"/>
        <v>20</v>
      </c>
      <c r="AA70" s="39">
        <f t="shared" si="233"/>
        <v>20</v>
      </c>
      <c r="AB70" s="39">
        <f t="shared" si="233"/>
        <v>10</v>
      </c>
      <c r="AC70" s="39">
        <f t="shared" si="233"/>
        <v>20</v>
      </c>
      <c r="AD70" s="34">
        <f t="shared" si="106"/>
        <v>60</v>
      </c>
      <c r="AE70" s="39">
        <f t="shared" si="233"/>
        <v>20</v>
      </c>
      <c r="AF70" s="39">
        <f t="shared" si="233"/>
        <v>20</v>
      </c>
      <c r="AG70" s="39">
        <f t="shared" si="233"/>
        <v>10</v>
      </c>
      <c r="AH70" s="39">
        <f t="shared" si="233"/>
        <v>10</v>
      </c>
      <c r="AI70" s="34">
        <f t="shared" si="107"/>
        <v>110</v>
      </c>
      <c r="AJ70" s="39">
        <f t="shared" si="233"/>
        <v>40</v>
      </c>
      <c r="AK70" s="39">
        <f t="shared" si="233"/>
        <v>0</v>
      </c>
      <c r="AL70" s="39">
        <f t="shared" si="233"/>
        <v>20</v>
      </c>
      <c r="AM70" s="39">
        <f t="shared" si="233"/>
        <v>10</v>
      </c>
      <c r="AN70" s="39">
        <f t="shared" si="233"/>
        <v>20</v>
      </c>
      <c r="AO70" s="39">
        <f t="shared" si="233"/>
        <v>20</v>
      </c>
      <c r="AP70" s="34">
        <f t="shared" si="108"/>
        <v>250</v>
      </c>
      <c r="AQ70" s="39">
        <f t="shared" si="233"/>
        <v>200</v>
      </c>
      <c r="AR70" s="39">
        <f t="shared" si="233"/>
        <v>10</v>
      </c>
      <c r="AS70" s="39">
        <f t="shared" si="233"/>
        <v>20</v>
      </c>
      <c r="AT70" s="39">
        <f t="shared" si="233"/>
        <v>10</v>
      </c>
      <c r="AU70" s="39">
        <f t="shared" si="233"/>
        <v>10</v>
      </c>
      <c r="AV70" s="34">
        <f t="shared" si="109"/>
        <v>80</v>
      </c>
      <c r="AW70" s="39">
        <f t="shared" si="233"/>
        <v>20</v>
      </c>
      <c r="AX70" s="39">
        <f t="shared" si="233"/>
        <v>20</v>
      </c>
      <c r="AY70" s="39">
        <f t="shared" si="233"/>
        <v>20</v>
      </c>
      <c r="AZ70" s="39">
        <f t="shared" si="233"/>
        <v>20</v>
      </c>
      <c r="BA70" s="34">
        <f t="shared" si="110"/>
        <v>100</v>
      </c>
      <c r="BB70" s="39">
        <f t="shared" si="233"/>
        <v>20</v>
      </c>
      <c r="BC70" s="39">
        <f t="shared" si="233"/>
        <v>20</v>
      </c>
      <c r="BD70" s="39">
        <f t="shared" si="233"/>
        <v>10</v>
      </c>
      <c r="BE70" s="39">
        <f t="shared" si="233"/>
        <v>20</v>
      </c>
      <c r="BF70" s="39">
        <f t="shared" si="233"/>
        <v>30</v>
      </c>
      <c r="BG70" s="34">
        <f t="shared" si="111"/>
        <v>50</v>
      </c>
      <c r="BH70" s="39">
        <f t="shared" si="233"/>
        <v>20</v>
      </c>
      <c r="BI70" s="39">
        <f t="shared" si="233"/>
        <v>20</v>
      </c>
      <c r="BJ70" s="39">
        <f t="shared" si="233"/>
        <v>10</v>
      </c>
      <c r="BK70" s="34">
        <f t="shared" si="112"/>
        <v>50</v>
      </c>
      <c r="BL70" s="39">
        <f t="shared" si="233"/>
        <v>20</v>
      </c>
      <c r="BM70" s="39">
        <f t="shared" si="233"/>
        <v>10</v>
      </c>
      <c r="BN70" s="39">
        <f t="shared" si="233"/>
        <v>20</v>
      </c>
      <c r="BO70" s="34">
        <f t="shared" si="113"/>
        <v>40</v>
      </c>
      <c r="BP70" s="39">
        <f t="shared" si="233"/>
        <v>20</v>
      </c>
      <c r="BQ70" s="39">
        <f t="shared" si="233"/>
        <v>20</v>
      </c>
      <c r="BR70" s="41">
        <f t="shared" ref="BR70" si="234">BR71</f>
        <v>0</v>
      </c>
      <c r="BS70" s="34">
        <f t="shared" si="115"/>
        <v>40</v>
      </c>
      <c r="BT70" s="39">
        <f>BT71</f>
        <v>20</v>
      </c>
      <c r="BU70" s="39">
        <f t="shared" ref="BU70:DG70" si="235">BU71</f>
        <v>10</v>
      </c>
      <c r="BV70" s="39">
        <f t="shared" si="235"/>
        <v>10</v>
      </c>
      <c r="BW70" s="34">
        <f t="shared" si="116"/>
        <v>50</v>
      </c>
      <c r="BX70" s="39">
        <f t="shared" si="235"/>
        <v>20</v>
      </c>
      <c r="BY70" s="39">
        <f t="shared" si="235"/>
        <v>10</v>
      </c>
      <c r="BZ70" s="39">
        <f t="shared" si="235"/>
        <v>10</v>
      </c>
      <c r="CA70" s="39">
        <f t="shared" si="235"/>
        <v>10</v>
      </c>
      <c r="CB70" s="34">
        <f t="shared" si="117"/>
        <v>40</v>
      </c>
      <c r="CC70" s="39">
        <f t="shared" si="235"/>
        <v>10</v>
      </c>
      <c r="CD70" s="39">
        <f t="shared" si="235"/>
        <v>20</v>
      </c>
      <c r="CE70" s="39">
        <f t="shared" si="235"/>
        <v>10</v>
      </c>
      <c r="CF70" s="34">
        <f t="shared" si="118"/>
        <v>50</v>
      </c>
      <c r="CG70" s="39">
        <f t="shared" si="235"/>
        <v>20</v>
      </c>
      <c r="CH70" s="39">
        <f t="shared" si="235"/>
        <v>20</v>
      </c>
      <c r="CI70" s="39">
        <f t="shared" si="235"/>
        <v>10</v>
      </c>
      <c r="CJ70" s="34">
        <f t="shared" si="119"/>
        <v>70</v>
      </c>
      <c r="CK70" s="39">
        <f t="shared" si="235"/>
        <v>20</v>
      </c>
      <c r="CL70" s="39">
        <f t="shared" si="235"/>
        <v>10</v>
      </c>
      <c r="CM70" s="39">
        <f t="shared" si="235"/>
        <v>10</v>
      </c>
      <c r="CN70" s="39">
        <f t="shared" si="235"/>
        <v>10</v>
      </c>
      <c r="CO70" s="39">
        <f t="shared" si="235"/>
        <v>20</v>
      </c>
      <c r="CP70" s="34">
        <f t="shared" si="120"/>
        <v>60</v>
      </c>
      <c r="CQ70" s="39">
        <f t="shared" si="235"/>
        <v>20</v>
      </c>
      <c r="CR70" s="39">
        <f t="shared" si="235"/>
        <v>40</v>
      </c>
      <c r="CS70" s="34">
        <f t="shared" si="121"/>
        <v>40</v>
      </c>
      <c r="CT70" s="39">
        <f t="shared" si="235"/>
        <v>20</v>
      </c>
      <c r="CU70" s="39">
        <f t="shared" si="235"/>
        <v>10</v>
      </c>
      <c r="CV70" s="39">
        <f t="shared" si="235"/>
        <v>10</v>
      </c>
      <c r="CW70" s="34">
        <f t="shared" si="122"/>
        <v>50</v>
      </c>
      <c r="CX70" s="39">
        <f t="shared" si="235"/>
        <v>20</v>
      </c>
      <c r="CY70" s="39">
        <f t="shared" si="235"/>
        <v>20</v>
      </c>
      <c r="CZ70" s="39">
        <f t="shared" si="235"/>
        <v>10</v>
      </c>
      <c r="DA70" s="34">
        <f t="shared" si="123"/>
        <v>40</v>
      </c>
      <c r="DB70" s="39">
        <f t="shared" si="235"/>
        <v>20</v>
      </c>
      <c r="DC70" s="39">
        <f t="shared" si="235"/>
        <v>10</v>
      </c>
      <c r="DD70" s="39">
        <f t="shared" si="235"/>
        <v>10</v>
      </c>
      <c r="DE70" s="41">
        <f t="shared" si="235"/>
        <v>100</v>
      </c>
      <c r="DF70" s="41">
        <f t="shared" si="235"/>
        <v>20</v>
      </c>
      <c r="DG70" s="41">
        <f t="shared" si="235"/>
        <v>20</v>
      </c>
      <c r="DH70" s="14">
        <f t="shared" si="100"/>
        <v>1520</v>
      </c>
    </row>
    <row r="71" spans="1:112" s="5" customFormat="1" x14ac:dyDescent="0.7">
      <c r="A71" s="69" t="s">
        <v>159</v>
      </c>
      <c r="B71" s="49" t="s">
        <v>108</v>
      </c>
      <c r="C71" s="50">
        <f>SUM(L71+O71+T71+Y71+AD71+AI71+AP71+AV71+BA71+BG71+BK71+BO71+BR71+BS71+BW71+CB71+CF71+CJ71+CP71+CS71+CW71+DA71+DE71+DF71+DG71)</f>
        <v>1520</v>
      </c>
      <c r="D71" s="85">
        <v>0</v>
      </c>
      <c r="E71" s="85">
        <v>0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51">
        <v>0</v>
      </c>
      <c r="L71" s="34">
        <f t="shared" si="102"/>
        <v>40</v>
      </c>
      <c r="M71" s="85">
        <v>20</v>
      </c>
      <c r="N71" s="85">
        <v>20</v>
      </c>
      <c r="O71" s="34">
        <f t="shared" si="103"/>
        <v>50</v>
      </c>
      <c r="P71" s="85">
        <v>20</v>
      </c>
      <c r="Q71" s="85">
        <v>10</v>
      </c>
      <c r="R71" s="85">
        <v>10</v>
      </c>
      <c r="S71" s="85">
        <v>10</v>
      </c>
      <c r="T71" s="34">
        <f t="shared" si="104"/>
        <v>40</v>
      </c>
      <c r="U71" s="85">
        <v>20</v>
      </c>
      <c r="V71" s="85">
        <v>0</v>
      </c>
      <c r="W71" s="85">
        <v>10</v>
      </c>
      <c r="X71" s="85">
        <v>10</v>
      </c>
      <c r="Y71" s="34">
        <f t="shared" si="105"/>
        <v>70</v>
      </c>
      <c r="Z71" s="85">
        <v>20</v>
      </c>
      <c r="AA71" s="85">
        <v>20</v>
      </c>
      <c r="AB71" s="85">
        <v>10</v>
      </c>
      <c r="AC71" s="85">
        <v>20</v>
      </c>
      <c r="AD71" s="34">
        <f t="shared" si="106"/>
        <v>60</v>
      </c>
      <c r="AE71" s="85">
        <v>20</v>
      </c>
      <c r="AF71" s="85">
        <v>20</v>
      </c>
      <c r="AG71" s="85">
        <v>10</v>
      </c>
      <c r="AH71" s="85">
        <v>10</v>
      </c>
      <c r="AI71" s="34">
        <f t="shared" si="107"/>
        <v>110</v>
      </c>
      <c r="AJ71" s="51">
        <v>40</v>
      </c>
      <c r="AK71" s="51">
        <v>0</v>
      </c>
      <c r="AL71" s="51">
        <v>20</v>
      </c>
      <c r="AM71" s="51">
        <v>10</v>
      </c>
      <c r="AN71" s="51">
        <v>20</v>
      </c>
      <c r="AO71" s="51">
        <v>20</v>
      </c>
      <c r="AP71" s="34">
        <f t="shared" si="108"/>
        <v>250</v>
      </c>
      <c r="AQ71" s="51">
        <v>200</v>
      </c>
      <c r="AR71" s="51">
        <v>10</v>
      </c>
      <c r="AS71" s="51">
        <v>20</v>
      </c>
      <c r="AT71" s="51">
        <v>10</v>
      </c>
      <c r="AU71" s="51">
        <v>10</v>
      </c>
      <c r="AV71" s="34">
        <f t="shared" si="109"/>
        <v>80</v>
      </c>
      <c r="AW71" s="51">
        <v>20</v>
      </c>
      <c r="AX71" s="51">
        <v>20</v>
      </c>
      <c r="AY71" s="51">
        <v>20</v>
      </c>
      <c r="AZ71" s="51">
        <v>20</v>
      </c>
      <c r="BA71" s="34">
        <f t="shared" si="110"/>
        <v>100</v>
      </c>
      <c r="BB71" s="51">
        <v>20</v>
      </c>
      <c r="BC71" s="51">
        <v>20</v>
      </c>
      <c r="BD71" s="51">
        <v>10</v>
      </c>
      <c r="BE71" s="51">
        <v>20</v>
      </c>
      <c r="BF71" s="51">
        <v>30</v>
      </c>
      <c r="BG71" s="34">
        <f t="shared" si="111"/>
        <v>50</v>
      </c>
      <c r="BH71" s="51">
        <v>20</v>
      </c>
      <c r="BI71" s="51">
        <v>20</v>
      </c>
      <c r="BJ71" s="51">
        <v>10</v>
      </c>
      <c r="BK71" s="34">
        <f t="shared" si="112"/>
        <v>50</v>
      </c>
      <c r="BL71" s="51">
        <v>20</v>
      </c>
      <c r="BM71" s="51">
        <v>10</v>
      </c>
      <c r="BN71" s="51">
        <v>20</v>
      </c>
      <c r="BO71" s="34">
        <f t="shared" si="113"/>
        <v>40</v>
      </c>
      <c r="BP71" s="51">
        <v>20</v>
      </c>
      <c r="BQ71" s="51">
        <v>20</v>
      </c>
      <c r="BR71" s="50">
        <v>0</v>
      </c>
      <c r="BS71" s="34">
        <f t="shared" si="115"/>
        <v>40</v>
      </c>
      <c r="BT71" s="51">
        <v>20</v>
      </c>
      <c r="BU71" s="51">
        <v>10</v>
      </c>
      <c r="BV71" s="51">
        <v>10</v>
      </c>
      <c r="BW71" s="34">
        <f t="shared" si="116"/>
        <v>50</v>
      </c>
      <c r="BX71" s="51">
        <v>20</v>
      </c>
      <c r="BY71" s="51">
        <v>10</v>
      </c>
      <c r="BZ71" s="51">
        <v>10</v>
      </c>
      <c r="CA71" s="51">
        <v>10</v>
      </c>
      <c r="CB71" s="34">
        <f t="shared" si="117"/>
        <v>40</v>
      </c>
      <c r="CC71" s="51">
        <v>10</v>
      </c>
      <c r="CD71" s="51">
        <v>20</v>
      </c>
      <c r="CE71" s="51">
        <v>10</v>
      </c>
      <c r="CF71" s="34">
        <f t="shared" si="118"/>
        <v>50</v>
      </c>
      <c r="CG71" s="51">
        <v>20</v>
      </c>
      <c r="CH71" s="51">
        <v>20</v>
      </c>
      <c r="CI71" s="51">
        <v>10</v>
      </c>
      <c r="CJ71" s="34">
        <f t="shared" si="119"/>
        <v>70</v>
      </c>
      <c r="CK71" s="51">
        <v>20</v>
      </c>
      <c r="CL71" s="51">
        <v>10</v>
      </c>
      <c r="CM71" s="51">
        <v>10</v>
      </c>
      <c r="CN71" s="51">
        <v>10</v>
      </c>
      <c r="CO71" s="51">
        <v>20</v>
      </c>
      <c r="CP71" s="34">
        <f t="shared" si="120"/>
        <v>60</v>
      </c>
      <c r="CQ71" s="51">
        <v>20</v>
      </c>
      <c r="CR71" s="51">
        <v>40</v>
      </c>
      <c r="CS71" s="34">
        <f t="shared" si="121"/>
        <v>40</v>
      </c>
      <c r="CT71" s="51">
        <v>20</v>
      </c>
      <c r="CU71" s="51">
        <v>10</v>
      </c>
      <c r="CV71" s="51">
        <v>10</v>
      </c>
      <c r="CW71" s="34">
        <f t="shared" si="122"/>
        <v>50</v>
      </c>
      <c r="CX71" s="51">
        <v>20</v>
      </c>
      <c r="CY71" s="51">
        <v>20</v>
      </c>
      <c r="CZ71" s="51">
        <v>10</v>
      </c>
      <c r="DA71" s="34">
        <f t="shared" si="123"/>
        <v>40</v>
      </c>
      <c r="DB71" s="51">
        <v>20</v>
      </c>
      <c r="DC71" s="51">
        <v>10</v>
      </c>
      <c r="DD71" s="51">
        <v>10</v>
      </c>
      <c r="DE71" s="50">
        <v>100</v>
      </c>
      <c r="DF71" s="50">
        <v>20</v>
      </c>
      <c r="DG71" s="50">
        <v>20</v>
      </c>
      <c r="DH71" s="14">
        <f t="shared" si="100"/>
        <v>1520</v>
      </c>
    </row>
    <row r="72" spans="1:112" s="5" customFormat="1" x14ac:dyDescent="0.7">
      <c r="A72" s="63" t="s">
        <v>160</v>
      </c>
      <c r="B72" s="40" t="s">
        <v>108</v>
      </c>
      <c r="C72" s="41">
        <f>SUM(C73)</f>
        <v>3000</v>
      </c>
      <c r="D72" s="39"/>
      <c r="E72" s="39"/>
      <c r="F72" s="39">
        <f t="shared" ref="F72:BN72" si="236">F73</f>
        <v>40</v>
      </c>
      <c r="G72" s="39">
        <f t="shared" si="236"/>
        <v>0</v>
      </c>
      <c r="H72" s="39"/>
      <c r="I72" s="39">
        <f t="shared" si="236"/>
        <v>0</v>
      </c>
      <c r="J72" s="39">
        <f t="shared" si="236"/>
        <v>0</v>
      </c>
      <c r="K72" s="39">
        <f t="shared" si="236"/>
        <v>0</v>
      </c>
      <c r="L72" s="34">
        <f t="shared" si="102"/>
        <v>60</v>
      </c>
      <c r="M72" s="39">
        <f t="shared" si="236"/>
        <v>40</v>
      </c>
      <c r="N72" s="39">
        <f t="shared" si="236"/>
        <v>20</v>
      </c>
      <c r="O72" s="34">
        <f t="shared" si="103"/>
        <v>160</v>
      </c>
      <c r="P72" s="39">
        <f t="shared" si="236"/>
        <v>80</v>
      </c>
      <c r="Q72" s="39">
        <f t="shared" si="236"/>
        <v>40</v>
      </c>
      <c r="R72" s="39">
        <f t="shared" si="236"/>
        <v>20</v>
      </c>
      <c r="S72" s="39">
        <f t="shared" si="236"/>
        <v>20</v>
      </c>
      <c r="T72" s="34">
        <f t="shared" si="104"/>
        <v>80</v>
      </c>
      <c r="U72" s="39">
        <f t="shared" si="236"/>
        <v>40</v>
      </c>
      <c r="V72" s="39">
        <f t="shared" si="236"/>
        <v>0</v>
      </c>
      <c r="W72" s="39">
        <f t="shared" si="236"/>
        <v>20</v>
      </c>
      <c r="X72" s="39">
        <f t="shared" si="236"/>
        <v>20</v>
      </c>
      <c r="Y72" s="34">
        <f t="shared" si="105"/>
        <v>100</v>
      </c>
      <c r="Z72" s="39">
        <f t="shared" si="236"/>
        <v>40</v>
      </c>
      <c r="AA72" s="39">
        <f t="shared" si="236"/>
        <v>20</v>
      </c>
      <c r="AB72" s="39">
        <f t="shared" si="236"/>
        <v>20</v>
      </c>
      <c r="AC72" s="39">
        <f t="shared" si="236"/>
        <v>20</v>
      </c>
      <c r="AD72" s="34">
        <f t="shared" si="106"/>
        <v>200</v>
      </c>
      <c r="AE72" s="39">
        <f t="shared" si="236"/>
        <v>40</v>
      </c>
      <c r="AF72" s="39">
        <f t="shared" si="236"/>
        <v>40</v>
      </c>
      <c r="AG72" s="39">
        <f t="shared" si="236"/>
        <v>60</v>
      </c>
      <c r="AH72" s="39">
        <f t="shared" si="236"/>
        <v>60</v>
      </c>
      <c r="AI72" s="34">
        <f t="shared" si="107"/>
        <v>220</v>
      </c>
      <c r="AJ72" s="39">
        <f t="shared" si="236"/>
        <v>60</v>
      </c>
      <c r="AK72" s="39">
        <f t="shared" si="236"/>
        <v>0</v>
      </c>
      <c r="AL72" s="39">
        <f t="shared" si="236"/>
        <v>60</v>
      </c>
      <c r="AM72" s="39">
        <f t="shared" si="236"/>
        <v>20</v>
      </c>
      <c r="AN72" s="39">
        <f t="shared" si="236"/>
        <v>20</v>
      </c>
      <c r="AO72" s="39">
        <f t="shared" si="236"/>
        <v>60</v>
      </c>
      <c r="AP72" s="34">
        <f t="shared" si="108"/>
        <v>220</v>
      </c>
      <c r="AQ72" s="39">
        <f t="shared" si="236"/>
        <v>80</v>
      </c>
      <c r="AR72" s="39">
        <f t="shared" si="236"/>
        <v>40</v>
      </c>
      <c r="AS72" s="39">
        <f t="shared" si="236"/>
        <v>40</v>
      </c>
      <c r="AT72" s="39">
        <f t="shared" si="236"/>
        <v>40</v>
      </c>
      <c r="AU72" s="39">
        <f t="shared" si="236"/>
        <v>20</v>
      </c>
      <c r="AV72" s="34">
        <f t="shared" si="109"/>
        <v>100</v>
      </c>
      <c r="AW72" s="39">
        <f t="shared" si="236"/>
        <v>40</v>
      </c>
      <c r="AX72" s="39">
        <f t="shared" si="236"/>
        <v>20</v>
      </c>
      <c r="AY72" s="39">
        <f t="shared" si="236"/>
        <v>20</v>
      </c>
      <c r="AZ72" s="39">
        <f t="shared" si="236"/>
        <v>20</v>
      </c>
      <c r="BA72" s="34">
        <f t="shared" si="110"/>
        <v>160</v>
      </c>
      <c r="BB72" s="39">
        <f t="shared" si="236"/>
        <v>40</v>
      </c>
      <c r="BC72" s="39">
        <f t="shared" si="236"/>
        <v>20</v>
      </c>
      <c r="BD72" s="39">
        <f t="shared" si="236"/>
        <v>20</v>
      </c>
      <c r="BE72" s="39">
        <f t="shared" si="236"/>
        <v>40</v>
      </c>
      <c r="BF72" s="39">
        <f t="shared" si="236"/>
        <v>40</v>
      </c>
      <c r="BG72" s="34">
        <f t="shared" si="111"/>
        <v>140</v>
      </c>
      <c r="BH72" s="39">
        <f t="shared" si="236"/>
        <v>40</v>
      </c>
      <c r="BI72" s="39">
        <f t="shared" si="236"/>
        <v>60</v>
      </c>
      <c r="BJ72" s="39">
        <f t="shared" si="236"/>
        <v>40</v>
      </c>
      <c r="BK72" s="34">
        <f t="shared" si="112"/>
        <v>120</v>
      </c>
      <c r="BL72" s="39">
        <f t="shared" si="236"/>
        <v>40</v>
      </c>
      <c r="BM72" s="39">
        <f t="shared" si="236"/>
        <v>60</v>
      </c>
      <c r="BN72" s="39">
        <f t="shared" si="236"/>
        <v>20</v>
      </c>
      <c r="BO72" s="34">
        <f t="shared" si="113"/>
        <v>100</v>
      </c>
      <c r="BP72" s="39">
        <f t="shared" ref="BP72:BR72" si="237">BP73</f>
        <v>80</v>
      </c>
      <c r="BQ72" s="39">
        <f t="shared" si="237"/>
        <v>20</v>
      </c>
      <c r="BR72" s="41">
        <f t="shared" si="237"/>
        <v>60</v>
      </c>
      <c r="BS72" s="34">
        <f t="shared" si="115"/>
        <v>80</v>
      </c>
      <c r="BT72" s="39">
        <f>BT73</f>
        <v>40</v>
      </c>
      <c r="BU72" s="39">
        <f t="shared" ref="BU72:DG72" si="238">BU73</f>
        <v>20</v>
      </c>
      <c r="BV72" s="39">
        <f t="shared" si="238"/>
        <v>20</v>
      </c>
      <c r="BW72" s="34">
        <f t="shared" si="116"/>
        <v>140</v>
      </c>
      <c r="BX72" s="39">
        <f t="shared" si="238"/>
        <v>80</v>
      </c>
      <c r="BY72" s="39">
        <f t="shared" si="238"/>
        <v>20</v>
      </c>
      <c r="BZ72" s="39">
        <f t="shared" si="238"/>
        <v>20</v>
      </c>
      <c r="CA72" s="39">
        <f t="shared" si="238"/>
        <v>20</v>
      </c>
      <c r="CB72" s="34">
        <f t="shared" si="117"/>
        <v>80</v>
      </c>
      <c r="CC72" s="39">
        <f t="shared" si="238"/>
        <v>40</v>
      </c>
      <c r="CD72" s="39">
        <f t="shared" si="238"/>
        <v>20</v>
      </c>
      <c r="CE72" s="39">
        <f t="shared" si="238"/>
        <v>20</v>
      </c>
      <c r="CF72" s="34">
        <f t="shared" si="118"/>
        <v>80</v>
      </c>
      <c r="CG72" s="39">
        <f t="shared" si="238"/>
        <v>40</v>
      </c>
      <c r="CH72" s="39">
        <f t="shared" si="238"/>
        <v>20</v>
      </c>
      <c r="CI72" s="39">
        <f t="shared" si="238"/>
        <v>20</v>
      </c>
      <c r="CJ72" s="34">
        <f t="shared" si="119"/>
        <v>200</v>
      </c>
      <c r="CK72" s="39">
        <f t="shared" si="238"/>
        <v>60</v>
      </c>
      <c r="CL72" s="39">
        <f t="shared" si="238"/>
        <v>20</v>
      </c>
      <c r="CM72" s="39">
        <f t="shared" si="238"/>
        <v>40</v>
      </c>
      <c r="CN72" s="39">
        <f t="shared" si="238"/>
        <v>20</v>
      </c>
      <c r="CO72" s="39">
        <f t="shared" si="238"/>
        <v>60</v>
      </c>
      <c r="CP72" s="34">
        <f t="shared" si="120"/>
        <v>60</v>
      </c>
      <c r="CQ72" s="39">
        <f t="shared" si="238"/>
        <v>40</v>
      </c>
      <c r="CR72" s="39">
        <f t="shared" si="238"/>
        <v>20</v>
      </c>
      <c r="CS72" s="34">
        <f t="shared" si="121"/>
        <v>180</v>
      </c>
      <c r="CT72" s="39">
        <f t="shared" si="238"/>
        <v>80</v>
      </c>
      <c r="CU72" s="39">
        <f t="shared" si="238"/>
        <v>40</v>
      </c>
      <c r="CV72" s="39">
        <f t="shared" si="238"/>
        <v>60</v>
      </c>
      <c r="CW72" s="34">
        <f t="shared" si="122"/>
        <v>140</v>
      </c>
      <c r="CX72" s="39">
        <f t="shared" si="238"/>
        <v>40</v>
      </c>
      <c r="CY72" s="39">
        <f t="shared" si="238"/>
        <v>40</v>
      </c>
      <c r="CZ72" s="39">
        <f t="shared" si="238"/>
        <v>60</v>
      </c>
      <c r="DA72" s="34">
        <f t="shared" si="123"/>
        <v>120</v>
      </c>
      <c r="DB72" s="39">
        <f t="shared" si="238"/>
        <v>60</v>
      </c>
      <c r="DC72" s="39">
        <f t="shared" si="238"/>
        <v>40</v>
      </c>
      <c r="DD72" s="39">
        <f t="shared" si="238"/>
        <v>20</v>
      </c>
      <c r="DE72" s="41">
        <f t="shared" si="238"/>
        <v>80</v>
      </c>
      <c r="DF72" s="41">
        <f t="shared" si="238"/>
        <v>40</v>
      </c>
      <c r="DG72" s="41">
        <f t="shared" si="238"/>
        <v>40</v>
      </c>
      <c r="DH72" s="14">
        <f t="shared" si="100"/>
        <v>3000</v>
      </c>
    </row>
    <row r="73" spans="1:112" x14ac:dyDescent="0.7">
      <c r="A73" s="65" t="s">
        <v>157</v>
      </c>
      <c r="B73" s="72" t="s">
        <v>108</v>
      </c>
      <c r="C73" s="50">
        <f>SUM(F73+L73+O73+T73+Y73+AD73+AI73+AP73+AV73+BA73+BG73+BK73+BO73+BR73+BS73+BW73+CB73+CF73+CJ73+CP73+CS73+CW73+DA73+DE73+DF73+DG73)</f>
        <v>3000</v>
      </c>
      <c r="D73" s="85"/>
      <c r="E73" s="85"/>
      <c r="F73" s="85">
        <v>40</v>
      </c>
      <c r="G73" s="85"/>
      <c r="H73" s="85"/>
      <c r="I73" s="85"/>
      <c r="J73" s="85"/>
      <c r="K73" s="51"/>
      <c r="L73" s="34">
        <f t="shared" si="102"/>
        <v>60</v>
      </c>
      <c r="M73" s="85">
        <v>40</v>
      </c>
      <c r="N73" s="85">
        <v>20</v>
      </c>
      <c r="O73" s="34">
        <f t="shared" si="103"/>
        <v>160</v>
      </c>
      <c r="P73" s="85">
        <v>80</v>
      </c>
      <c r="Q73" s="85">
        <v>40</v>
      </c>
      <c r="R73" s="85">
        <v>20</v>
      </c>
      <c r="S73" s="85">
        <v>20</v>
      </c>
      <c r="T73" s="34">
        <f t="shared" si="104"/>
        <v>80</v>
      </c>
      <c r="U73" s="85">
        <v>40</v>
      </c>
      <c r="V73" s="85"/>
      <c r="W73" s="85">
        <v>20</v>
      </c>
      <c r="X73" s="85">
        <v>20</v>
      </c>
      <c r="Y73" s="34">
        <f t="shared" si="105"/>
        <v>100</v>
      </c>
      <c r="Z73" s="85">
        <v>40</v>
      </c>
      <c r="AA73" s="85">
        <v>20</v>
      </c>
      <c r="AB73" s="85">
        <v>20</v>
      </c>
      <c r="AC73" s="85">
        <v>20</v>
      </c>
      <c r="AD73" s="34">
        <f t="shared" si="106"/>
        <v>200</v>
      </c>
      <c r="AE73" s="85">
        <v>40</v>
      </c>
      <c r="AF73" s="85">
        <v>40</v>
      </c>
      <c r="AG73" s="85">
        <v>60</v>
      </c>
      <c r="AH73" s="85">
        <v>60</v>
      </c>
      <c r="AI73" s="34">
        <f t="shared" si="107"/>
        <v>220</v>
      </c>
      <c r="AJ73" s="51">
        <v>60</v>
      </c>
      <c r="AK73" s="51"/>
      <c r="AL73" s="51">
        <v>60</v>
      </c>
      <c r="AM73" s="51">
        <v>20</v>
      </c>
      <c r="AN73" s="51">
        <v>20</v>
      </c>
      <c r="AO73" s="51">
        <v>60</v>
      </c>
      <c r="AP73" s="34">
        <f t="shared" si="108"/>
        <v>220</v>
      </c>
      <c r="AQ73" s="51">
        <v>80</v>
      </c>
      <c r="AR73" s="51">
        <v>40</v>
      </c>
      <c r="AS73" s="51">
        <v>40</v>
      </c>
      <c r="AT73" s="51">
        <v>40</v>
      </c>
      <c r="AU73" s="51">
        <v>20</v>
      </c>
      <c r="AV73" s="34">
        <f t="shared" si="109"/>
        <v>100</v>
      </c>
      <c r="AW73" s="51">
        <v>40</v>
      </c>
      <c r="AX73" s="51">
        <v>20</v>
      </c>
      <c r="AY73" s="51">
        <v>20</v>
      </c>
      <c r="AZ73" s="51">
        <v>20</v>
      </c>
      <c r="BA73" s="34">
        <f t="shared" si="110"/>
        <v>160</v>
      </c>
      <c r="BB73" s="51">
        <v>40</v>
      </c>
      <c r="BC73" s="51">
        <v>20</v>
      </c>
      <c r="BD73" s="51">
        <v>20</v>
      </c>
      <c r="BE73" s="51">
        <v>40</v>
      </c>
      <c r="BF73" s="51">
        <v>40</v>
      </c>
      <c r="BG73" s="34">
        <f t="shared" si="111"/>
        <v>140</v>
      </c>
      <c r="BH73" s="51">
        <v>40</v>
      </c>
      <c r="BI73" s="51">
        <v>60</v>
      </c>
      <c r="BJ73" s="51">
        <v>40</v>
      </c>
      <c r="BK73" s="34">
        <f t="shared" si="112"/>
        <v>120</v>
      </c>
      <c r="BL73" s="51">
        <v>40</v>
      </c>
      <c r="BM73" s="51">
        <v>60</v>
      </c>
      <c r="BN73" s="51">
        <v>20</v>
      </c>
      <c r="BO73" s="34">
        <f t="shared" si="113"/>
        <v>100</v>
      </c>
      <c r="BP73" s="51">
        <v>80</v>
      </c>
      <c r="BQ73" s="51">
        <v>20</v>
      </c>
      <c r="BR73" s="50">
        <v>60</v>
      </c>
      <c r="BS73" s="34">
        <f t="shared" si="115"/>
        <v>80</v>
      </c>
      <c r="BT73" s="51">
        <v>40</v>
      </c>
      <c r="BU73" s="51">
        <v>20</v>
      </c>
      <c r="BV73" s="51">
        <v>20</v>
      </c>
      <c r="BW73" s="34">
        <f t="shared" si="116"/>
        <v>140</v>
      </c>
      <c r="BX73" s="51">
        <v>80</v>
      </c>
      <c r="BY73" s="51">
        <v>20</v>
      </c>
      <c r="BZ73" s="51">
        <v>20</v>
      </c>
      <c r="CA73" s="51">
        <v>20</v>
      </c>
      <c r="CB73" s="34">
        <f t="shared" si="117"/>
        <v>80</v>
      </c>
      <c r="CC73" s="51">
        <v>40</v>
      </c>
      <c r="CD73" s="51">
        <v>20</v>
      </c>
      <c r="CE73" s="51">
        <v>20</v>
      </c>
      <c r="CF73" s="34">
        <f t="shared" si="118"/>
        <v>80</v>
      </c>
      <c r="CG73" s="51">
        <v>40</v>
      </c>
      <c r="CH73" s="51">
        <v>20</v>
      </c>
      <c r="CI73" s="51">
        <v>20</v>
      </c>
      <c r="CJ73" s="34">
        <f t="shared" si="119"/>
        <v>200</v>
      </c>
      <c r="CK73" s="51">
        <v>60</v>
      </c>
      <c r="CL73" s="51">
        <v>20</v>
      </c>
      <c r="CM73" s="51">
        <v>40</v>
      </c>
      <c r="CN73" s="51">
        <v>20</v>
      </c>
      <c r="CO73" s="51">
        <v>60</v>
      </c>
      <c r="CP73" s="34">
        <f t="shared" si="120"/>
        <v>60</v>
      </c>
      <c r="CQ73" s="51">
        <v>40</v>
      </c>
      <c r="CR73" s="51">
        <v>20</v>
      </c>
      <c r="CS73" s="34">
        <f t="shared" si="121"/>
        <v>180</v>
      </c>
      <c r="CT73" s="51">
        <v>80</v>
      </c>
      <c r="CU73" s="51">
        <v>40</v>
      </c>
      <c r="CV73" s="51">
        <v>60</v>
      </c>
      <c r="CW73" s="34">
        <f t="shared" si="122"/>
        <v>140</v>
      </c>
      <c r="CX73" s="51">
        <v>40</v>
      </c>
      <c r="CY73" s="51">
        <v>40</v>
      </c>
      <c r="CZ73" s="51">
        <v>60</v>
      </c>
      <c r="DA73" s="34">
        <f t="shared" si="123"/>
        <v>120</v>
      </c>
      <c r="DB73" s="51">
        <v>60</v>
      </c>
      <c r="DC73" s="51">
        <v>40</v>
      </c>
      <c r="DD73" s="51">
        <v>20</v>
      </c>
      <c r="DE73" s="50">
        <v>80</v>
      </c>
      <c r="DF73" s="50">
        <v>40</v>
      </c>
      <c r="DG73" s="50">
        <v>40</v>
      </c>
      <c r="DH73" s="14">
        <f t="shared" si="100"/>
        <v>3000</v>
      </c>
    </row>
    <row r="74" spans="1:112" x14ac:dyDescent="0.7">
      <c r="A74" s="67" t="s">
        <v>161</v>
      </c>
      <c r="B74" s="37" t="s">
        <v>108</v>
      </c>
      <c r="C74" s="41">
        <f>C75+C76+C77</f>
        <v>1240</v>
      </c>
      <c r="D74" s="39">
        <f>D75+D76+D77</f>
        <v>240</v>
      </c>
      <c r="E74" s="39">
        <f t="shared" ref="E74:BP74" si="239">E75+E76+E77</f>
        <v>0</v>
      </c>
      <c r="F74" s="39">
        <f t="shared" si="239"/>
        <v>0</v>
      </c>
      <c r="G74" s="39">
        <f t="shared" si="239"/>
        <v>0</v>
      </c>
      <c r="H74" s="39">
        <f t="shared" si="239"/>
        <v>0</v>
      </c>
      <c r="I74" s="39">
        <f t="shared" si="239"/>
        <v>0</v>
      </c>
      <c r="J74" s="39">
        <f t="shared" si="239"/>
        <v>0</v>
      </c>
      <c r="K74" s="39">
        <f t="shared" si="239"/>
        <v>0</v>
      </c>
      <c r="L74" s="34">
        <f t="shared" si="102"/>
        <v>0</v>
      </c>
      <c r="M74" s="39">
        <f t="shared" si="239"/>
        <v>0</v>
      </c>
      <c r="N74" s="39">
        <f t="shared" si="239"/>
        <v>0</v>
      </c>
      <c r="O74" s="34">
        <f t="shared" si="103"/>
        <v>80</v>
      </c>
      <c r="P74" s="39">
        <f t="shared" si="239"/>
        <v>80</v>
      </c>
      <c r="Q74" s="39">
        <f t="shared" si="239"/>
        <v>0</v>
      </c>
      <c r="R74" s="39">
        <f t="shared" si="239"/>
        <v>0</v>
      </c>
      <c r="S74" s="39">
        <f t="shared" si="239"/>
        <v>0</v>
      </c>
      <c r="T74" s="34">
        <f t="shared" si="104"/>
        <v>40</v>
      </c>
      <c r="U74" s="39">
        <f t="shared" si="239"/>
        <v>0</v>
      </c>
      <c r="V74" s="39">
        <f t="shared" si="239"/>
        <v>0</v>
      </c>
      <c r="W74" s="39">
        <f t="shared" si="239"/>
        <v>0</v>
      </c>
      <c r="X74" s="39">
        <f t="shared" si="239"/>
        <v>40</v>
      </c>
      <c r="Y74" s="34">
        <f t="shared" si="105"/>
        <v>100</v>
      </c>
      <c r="Z74" s="39">
        <f t="shared" si="239"/>
        <v>100</v>
      </c>
      <c r="AA74" s="39">
        <f t="shared" si="239"/>
        <v>0</v>
      </c>
      <c r="AB74" s="39">
        <f t="shared" si="239"/>
        <v>0</v>
      </c>
      <c r="AC74" s="39">
        <f t="shared" si="239"/>
        <v>0</v>
      </c>
      <c r="AD74" s="34">
        <f t="shared" si="106"/>
        <v>100</v>
      </c>
      <c r="AE74" s="39">
        <f t="shared" si="239"/>
        <v>100</v>
      </c>
      <c r="AF74" s="39">
        <f t="shared" si="239"/>
        <v>0</v>
      </c>
      <c r="AG74" s="39">
        <f t="shared" si="239"/>
        <v>0</v>
      </c>
      <c r="AH74" s="39">
        <f t="shared" si="239"/>
        <v>0</v>
      </c>
      <c r="AI74" s="34">
        <f t="shared" si="107"/>
        <v>140</v>
      </c>
      <c r="AJ74" s="39">
        <f t="shared" si="239"/>
        <v>100</v>
      </c>
      <c r="AK74" s="39">
        <f t="shared" si="239"/>
        <v>0</v>
      </c>
      <c r="AL74" s="39">
        <f t="shared" si="239"/>
        <v>0</v>
      </c>
      <c r="AM74" s="39">
        <f t="shared" si="239"/>
        <v>0</v>
      </c>
      <c r="AN74" s="39">
        <f t="shared" si="239"/>
        <v>40</v>
      </c>
      <c r="AO74" s="39">
        <f t="shared" si="239"/>
        <v>0</v>
      </c>
      <c r="AP74" s="34">
        <f t="shared" si="108"/>
        <v>100</v>
      </c>
      <c r="AQ74" s="39">
        <f t="shared" si="239"/>
        <v>100</v>
      </c>
      <c r="AR74" s="39">
        <f t="shared" si="239"/>
        <v>0</v>
      </c>
      <c r="AS74" s="39">
        <f t="shared" si="239"/>
        <v>0</v>
      </c>
      <c r="AT74" s="39">
        <f t="shared" si="239"/>
        <v>0</v>
      </c>
      <c r="AU74" s="39">
        <f t="shared" si="239"/>
        <v>0</v>
      </c>
      <c r="AV74" s="34">
        <f t="shared" si="109"/>
        <v>100</v>
      </c>
      <c r="AW74" s="39">
        <f t="shared" si="239"/>
        <v>100</v>
      </c>
      <c r="AX74" s="39">
        <f t="shared" si="239"/>
        <v>0</v>
      </c>
      <c r="AY74" s="39">
        <f t="shared" si="239"/>
        <v>0</v>
      </c>
      <c r="AZ74" s="39">
        <f t="shared" si="239"/>
        <v>0</v>
      </c>
      <c r="BA74" s="34">
        <f t="shared" si="110"/>
        <v>120</v>
      </c>
      <c r="BB74" s="39">
        <f t="shared" si="239"/>
        <v>100</v>
      </c>
      <c r="BC74" s="39">
        <f t="shared" si="239"/>
        <v>0</v>
      </c>
      <c r="BD74" s="39">
        <f t="shared" si="239"/>
        <v>0</v>
      </c>
      <c r="BE74" s="39">
        <f t="shared" si="239"/>
        <v>0</v>
      </c>
      <c r="BF74" s="39">
        <f t="shared" si="239"/>
        <v>20</v>
      </c>
      <c r="BG74" s="34">
        <f t="shared" si="111"/>
        <v>0</v>
      </c>
      <c r="BH74" s="39">
        <f t="shared" si="239"/>
        <v>0</v>
      </c>
      <c r="BI74" s="39">
        <f t="shared" si="239"/>
        <v>0</v>
      </c>
      <c r="BJ74" s="39">
        <f t="shared" si="239"/>
        <v>0</v>
      </c>
      <c r="BK74" s="34">
        <f t="shared" si="112"/>
        <v>0</v>
      </c>
      <c r="BL74" s="39">
        <f t="shared" si="239"/>
        <v>0</v>
      </c>
      <c r="BM74" s="39">
        <f t="shared" si="239"/>
        <v>0</v>
      </c>
      <c r="BN74" s="39">
        <f t="shared" si="239"/>
        <v>0</v>
      </c>
      <c r="BO74" s="34">
        <f t="shared" si="113"/>
        <v>100</v>
      </c>
      <c r="BP74" s="39">
        <f t="shared" si="239"/>
        <v>100</v>
      </c>
      <c r="BQ74" s="39">
        <f t="shared" ref="BQ74:DG74" si="240">BQ75+BQ76+BQ77</f>
        <v>0</v>
      </c>
      <c r="BR74" s="41">
        <f t="shared" si="240"/>
        <v>0</v>
      </c>
      <c r="BS74" s="34">
        <f t="shared" si="115"/>
        <v>0</v>
      </c>
      <c r="BT74" s="39">
        <f t="shared" si="240"/>
        <v>0</v>
      </c>
      <c r="BU74" s="39">
        <f t="shared" si="240"/>
        <v>0</v>
      </c>
      <c r="BV74" s="39">
        <f t="shared" si="240"/>
        <v>0</v>
      </c>
      <c r="BW74" s="34">
        <f t="shared" si="116"/>
        <v>40</v>
      </c>
      <c r="BX74" s="39">
        <f t="shared" si="240"/>
        <v>40</v>
      </c>
      <c r="BY74" s="39">
        <f t="shared" si="240"/>
        <v>0</v>
      </c>
      <c r="BZ74" s="39">
        <f t="shared" si="240"/>
        <v>0</v>
      </c>
      <c r="CA74" s="39">
        <f t="shared" si="240"/>
        <v>0</v>
      </c>
      <c r="CB74" s="34">
        <f t="shared" si="117"/>
        <v>0</v>
      </c>
      <c r="CC74" s="39">
        <f t="shared" si="240"/>
        <v>0</v>
      </c>
      <c r="CD74" s="39">
        <f t="shared" si="240"/>
        <v>0</v>
      </c>
      <c r="CE74" s="39">
        <f t="shared" si="240"/>
        <v>0</v>
      </c>
      <c r="CF74" s="34">
        <f t="shared" si="118"/>
        <v>80</v>
      </c>
      <c r="CG74" s="39">
        <f t="shared" si="240"/>
        <v>80</v>
      </c>
      <c r="CH74" s="39">
        <f t="shared" si="240"/>
        <v>0</v>
      </c>
      <c r="CI74" s="39">
        <f t="shared" si="240"/>
        <v>0</v>
      </c>
      <c r="CJ74" s="34">
        <f t="shared" si="119"/>
        <v>0</v>
      </c>
      <c r="CK74" s="39">
        <f t="shared" si="240"/>
        <v>0</v>
      </c>
      <c r="CL74" s="39">
        <f t="shared" si="240"/>
        <v>0</v>
      </c>
      <c r="CM74" s="39">
        <f t="shared" si="240"/>
        <v>0</v>
      </c>
      <c r="CN74" s="39">
        <f t="shared" si="240"/>
        <v>0</v>
      </c>
      <c r="CO74" s="39">
        <f t="shared" si="240"/>
        <v>0</v>
      </c>
      <c r="CP74" s="34">
        <f t="shared" si="120"/>
        <v>0</v>
      </c>
      <c r="CQ74" s="39">
        <f t="shared" si="240"/>
        <v>0</v>
      </c>
      <c r="CR74" s="39">
        <f t="shared" si="240"/>
        <v>0</v>
      </c>
      <c r="CS74" s="34">
        <f t="shared" si="121"/>
        <v>0</v>
      </c>
      <c r="CT74" s="39">
        <f t="shared" si="240"/>
        <v>0</v>
      </c>
      <c r="CU74" s="39">
        <f t="shared" si="240"/>
        <v>0</v>
      </c>
      <c r="CV74" s="39">
        <f t="shared" si="240"/>
        <v>0</v>
      </c>
      <c r="CW74" s="34">
        <f t="shared" si="122"/>
        <v>0</v>
      </c>
      <c r="CX74" s="39">
        <f t="shared" si="240"/>
        <v>0</v>
      </c>
      <c r="CY74" s="39">
        <f t="shared" si="240"/>
        <v>0</v>
      </c>
      <c r="CZ74" s="39">
        <f t="shared" si="240"/>
        <v>0</v>
      </c>
      <c r="DA74" s="34">
        <f t="shared" si="123"/>
        <v>0</v>
      </c>
      <c r="DB74" s="39">
        <f t="shared" si="240"/>
        <v>0</v>
      </c>
      <c r="DC74" s="39">
        <f t="shared" si="240"/>
        <v>0</v>
      </c>
      <c r="DD74" s="39">
        <f t="shared" si="240"/>
        <v>0</v>
      </c>
      <c r="DE74" s="41">
        <f t="shared" si="240"/>
        <v>0</v>
      </c>
      <c r="DF74" s="41">
        <f t="shared" si="240"/>
        <v>0</v>
      </c>
      <c r="DG74" s="41">
        <f t="shared" si="240"/>
        <v>0</v>
      </c>
      <c r="DH74" s="14">
        <f t="shared" si="100"/>
        <v>1240</v>
      </c>
    </row>
    <row r="75" spans="1:112" x14ac:dyDescent="0.7">
      <c r="A75" s="63" t="s">
        <v>162</v>
      </c>
      <c r="B75" s="40" t="s">
        <v>108</v>
      </c>
      <c r="C75" s="41">
        <f>SUM(D75+L75+O75+T75+Y75+AD75+AI75+AP75+AV75+BA75+BG75+BK75+BO75+BR75+BS75+BW75+CB75+CF75+CJ75+CP75+CS75+CW75+DA75+DE75+DF75+DG75)</f>
        <v>600</v>
      </c>
      <c r="D75" s="39">
        <v>100</v>
      </c>
      <c r="E75" s="39"/>
      <c r="F75" s="39"/>
      <c r="G75" s="39"/>
      <c r="H75" s="39"/>
      <c r="I75" s="39"/>
      <c r="J75" s="39"/>
      <c r="K75" s="40"/>
      <c r="L75" s="34">
        <f t="shared" si="102"/>
        <v>0</v>
      </c>
      <c r="M75" s="39"/>
      <c r="N75" s="39"/>
      <c r="O75" s="34">
        <f t="shared" si="103"/>
        <v>40</v>
      </c>
      <c r="P75" s="39">
        <v>40</v>
      </c>
      <c r="Q75" s="39"/>
      <c r="R75" s="39"/>
      <c r="S75" s="39"/>
      <c r="T75" s="34">
        <f t="shared" si="104"/>
        <v>20</v>
      </c>
      <c r="U75" s="39"/>
      <c r="V75" s="39"/>
      <c r="W75" s="39"/>
      <c r="X75" s="39">
        <v>20</v>
      </c>
      <c r="Y75" s="34">
        <f t="shared" si="105"/>
        <v>50</v>
      </c>
      <c r="Z75" s="39">
        <v>50</v>
      </c>
      <c r="AA75" s="39"/>
      <c r="AB75" s="39"/>
      <c r="AC75" s="39"/>
      <c r="AD75" s="34">
        <f t="shared" si="106"/>
        <v>50</v>
      </c>
      <c r="AE75" s="39">
        <v>50</v>
      </c>
      <c r="AF75" s="39"/>
      <c r="AG75" s="39"/>
      <c r="AH75" s="39"/>
      <c r="AI75" s="34">
        <f t="shared" si="107"/>
        <v>70</v>
      </c>
      <c r="AJ75" s="39">
        <v>50</v>
      </c>
      <c r="AK75" s="39"/>
      <c r="AL75" s="39"/>
      <c r="AM75" s="39"/>
      <c r="AN75" s="39">
        <v>20</v>
      </c>
      <c r="AO75" s="39"/>
      <c r="AP75" s="34">
        <f t="shared" si="108"/>
        <v>50</v>
      </c>
      <c r="AQ75" s="39">
        <v>50</v>
      </c>
      <c r="AR75" s="39"/>
      <c r="AS75" s="39"/>
      <c r="AT75" s="39"/>
      <c r="AU75" s="39"/>
      <c r="AV75" s="34">
        <f t="shared" si="109"/>
        <v>50</v>
      </c>
      <c r="AW75" s="39">
        <v>50</v>
      </c>
      <c r="AX75" s="39"/>
      <c r="AY75" s="39"/>
      <c r="AZ75" s="39"/>
      <c r="BA75" s="34">
        <f t="shared" si="110"/>
        <v>60</v>
      </c>
      <c r="BB75" s="39">
        <v>50</v>
      </c>
      <c r="BC75" s="39"/>
      <c r="BD75" s="39"/>
      <c r="BE75" s="39"/>
      <c r="BF75" s="39">
        <v>10</v>
      </c>
      <c r="BG75" s="34">
        <f t="shared" si="111"/>
        <v>0</v>
      </c>
      <c r="BH75" s="39"/>
      <c r="BI75" s="39"/>
      <c r="BJ75" s="39"/>
      <c r="BK75" s="34">
        <f t="shared" si="112"/>
        <v>0</v>
      </c>
      <c r="BL75" s="39"/>
      <c r="BM75" s="39"/>
      <c r="BN75" s="39"/>
      <c r="BO75" s="34">
        <f t="shared" si="113"/>
        <v>50</v>
      </c>
      <c r="BP75" s="39">
        <v>50</v>
      </c>
      <c r="BQ75" s="39"/>
      <c r="BR75" s="41"/>
      <c r="BS75" s="34">
        <f t="shared" si="115"/>
        <v>0</v>
      </c>
      <c r="BT75" s="39"/>
      <c r="BU75" s="39"/>
      <c r="BV75" s="39"/>
      <c r="BW75" s="34">
        <f t="shared" si="116"/>
        <v>20</v>
      </c>
      <c r="BX75" s="39">
        <v>20</v>
      </c>
      <c r="BY75" s="39"/>
      <c r="BZ75" s="39"/>
      <c r="CA75" s="39"/>
      <c r="CB75" s="34">
        <f t="shared" si="117"/>
        <v>0</v>
      </c>
      <c r="CC75" s="39"/>
      <c r="CD75" s="39"/>
      <c r="CE75" s="39"/>
      <c r="CF75" s="34">
        <f t="shared" si="118"/>
        <v>40</v>
      </c>
      <c r="CG75" s="39">
        <v>40</v>
      </c>
      <c r="CH75" s="39"/>
      <c r="CI75" s="39"/>
      <c r="CJ75" s="34">
        <f t="shared" si="119"/>
        <v>0</v>
      </c>
      <c r="CK75" s="39"/>
      <c r="CL75" s="39"/>
      <c r="CM75" s="39"/>
      <c r="CN75" s="39"/>
      <c r="CO75" s="39"/>
      <c r="CP75" s="34">
        <f t="shared" si="120"/>
        <v>0</v>
      </c>
      <c r="CQ75" s="39"/>
      <c r="CR75" s="39"/>
      <c r="CS75" s="34">
        <f t="shared" si="121"/>
        <v>0</v>
      </c>
      <c r="CT75" s="39"/>
      <c r="CU75" s="39"/>
      <c r="CV75" s="39"/>
      <c r="CW75" s="34">
        <f t="shared" si="122"/>
        <v>0</v>
      </c>
      <c r="CX75" s="39"/>
      <c r="CY75" s="39"/>
      <c r="CZ75" s="39"/>
      <c r="DA75" s="34">
        <f t="shared" si="123"/>
        <v>0</v>
      </c>
      <c r="DB75" s="39"/>
      <c r="DC75" s="39"/>
      <c r="DD75" s="39"/>
      <c r="DE75" s="41"/>
      <c r="DF75" s="41"/>
      <c r="DG75" s="41"/>
      <c r="DH75" s="14">
        <f t="shared" ref="DH75:DH84" si="241">SUM(D75+E75+F75+G75+H75+I75+J75+K75+L75+O75+T75+Y75+AD75+AI75+AP75+AV75+BA75+BG75+BK75+BO75+BR75+BS75+BW75+CB75+CF75+CJ75+CP75+CS75+CW75+DA75+DE75+DF75+DG75)</f>
        <v>600</v>
      </c>
    </row>
    <row r="76" spans="1:112" x14ac:dyDescent="0.7">
      <c r="A76" s="63" t="s">
        <v>163</v>
      </c>
      <c r="B76" s="59" t="s">
        <v>108</v>
      </c>
      <c r="C76" s="41">
        <f>SUM(D76+L76+O76+T76+Y76+AD76+AI76+AP76+AV76+BA76+BG76+BK76+BO76+BR76+BS76+BW76+CB76+CF76+CJ76+CP76+CS76+CW76+DA76+DE76+DF76+DG76)</f>
        <v>600</v>
      </c>
      <c r="D76" s="39">
        <v>100</v>
      </c>
      <c r="E76" s="39"/>
      <c r="F76" s="39"/>
      <c r="G76" s="39"/>
      <c r="H76" s="39"/>
      <c r="I76" s="39"/>
      <c r="J76" s="39"/>
      <c r="K76" s="40"/>
      <c r="L76" s="34">
        <f t="shared" ref="L76:L84" si="242">SUM(M76+N76)</f>
        <v>0</v>
      </c>
      <c r="M76" s="39"/>
      <c r="N76" s="39"/>
      <c r="O76" s="34">
        <f t="shared" ref="O76:O84" si="243">SUM(P76+Q76+R76+S76)</f>
        <v>40</v>
      </c>
      <c r="P76" s="39">
        <v>40</v>
      </c>
      <c r="Q76" s="39"/>
      <c r="R76" s="39"/>
      <c r="S76" s="39"/>
      <c r="T76" s="34">
        <f t="shared" ref="T76:T84" si="244">SUM(U76+V76+W76+X76)</f>
        <v>20</v>
      </c>
      <c r="U76" s="39"/>
      <c r="V76" s="39"/>
      <c r="W76" s="39"/>
      <c r="X76" s="39">
        <v>20</v>
      </c>
      <c r="Y76" s="34">
        <f t="shared" ref="Y76:Y84" si="245">SUM(Z76:AC76)</f>
        <v>50</v>
      </c>
      <c r="Z76" s="39">
        <v>50</v>
      </c>
      <c r="AA76" s="39"/>
      <c r="AB76" s="39"/>
      <c r="AC76" s="39"/>
      <c r="AD76" s="34">
        <f t="shared" ref="AD76:AD84" si="246">SUM(AE76:AH76)</f>
        <v>50</v>
      </c>
      <c r="AE76" s="39">
        <v>50</v>
      </c>
      <c r="AF76" s="39"/>
      <c r="AG76" s="39"/>
      <c r="AH76" s="39"/>
      <c r="AI76" s="34">
        <f t="shared" ref="AI76:AI84" si="247">SUM(AJ76:AO76)</f>
        <v>70</v>
      </c>
      <c r="AJ76" s="39">
        <v>50</v>
      </c>
      <c r="AK76" s="39"/>
      <c r="AL76" s="39"/>
      <c r="AM76" s="39"/>
      <c r="AN76" s="39">
        <v>20</v>
      </c>
      <c r="AO76" s="39"/>
      <c r="AP76" s="34">
        <f t="shared" ref="AP76:AP84" si="248">SUM(AQ76:AU76)</f>
        <v>50</v>
      </c>
      <c r="AQ76" s="39">
        <v>50</v>
      </c>
      <c r="AR76" s="39"/>
      <c r="AS76" s="39"/>
      <c r="AT76" s="39"/>
      <c r="AU76" s="39"/>
      <c r="AV76" s="34">
        <f t="shared" ref="AV76:AV84" si="249">SUM(AW76:AZ76)</f>
        <v>50</v>
      </c>
      <c r="AW76" s="39">
        <v>50</v>
      </c>
      <c r="AX76" s="39"/>
      <c r="AY76" s="39"/>
      <c r="AZ76" s="39"/>
      <c r="BA76" s="34">
        <f t="shared" ref="BA76:BA84" si="250">SUM(BB76:BF76)</f>
        <v>60</v>
      </c>
      <c r="BB76" s="39">
        <v>50</v>
      </c>
      <c r="BC76" s="39"/>
      <c r="BD76" s="39"/>
      <c r="BE76" s="39"/>
      <c r="BF76" s="39">
        <v>10</v>
      </c>
      <c r="BG76" s="34">
        <f t="shared" ref="BG76:BG84" si="251">SUM(BH76:BJ76)</f>
        <v>0</v>
      </c>
      <c r="BH76" s="39"/>
      <c r="BI76" s="39"/>
      <c r="BJ76" s="39"/>
      <c r="BK76" s="34">
        <f t="shared" ref="BK76:BK84" si="252">SUM(BL76:BN76)</f>
        <v>0</v>
      </c>
      <c r="BL76" s="39"/>
      <c r="BM76" s="39"/>
      <c r="BN76" s="39"/>
      <c r="BO76" s="34">
        <f t="shared" ref="BO76:BO84" si="253">SUM(BP76:BQ76)</f>
        <v>50</v>
      </c>
      <c r="BP76" s="39">
        <v>50</v>
      </c>
      <c r="BQ76" s="39"/>
      <c r="BR76" s="41"/>
      <c r="BS76" s="34">
        <f t="shared" ref="BS76:BS84" si="254">SUM(BT76:BV76)</f>
        <v>0</v>
      </c>
      <c r="BT76" s="39"/>
      <c r="BU76" s="39"/>
      <c r="BV76" s="39"/>
      <c r="BW76" s="34">
        <f t="shared" ref="BW76:BW84" si="255">SUM(BX76:CA76)</f>
        <v>20</v>
      </c>
      <c r="BX76" s="39">
        <v>20</v>
      </c>
      <c r="BY76" s="39"/>
      <c r="BZ76" s="39"/>
      <c r="CA76" s="39"/>
      <c r="CB76" s="34">
        <f t="shared" ref="CB76:CB84" si="256">SUM(CC76:CE76)</f>
        <v>0</v>
      </c>
      <c r="CC76" s="39"/>
      <c r="CD76" s="39"/>
      <c r="CE76" s="39"/>
      <c r="CF76" s="34">
        <f t="shared" ref="CF76:CF84" si="257">SUM(CG76:CI76)</f>
        <v>40</v>
      </c>
      <c r="CG76" s="39">
        <v>40</v>
      </c>
      <c r="CH76" s="39"/>
      <c r="CI76" s="39"/>
      <c r="CJ76" s="34">
        <f t="shared" ref="CJ76:CJ84" si="258">SUM(CK76:CO76)</f>
        <v>0</v>
      </c>
      <c r="CK76" s="39"/>
      <c r="CL76" s="39"/>
      <c r="CM76" s="39"/>
      <c r="CN76" s="39"/>
      <c r="CO76" s="39"/>
      <c r="CP76" s="34">
        <f t="shared" ref="CP76:CP84" si="259">SUM(CQ76:CR76)</f>
        <v>0</v>
      </c>
      <c r="CQ76" s="39"/>
      <c r="CR76" s="39"/>
      <c r="CS76" s="34">
        <f t="shared" ref="CS76:CS84" si="260">SUM(CT76:CV76)</f>
        <v>0</v>
      </c>
      <c r="CT76" s="39"/>
      <c r="CU76" s="39"/>
      <c r="CV76" s="39"/>
      <c r="CW76" s="34">
        <f t="shared" ref="CW76:CW84" si="261">SUM(CX76:CZ76)</f>
        <v>0</v>
      </c>
      <c r="CX76" s="39"/>
      <c r="CY76" s="39"/>
      <c r="CZ76" s="39"/>
      <c r="DA76" s="34">
        <f t="shared" ref="DA76:DA84" si="262">SUM(DB76:DD76)</f>
        <v>0</v>
      </c>
      <c r="DB76" s="39"/>
      <c r="DC76" s="39"/>
      <c r="DD76" s="39"/>
      <c r="DE76" s="41"/>
      <c r="DF76" s="41"/>
      <c r="DG76" s="41"/>
      <c r="DH76" s="14">
        <f t="shared" si="241"/>
        <v>600</v>
      </c>
    </row>
    <row r="77" spans="1:112" s="5" customFormat="1" ht="25.8" customHeight="1" x14ac:dyDescent="0.7">
      <c r="A77" s="124" t="s">
        <v>164</v>
      </c>
      <c r="B77" s="64" t="s">
        <v>108</v>
      </c>
      <c r="C77" s="41">
        <f>D77</f>
        <v>40</v>
      </c>
      <c r="D77" s="39">
        <v>40</v>
      </c>
      <c r="E77" s="39"/>
      <c r="F77" s="51"/>
      <c r="G77" s="51"/>
      <c r="H77" s="51"/>
      <c r="I77" s="51"/>
      <c r="J77" s="51"/>
      <c r="K77" s="68"/>
      <c r="L77" s="34">
        <f t="shared" si="242"/>
        <v>0</v>
      </c>
      <c r="M77" s="39"/>
      <c r="N77" s="51"/>
      <c r="O77" s="34">
        <f t="shared" si="243"/>
        <v>0</v>
      </c>
      <c r="P77" s="51"/>
      <c r="Q77" s="51"/>
      <c r="R77" s="51"/>
      <c r="S77" s="51"/>
      <c r="T77" s="34">
        <f t="shared" si="244"/>
        <v>0</v>
      </c>
      <c r="U77" s="51"/>
      <c r="V77" s="51"/>
      <c r="W77" s="51"/>
      <c r="X77" s="51"/>
      <c r="Y77" s="34">
        <f t="shared" si="245"/>
        <v>0</v>
      </c>
      <c r="Z77" s="51"/>
      <c r="AA77" s="51"/>
      <c r="AB77" s="51"/>
      <c r="AC77" s="51"/>
      <c r="AD77" s="34">
        <f t="shared" si="246"/>
        <v>0</v>
      </c>
      <c r="AE77" s="51"/>
      <c r="AF77" s="51"/>
      <c r="AG77" s="51"/>
      <c r="AH77" s="51"/>
      <c r="AI77" s="34">
        <f t="shared" si="247"/>
        <v>0</v>
      </c>
      <c r="AJ77" s="51"/>
      <c r="AK77" s="51"/>
      <c r="AL77" s="51"/>
      <c r="AM77" s="51"/>
      <c r="AN77" s="51"/>
      <c r="AO77" s="51"/>
      <c r="AP77" s="34">
        <f t="shared" si="248"/>
        <v>0</v>
      </c>
      <c r="AQ77" s="51"/>
      <c r="AR77" s="51"/>
      <c r="AS77" s="51"/>
      <c r="AT77" s="51"/>
      <c r="AU77" s="51"/>
      <c r="AV77" s="34">
        <f t="shared" si="249"/>
        <v>0</v>
      </c>
      <c r="AW77" s="51"/>
      <c r="AX77" s="51"/>
      <c r="AY77" s="51"/>
      <c r="AZ77" s="51"/>
      <c r="BA77" s="34">
        <f t="shared" si="250"/>
        <v>0</v>
      </c>
      <c r="BB77" s="51"/>
      <c r="BC77" s="51"/>
      <c r="BD77" s="51"/>
      <c r="BE77" s="51"/>
      <c r="BF77" s="51"/>
      <c r="BG77" s="34">
        <f t="shared" si="251"/>
        <v>0</v>
      </c>
      <c r="BH77" s="51"/>
      <c r="BI77" s="51"/>
      <c r="BJ77" s="51"/>
      <c r="BK77" s="34">
        <f t="shared" si="252"/>
        <v>0</v>
      </c>
      <c r="BL77" s="51"/>
      <c r="BM77" s="51"/>
      <c r="BN77" s="51"/>
      <c r="BO77" s="34">
        <f t="shared" si="253"/>
        <v>0</v>
      </c>
      <c r="BP77" s="51"/>
      <c r="BQ77" s="51"/>
      <c r="BR77" s="41"/>
      <c r="BS77" s="34">
        <f t="shared" si="254"/>
        <v>0</v>
      </c>
      <c r="BT77" s="51"/>
      <c r="BU77" s="51"/>
      <c r="BV77" s="51"/>
      <c r="BW77" s="34">
        <f t="shared" si="255"/>
        <v>0</v>
      </c>
      <c r="BX77" s="51"/>
      <c r="BY77" s="51"/>
      <c r="BZ77" s="51"/>
      <c r="CA77" s="51"/>
      <c r="CB77" s="34">
        <f t="shared" si="256"/>
        <v>0</v>
      </c>
      <c r="CC77" s="51"/>
      <c r="CD77" s="51"/>
      <c r="CE77" s="51"/>
      <c r="CF77" s="34">
        <f t="shared" si="257"/>
        <v>0</v>
      </c>
      <c r="CG77" s="51"/>
      <c r="CH77" s="51"/>
      <c r="CI77" s="51"/>
      <c r="CJ77" s="34">
        <f t="shared" si="258"/>
        <v>0</v>
      </c>
      <c r="CK77" s="51"/>
      <c r="CL77" s="51"/>
      <c r="CM77" s="51"/>
      <c r="CN77" s="51"/>
      <c r="CO77" s="51"/>
      <c r="CP77" s="34">
        <f t="shared" si="259"/>
        <v>0</v>
      </c>
      <c r="CQ77" s="51"/>
      <c r="CR77" s="51"/>
      <c r="CS77" s="34">
        <f t="shared" si="260"/>
        <v>0</v>
      </c>
      <c r="CT77" s="51"/>
      <c r="CU77" s="51"/>
      <c r="CV77" s="51"/>
      <c r="CW77" s="34">
        <f t="shared" si="261"/>
        <v>0</v>
      </c>
      <c r="CX77" s="51"/>
      <c r="CY77" s="51"/>
      <c r="CZ77" s="51"/>
      <c r="DA77" s="34">
        <f t="shared" si="262"/>
        <v>0</v>
      </c>
      <c r="DB77" s="51"/>
      <c r="DC77" s="51"/>
      <c r="DD77" s="51"/>
      <c r="DE77" s="41"/>
      <c r="DF77" s="41"/>
      <c r="DG77" s="41"/>
      <c r="DH77" s="14">
        <f t="shared" si="241"/>
        <v>40</v>
      </c>
    </row>
    <row r="78" spans="1:112" s="11" customFormat="1" ht="25.2" customHeight="1" x14ac:dyDescent="0.7">
      <c r="A78" s="22" t="s">
        <v>165</v>
      </c>
      <c r="B78" s="40" t="s">
        <v>166</v>
      </c>
      <c r="C78" s="91" t="s">
        <v>167</v>
      </c>
      <c r="D78" s="82" t="s">
        <v>167</v>
      </c>
      <c r="E78" s="82"/>
      <c r="F78" s="51"/>
      <c r="G78" s="51"/>
      <c r="H78" s="51"/>
      <c r="I78" s="51"/>
      <c r="J78" s="51"/>
      <c r="K78" s="51"/>
      <c r="L78" s="34">
        <f t="shared" si="242"/>
        <v>0</v>
      </c>
      <c r="M78" s="68"/>
      <c r="N78" s="51"/>
      <c r="O78" s="34">
        <f t="shared" si="243"/>
        <v>0</v>
      </c>
      <c r="P78" s="51"/>
      <c r="Q78" s="51"/>
      <c r="R78" s="51"/>
      <c r="S78" s="51"/>
      <c r="T78" s="34">
        <f t="shared" si="244"/>
        <v>0</v>
      </c>
      <c r="U78" s="51"/>
      <c r="V78" s="51"/>
      <c r="W78" s="51"/>
      <c r="X78" s="51"/>
      <c r="Y78" s="34">
        <f t="shared" si="245"/>
        <v>0</v>
      </c>
      <c r="Z78" s="51"/>
      <c r="AA78" s="51"/>
      <c r="AB78" s="51"/>
      <c r="AC78" s="51"/>
      <c r="AD78" s="34">
        <f t="shared" si="246"/>
        <v>0</v>
      </c>
      <c r="AE78" s="51"/>
      <c r="AF78" s="51"/>
      <c r="AG78" s="51"/>
      <c r="AH78" s="51"/>
      <c r="AI78" s="34">
        <f t="shared" si="247"/>
        <v>0</v>
      </c>
      <c r="AJ78" s="51"/>
      <c r="AK78" s="51"/>
      <c r="AL78" s="51"/>
      <c r="AM78" s="51"/>
      <c r="AN78" s="51"/>
      <c r="AO78" s="51"/>
      <c r="AP78" s="34">
        <f t="shared" si="248"/>
        <v>0</v>
      </c>
      <c r="AQ78" s="51"/>
      <c r="AR78" s="51"/>
      <c r="AS78" s="51"/>
      <c r="AT78" s="51"/>
      <c r="AU78" s="51"/>
      <c r="AV78" s="34">
        <f t="shared" si="249"/>
        <v>0</v>
      </c>
      <c r="AW78" s="51"/>
      <c r="AX78" s="51"/>
      <c r="AY78" s="51"/>
      <c r="AZ78" s="51"/>
      <c r="BA78" s="34">
        <f t="shared" si="250"/>
        <v>0</v>
      </c>
      <c r="BB78" s="51"/>
      <c r="BC78" s="51"/>
      <c r="BD78" s="51"/>
      <c r="BE78" s="51"/>
      <c r="BF78" s="51"/>
      <c r="BG78" s="34">
        <f t="shared" si="251"/>
        <v>0</v>
      </c>
      <c r="BH78" s="51"/>
      <c r="BI78" s="51"/>
      <c r="BJ78" s="51"/>
      <c r="BK78" s="34">
        <f t="shared" si="252"/>
        <v>0</v>
      </c>
      <c r="BL78" s="51"/>
      <c r="BM78" s="51"/>
      <c r="BN78" s="51"/>
      <c r="BO78" s="34">
        <f t="shared" si="253"/>
        <v>0</v>
      </c>
      <c r="BP78" s="51"/>
      <c r="BQ78" s="51"/>
      <c r="BR78" s="41"/>
      <c r="BS78" s="34">
        <f t="shared" si="254"/>
        <v>0</v>
      </c>
      <c r="BT78" s="51"/>
      <c r="BU78" s="51"/>
      <c r="BV78" s="51"/>
      <c r="BW78" s="34">
        <f t="shared" si="255"/>
        <v>0</v>
      </c>
      <c r="BX78" s="51"/>
      <c r="BY78" s="51"/>
      <c r="BZ78" s="51"/>
      <c r="CA78" s="51"/>
      <c r="CB78" s="34">
        <f t="shared" si="256"/>
        <v>0</v>
      </c>
      <c r="CC78" s="51"/>
      <c r="CD78" s="51"/>
      <c r="CE78" s="51"/>
      <c r="CF78" s="34">
        <f t="shared" si="257"/>
        <v>0</v>
      </c>
      <c r="CG78" s="51"/>
      <c r="CH78" s="51"/>
      <c r="CI78" s="51"/>
      <c r="CJ78" s="34">
        <f t="shared" si="258"/>
        <v>0</v>
      </c>
      <c r="CK78" s="51"/>
      <c r="CL78" s="51"/>
      <c r="CM78" s="51"/>
      <c r="CN78" s="51"/>
      <c r="CO78" s="51"/>
      <c r="CP78" s="34">
        <f t="shared" si="259"/>
        <v>0</v>
      </c>
      <c r="CQ78" s="51"/>
      <c r="CR78" s="51"/>
      <c r="CS78" s="34">
        <f t="shared" si="260"/>
        <v>0</v>
      </c>
      <c r="CT78" s="51"/>
      <c r="CU78" s="51"/>
      <c r="CV78" s="51"/>
      <c r="CW78" s="34">
        <f t="shared" si="261"/>
        <v>0</v>
      </c>
      <c r="CX78" s="51"/>
      <c r="CY78" s="51"/>
      <c r="CZ78" s="51"/>
      <c r="DA78" s="34">
        <f t="shared" si="262"/>
        <v>0</v>
      </c>
      <c r="DB78" s="51"/>
      <c r="DC78" s="51"/>
      <c r="DD78" s="51"/>
      <c r="DE78" s="41"/>
      <c r="DF78" s="41"/>
      <c r="DG78" s="41"/>
      <c r="DH78" s="14" t="e">
        <f t="shared" si="241"/>
        <v>#VALUE!</v>
      </c>
    </row>
    <row r="79" spans="1:112" s="11" customFormat="1" x14ac:dyDescent="0.7">
      <c r="A79" s="67" t="s">
        <v>168</v>
      </c>
      <c r="B79" s="40" t="s">
        <v>108</v>
      </c>
      <c r="C79" s="41">
        <f>C80</f>
        <v>31500</v>
      </c>
      <c r="D79" s="39"/>
      <c r="E79" s="39">
        <f t="shared" ref="E79:BP79" si="263">E80</f>
        <v>0</v>
      </c>
      <c r="F79" s="39">
        <f t="shared" si="263"/>
        <v>0</v>
      </c>
      <c r="G79" s="39">
        <f t="shared" si="263"/>
        <v>0</v>
      </c>
      <c r="H79" s="39">
        <f t="shared" si="263"/>
        <v>0</v>
      </c>
      <c r="I79" s="39">
        <f t="shared" si="263"/>
        <v>0</v>
      </c>
      <c r="J79" s="39">
        <f t="shared" si="263"/>
        <v>0</v>
      </c>
      <c r="K79" s="39">
        <f t="shared" si="263"/>
        <v>0</v>
      </c>
      <c r="L79" s="34">
        <f t="shared" si="242"/>
        <v>1000</v>
      </c>
      <c r="M79" s="39">
        <f t="shared" si="263"/>
        <v>600</v>
      </c>
      <c r="N79" s="39">
        <f t="shared" si="263"/>
        <v>400</v>
      </c>
      <c r="O79" s="34">
        <f t="shared" si="243"/>
        <v>1300</v>
      </c>
      <c r="P79" s="39">
        <f t="shared" si="263"/>
        <v>600</v>
      </c>
      <c r="Q79" s="39">
        <f t="shared" si="263"/>
        <v>300</v>
      </c>
      <c r="R79" s="39">
        <f t="shared" si="263"/>
        <v>200</v>
      </c>
      <c r="S79" s="39">
        <f t="shared" si="263"/>
        <v>200</v>
      </c>
      <c r="T79" s="34">
        <f t="shared" si="244"/>
        <v>1600</v>
      </c>
      <c r="U79" s="39">
        <f t="shared" si="263"/>
        <v>800</v>
      </c>
      <c r="V79" s="39">
        <f t="shared" si="263"/>
        <v>0</v>
      </c>
      <c r="W79" s="39">
        <f t="shared" si="263"/>
        <v>400</v>
      </c>
      <c r="X79" s="39">
        <f t="shared" si="263"/>
        <v>400</v>
      </c>
      <c r="Y79" s="34">
        <f t="shared" si="245"/>
        <v>1800</v>
      </c>
      <c r="Z79" s="39">
        <f t="shared" si="263"/>
        <v>600</v>
      </c>
      <c r="AA79" s="39">
        <f t="shared" si="263"/>
        <v>400</v>
      </c>
      <c r="AB79" s="39">
        <f t="shared" si="263"/>
        <v>400</v>
      </c>
      <c r="AC79" s="39">
        <f t="shared" si="263"/>
        <v>400</v>
      </c>
      <c r="AD79" s="34">
        <f t="shared" si="246"/>
        <v>1600</v>
      </c>
      <c r="AE79" s="39">
        <f t="shared" si="263"/>
        <v>600</v>
      </c>
      <c r="AF79" s="39">
        <f t="shared" si="263"/>
        <v>400</v>
      </c>
      <c r="AG79" s="39">
        <f t="shared" si="263"/>
        <v>300</v>
      </c>
      <c r="AH79" s="39">
        <f t="shared" si="263"/>
        <v>300</v>
      </c>
      <c r="AI79" s="34">
        <f t="shared" si="247"/>
        <v>1900</v>
      </c>
      <c r="AJ79" s="39">
        <f t="shared" si="263"/>
        <v>600</v>
      </c>
      <c r="AK79" s="39">
        <f t="shared" si="263"/>
        <v>0</v>
      </c>
      <c r="AL79" s="39">
        <f t="shared" si="263"/>
        <v>300</v>
      </c>
      <c r="AM79" s="39">
        <f t="shared" si="263"/>
        <v>300</v>
      </c>
      <c r="AN79" s="39">
        <f t="shared" si="263"/>
        <v>300</v>
      </c>
      <c r="AO79" s="39">
        <f t="shared" si="263"/>
        <v>400</v>
      </c>
      <c r="AP79" s="34">
        <f t="shared" si="248"/>
        <v>2000</v>
      </c>
      <c r="AQ79" s="39">
        <f t="shared" si="263"/>
        <v>600</v>
      </c>
      <c r="AR79" s="39">
        <f t="shared" si="263"/>
        <v>400</v>
      </c>
      <c r="AS79" s="39">
        <f t="shared" si="263"/>
        <v>300</v>
      </c>
      <c r="AT79" s="39">
        <f t="shared" si="263"/>
        <v>300</v>
      </c>
      <c r="AU79" s="39">
        <f t="shared" si="263"/>
        <v>400</v>
      </c>
      <c r="AV79" s="34">
        <f t="shared" si="249"/>
        <v>1600</v>
      </c>
      <c r="AW79" s="39">
        <f t="shared" si="263"/>
        <v>600</v>
      </c>
      <c r="AX79" s="39">
        <f t="shared" si="263"/>
        <v>400</v>
      </c>
      <c r="AY79" s="39">
        <f t="shared" si="263"/>
        <v>300</v>
      </c>
      <c r="AZ79" s="39">
        <f t="shared" si="263"/>
        <v>300</v>
      </c>
      <c r="BA79" s="34">
        <f t="shared" si="250"/>
        <v>1800</v>
      </c>
      <c r="BB79" s="39">
        <f t="shared" si="263"/>
        <v>600</v>
      </c>
      <c r="BC79" s="39">
        <f t="shared" si="263"/>
        <v>300</v>
      </c>
      <c r="BD79" s="39">
        <f t="shared" si="263"/>
        <v>300</v>
      </c>
      <c r="BE79" s="39">
        <f t="shared" si="263"/>
        <v>300</v>
      </c>
      <c r="BF79" s="39">
        <f t="shared" si="263"/>
        <v>300</v>
      </c>
      <c r="BG79" s="34">
        <f t="shared" si="251"/>
        <v>1200</v>
      </c>
      <c r="BH79" s="39">
        <f t="shared" si="263"/>
        <v>600</v>
      </c>
      <c r="BI79" s="39">
        <f t="shared" si="263"/>
        <v>300</v>
      </c>
      <c r="BJ79" s="39">
        <f t="shared" si="263"/>
        <v>300</v>
      </c>
      <c r="BK79" s="34">
        <f t="shared" si="252"/>
        <v>1300</v>
      </c>
      <c r="BL79" s="39">
        <f t="shared" si="263"/>
        <v>600</v>
      </c>
      <c r="BM79" s="39">
        <f t="shared" si="263"/>
        <v>300</v>
      </c>
      <c r="BN79" s="39">
        <f t="shared" si="263"/>
        <v>400</v>
      </c>
      <c r="BO79" s="34">
        <f t="shared" si="253"/>
        <v>900</v>
      </c>
      <c r="BP79" s="39">
        <f t="shared" si="263"/>
        <v>600</v>
      </c>
      <c r="BQ79" s="39">
        <f t="shared" ref="BQ79:DG79" si="264">BQ80</f>
        <v>300</v>
      </c>
      <c r="BR79" s="41">
        <f t="shared" si="264"/>
        <v>400</v>
      </c>
      <c r="BS79" s="34">
        <f t="shared" si="254"/>
        <v>1300</v>
      </c>
      <c r="BT79" s="39">
        <f t="shared" si="264"/>
        <v>600</v>
      </c>
      <c r="BU79" s="39">
        <f t="shared" si="264"/>
        <v>400</v>
      </c>
      <c r="BV79" s="39">
        <f t="shared" si="264"/>
        <v>300</v>
      </c>
      <c r="BW79" s="34">
        <f t="shared" si="255"/>
        <v>1600</v>
      </c>
      <c r="BX79" s="39">
        <f t="shared" si="264"/>
        <v>600</v>
      </c>
      <c r="BY79" s="39">
        <f t="shared" si="264"/>
        <v>400</v>
      </c>
      <c r="BZ79" s="39">
        <f t="shared" si="264"/>
        <v>300</v>
      </c>
      <c r="CA79" s="39">
        <f t="shared" si="264"/>
        <v>300</v>
      </c>
      <c r="CB79" s="34">
        <f t="shared" si="256"/>
        <v>1200</v>
      </c>
      <c r="CC79" s="39">
        <f t="shared" si="264"/>
        <v>600</v>
      </c>
      <c r="CD79" s="39">
        <f t="shared" si="264"/>
        <v>400</v>
      </c>
      <c r="CE79" s="39">
        <f t="shared" si="264"/>
        <v>200</v>
      </c>
      <c r="CF79" s="34">
        <f t="shared" si="257"/>
        <v>1400</v>
      </c>
      <c r="CG79" s="39">
        <f t="shared" si="264"/>
        <v>600</v>
      </c>
      <c r="CH79" s="39">
        <f t="shared" si="264"/>
        <v>400</v>
      </c>
      <c r="CI79" s="39">
        <f t="shared" si="264"/>
        <v>400</v>
      </c>
      <c r="CJ79" s="34">
        <f t="shared" si="258"/>
        <v>2000</v>
      </c>
      <c r="CK79" s="39">
        <f t="shared" si="264"/>
        <v>600</v>
      </c>
      <c r="CL79" s="39">
        <f t="shared" si="264"/>
        <v>400</v>
      </c>
      <c r="CM79" s="39">
        <f t="shared" si="264"/>
        <v>300</v>
      </c>
      <c r="CN79" s="39">
        <f t="shared" si="264"/>
        <v>400</v>
      </c>
      <c r="CO79" s="39">
        <f t="shared" si="264"/>
        <v>300</v>
      </c>
      <c r="CP79" s="34">
        <f t="shared" si="259"/>
        <v>900</v>
      </c>
      <c r="CQ79" s="39">
        <f t="shared" si="264"/>
        <v>600</v>
      </c>
      <c r="CR79" s="39">
        <f t="shared" si="264"/>
        <v>300</v>
      </c>
      <c r="CS79" s="34">
        <f t="shared" si="260"/>
        <v>1200</v>
      </c>
      <c r="CT79" s="39">
        <f t="shared" si="264"/>
        <v>600</v>
      </c>
      <c r="CU79" s="39">
        <f t="shared" si="264"/>
        <v>300</v>
      </c>
      <c r="CV79" s="39">
        <f t="shared" si="264"/>
        <v>300</v>
      </c>
      <c r="CW79" s="34">
        <f t="shared" si="261"/>
        <v>1100</v>
      </c>
      <c r="CX79" s="39">
        <f t="shared" si="264"/>
        <v>400</v>
      </c>
      <c r="CY79" s="39">
        <f t="shared" si="264"/>
        <v>300</v>
      </c>
      <c r="CZ79" s="39">
        <f t="shared" si="264"/>
        <v>400</v>
      </c>
      <c r="DA79" s="34">
        <f t="shared" si="262"/>
        <v>1200</v>
      </c>
      <c r="DB79" s="39">
        <f t="shared" si="264"/>
        <v>600</v>
      </c>
      <c r="DC79" s="39">
        <f t="shared" si="264"/>
        <v>300</v>
      </c>
      <c r="DD79" s="39">
        <f t="shared" si="264"/>
        <v>300</v>
      </c>
      <c r="DE79" s="41">
        <f t="shared" si="264"/>
        <v>400</v>
      </c>
      <c r="DF79" s="41">
        <f t="shared" si="264"/>
        <v>400</v>
      </c>
      <c r="DG79" s="41">
        <f t="shared" si="264"/>
        <v>400</v>
      </c>
      <c r="DH79" s="14">
        <f t="shared" si="241"/>
        <v>31500</v>
      </c>
    </row>
    <row r="80" spans="1:112" s="5" customFormat="1" x14ac:dyDescent="0.7">
      <c r="A80" s="21" t="s">
        <v>169</v>
      </c>
      <c r="B80" s="37" t="s">
        <v>108</v>
      </c>
      <c r="C80" s="41">
        <f>SUM(C81)</f>
        <v>31500</v>
      </c>
      <c r="D80" s="39">
        <f t="shared" ref="D80:BN80" si="265">SUM(D81)</f>
        <v>0</v>
      </c>
      <c r="E80" s="39">
        <f t="shared" si="265"/>
        <v>0</v>
      </c>
      <c r="F80" s="39">
        <f t="shared" si="265"/>
        <v>0</v>
      </c>
      <c r="G80" s="39">
        <f t="shared" si="265"/>
        <v>0</v>
      </c>
      <c r="H80" s="39">
        <f t="shared" si="265"/>
        <v>0</v>
      </c>
      <c r="I80" s="39">
        <f t="shared" si="265"/>
        <v>0</v>
      </c>
      <c r="J80" s="39">
        <f t="shared" si="265"/>
        <v>0</v>
      </c>
      <c r="K80" s="39">
        <f t="shared" si="265"/>
        <v>0</v>
      </c>
      <c r="L80" s="34">
        <f t="shared" si="242"/>
        <v>1000</v>
      </c>
      <c r="M80" s="39">
        <f t="shared" si="265"/>
        <v>600</v>
      </c>
      <c r="N80" s="39">
        <f t="shared" si="265"/>
        <v>400</v>
      </c>
      <c r="O80" s="34">
        <f t="shared" si="243"/>
        <v>1300</v>
      </c>
      <c r="P80" s="39">
        <f t="shared" si="265"/>
        <v>600</v>
      </c>
      <c r="Q80" s="39">
        <f t="shared" si="265"/>
        <v>300</v>
      </c>
      <c r="R80" s="39">
        <f t="shared" si="265"/>
        <v>200</v>
      </c>
      <c r="S80" s="39">
        <f t="shared" si="265"/>
        <v>200</v>
      </c>
      <c r="T80" s="34">
        <f t="shared" si="244"/>
        <v>1600</v>
      </c>
      <c r="U80" s="39">
        <f t="shared" si="265"/>
        <v>800</v>
      </c>
      <c r="V80" s="39">
        <f t="shared" si="265"/>
        <v>0</v>
      </c>
      <c r="W80" s="39">
        <f t="shared" si="265"/>
        <v>400</v>
      </c>
      <c r="X80" s="39">
        <f t="shared" si="265"/>
        <v>400</v>
      </c>
      <c r="Y80" s="34">
        <f t="shared" si="245"/>
        <v>1800</v>
      </c>
      <c r="Z80" s="39">
        <f t="shared" si="265"/>
        <v>600</v>
      </c>
      <c r="AA80" s="39">
        <f t="shared" si="265"/>
        <v>400</v>
      </c>
      <c r="AB80" s="39">
        <f t="shared" si="265"/>
        <v>400</v>
      </c>
      <c r="AC80" s="39">
        <f t="shared" si="265"/>
        <v>400</v>
      </c>
      <c r="AD80" s="34">
        <f t="shared" si="246"/>
        <v>1600</v>
      </c>
      <c r="AE80" s="39">
        <f t="shared" si="265"/>
        <v>600</v>
      </c>
      <c r="AF80" s="39">
        <f t="shared" si="265"/>
        <v>400</v>
      </c>
      <c r="AG80" s="39">
        <f t="shared" si="265"/>
        <v>300</v>
      </c>
      <c r="AH80" s="39">
        <f t="shared" si="265"/>
        <v>300</v>
      </c>
      <c r="AI80" s="34">
        <f t="shared" si="247"/>
        <v>1900</v>
      </c>
      <c r="AJ80" s="39">
        <f t="shared" si="265"/>
        <v>600</v>
      </c>
      <c r="AK80" s="39">
        <f t="shared" si="265"/>
        <v>0</v>
      </c>
      <c r="AL80" s="39">
        <f t="shared" si="265"/>
        <v>300</v>
      </c>
      <c r="AM80" s="39">
        <f t="shared" si="265"/>
        <v>300</v>
      </c>
      <c r="AN80" s="39">
        <f t="shared" si="265"/>
        <v>300</v>
      </c>
      <c r="AO80" s="39">
        <f t="shared" si="265"/>
        <v>400</v>
      </c>
      <c r="AP80" s="34">
        <f t="shared" si="248"/>
        <v>2000</v>
      </c>
      <c r="AQ80" s="39">
        <f t="shared" si="265"/>
        <v>600</v>
      </c>
      <c r="AR80" s="39">
        <f t="shared" si="265"/>
        <v>400</v>
      </c>
      <c r="AS80" s="39">
        <f t="shared" si="265"/>
        <v>300</v>
      </c>
      <c r="AT80" s="39">
        <f t="shared" si="265"/>
        <v>300</v>
      </c>
      <c r="AU80" s="39">
        <f t="shared" si="265"/>
        <v>400</v>
      </c>
      <c r="AV80" s="34">
        <f t="shared" si="249"/>
        <v>1600</v>
      </c>
      <c r="AW80" s="39">
        <f t="shared" si="265"/>
        <v>600</v>
      </c>
      <c r="AX80" s="39">
        <f t="shared" si="265"/>
        <v>400</v>
      </c>
      <c r="AY80" s="39">
        <f t="shared" si="265"/>
        <v>300</v>
      </c>
      <c r="AZ80" s="39">
        <f t="shared" si="265"/>
        <v>300</v>
      </c>
      <c r="BA80" s="34">
        <f t="shared" si="250"/>
        <v>1800</v>
      </c>
      <c r="BB80" s="39">
        <f t="shared" si="265"/>
        <v>600</v>
      </c>
      <c r="BC80" s="39">
        <f t="shared" si="265"/>
        <v>300</v>
      </c>
      <c r="BD80" s="39">
        <f t="shared" si="265"/>
        <v>300</v>
      </c>
      <c r="BE80" s="39">
        <f t="shared" si="265"/>
        <v>300</v>
      </c>
      <c r="BF80" s="39">
        <f t="shared" si="265"/>
        <v>300</v>
      </c>
      <c r="BG80" s="34">
        <f t="shared" si="251"/>
        <v>1200</v>
      </c>
      <c r="BH80" s="39">
        <f t="shared" si="265"/>
        <v>600</v>
      </c>
      <c r="BI80" s="39">
        <f t="shared" si="265"/>
        <v>300</v>
      </c>
      <c r="BJ80" s="39">
        <f t="shared" si="265"/>
        <v>300</v>
      </c>
      <c r="BK80" s="34">
        <f t="shared" si="252"/>
        <v>1300</v>
      </c>
      <c r="BL80" s="39">
        <f t="shared" si="265"/>
        <v>600</v>
      </c>
      <c r="BM80" s="39">
        <f t="shared" si="265"/>
        <v>300</v>
      </c>
      <c r="BN80" s="39">
        <f t="shared" si="265"/>
        <v>400</v>
      </c>
      <c r="BO80" s="34">
        <f t="shared" si="253"/>
        <v>900</v>
      </c>
      <c r="BP80" s="39">
        <f t="shared" ref="BP80:DG80" si="266">SUM(BP81)</f>
        <v>600</v>
      </c>
      <c r="BQ80" s="39">
        <f t="shared" si="266"/>
        <v>300</v>
      </c>
      <c r="BR80" s="41">
        <f t="shared" si="266"/>
        <v>400</v>
      </c>
      <c r="BS80" s="34">
        <f t="shared" si="254"/>
        <v>1300</v>
      </c>
      <c r="BT80" s="39">
        <f t="shared" si="266"/>
        <v>600</v>
      </c>
      <c r="BU80" s="39">
        <f t="shared" si="266"/>
        <v>400</v>
      </c>
      <c r="BV80" s="39">
        <f t="shared" si="266"/>
        <v>300</v>
      </c>
      <c r="BW80" s="34">
        <f t="shared" si="255"/>
        <v>1600</v>
      </c>
      <c r="BX80" s="39">
        <f t="shared" si="266"/>
        <v>600</v>
      </c>
      <c r="BY80" s="39">
        <f t="shared" si="266"/>
        <v>400</v>
      </c>
      <c r="BZ80" s="39">
        <f t="shared" si="266"/>
        <v>300</v>
      </c>
      <c r="CA80" s="39">
        <f t="shared" si="266"/>
        <v>300</v>
      </c>
      <c r="CB80" s="34">
        <f t="shared" si="256"/>
        <v>1200</v>
      </c>
      <c r="CC80" s="39">
        <f t="shared" si="266"/>
        <v>600</v>
      </c>
      <c r="CD80" s="39">
        <f t="shared" si="266"/>
        <v>400</v>
      </c>
      <c r="CE80" s="39">
        <f t="shared" si="266"/>
        <v>200</v>
      </c>
      <c r="CF80" s="34">
        <f t="shared" si="257"/>
        <v>1400</v>
      </c>
      <c r="CG80" s="39">
        <f t="shared" si="266"/>
        <v>600</v>
      </c>
      <c r="CH80" s="39">
        <f t="shared" si="266"/>
        <v>400</v>
      </c>
      <c r="CI80" s="39">
        <f t="shared" si="266"/>
        <v>400</v>
      </c>
      <c r="CJ80" s="34">
        <f t="shared" si="258"/>
        <v>2000</v>
      </c>
      <c r="CK80" s="39">
        <f t="shared" si="266"/>
        <v>600</v>
      </c>
      <c r="CL80" s="39">
        <f t="shared" si="266"/>
        <v>400</v>
      </c>
      <c r="CM80" s="39">
        <f t="shared" si="266"/>
        <v>300</v>
      </c>
      <c r="CN80" s="39">
        <f t="shared" si="266"/>
        <v>400</v>
      </c>
      <c r="CO80" s="39">
        <f t="shared" si="266"/>
        <v>300</v>
      </c>
      <c r="CP80" s="34">
        <f t="shared" si="259"/>
        <v>900</v>
      </c>
      <c r="CQ80" s="39">
        <f t="shared" si="266"/>
        <v>600</v>
      </c>
      <c r="CR80" s="39">
        <f t="shared" si="266"/>
        <v>300</v>
      </c>
      <c r="CS80" s="34">
        <f t="shared" si="260"/>
        <v>1200</v>
      </c>
      <c r="CT80" s="39">
        <f t="shared" si="266"/>
        <v>600</v>
      </c>
      <c r="CU80" s="39">
        <f t="shared" si="266"/>
        <v>300</v>
      </c>
      <c r="CV80" s="39">
        <f t="shared" si="266"/>
        <v>300</v>
      </c>
      <c r="CW80" s="34">
        <f t="shared" si="261"/>
        <v>1100</v>
      </c>
      <c r="CX80" s="39">
        <f t="shared" si="266"/>
        <v>400</v>
      </c>
      <c r="CY80" s="39">
        <f t="shared" si="266"/>
        <v>300</v>
      </c>
      <c r="CZ80" s="39">
        <f t="shared" si="266"/>
        <v>400</v>
      </c>
      <c r="DA80" s="34">
        <f t="shared" si="262"/>
        <v>1200</v>
      </c>
      <c r="DB80" s="39">
        <f t="shared" si="266"/>
        <v>600</v>
      </c>
      <c r="DC80" s="39">
        <f t="shared" si="266"/>
        <v>300</v>
      </c>
      <c r="DD80" s="39">
        <f t="shared" si="266"/>
        <v>300</v>
      </c>
      <c r="DE80" s="41">
        <f t="shared" si="266"/>
        <v>400</v>
      </c>
      <c r="DF80" s="41">
        <f t="shared" si="266"/>
        <v>400</v>
      </c>
      <c r="DG80" s="41">
        <f t="shared" si="266"/>
        <v>400</v>
      </c>
      <c r="DH80" s="14">
        <f t="shared" si="241"/>
        <v>31500</v>
      </c>
    </row>
    <row r="81" spans="1:112" x14ac:dyDescent="0.7">
      <c r="A81" s="20" t="s">
        <v>125</v>
      </c>
      <c r="B81" s="72" t="s">
        <v>108</v>
      </c>
      <c r="C81" s="41">
        <f>SUM(L81+O81+T81+Y81+AD81+AI81+AP81+AV81+BA81+BG81+BK81+BO81+BR81+BS81+BW81+CB81+CF81+CJ81+CP81+CS81+CW81+DA81+DE81+DF81+DG81)</f>
        <v>31500</v>
      </c>
      <c r="D81" s="51"/>
      <c r="E81" s="51">
        <v>0</v>
      </c>
      <c r="F81" s="51"/>
      <c r="G81" s="51"/>
      <c r="H81" s="51"/>
      <c r="I81" s="51"/>
      <c r="J81" s="51"/>
      <c r="K81" s="51"/>
      <c r="L81" s="50">
        <f t="shared" ref="L81" si="267">M81+N81</f>
        <v>1000</v>
      </c>
      <c r="M81" s="51">
        <v>600</v>
      </c>
      <c r="N81" s="51">
        <v>400</v>
      </c>
      <c r="O81" s="50">
        <f t="shared" ref="O81" si="268">P81+Q81+R81+S81</f>
        <v>1300</v>
      </c>
      <c r="P81" s="51">
        <v>600</v>
      </c>
      <c r="Q81" s="51">
        <v>300</v>
      </c>
      <c r="R81" s="51">
        <v>200</v>
      </c>
      <c r="S81" s="51">
        <v>200</v>
      </c>
      <c r="T81" s="50">
        <f t="shared" ref="T81" si="269">U81+V81+W81+X81</f>
        <v>1600</v>
      </c>
      <c r="U81" s="51">
        <v>800</v>
      </c>
      <c r="V81" s="51"/>
      <c r="W81" s="51">
        <v>400</v>
      </c>
      <c r="X81" s="51">
        <v>400</v>
      </c>
      <c r="Y81" s="50">
        <f t="shared" ref="Y81" si="270">Z81+AA81+AB81+AC81</f>
        <v>1800</v>
      </c>
      <c r="Z81" s="51">
        <v>600</v>
      </c>
      <c r="AA81" s="51">
        <v>400</v>
      </c>
      <c r="AB81" s="51">
        <v>400</v>
      </c>
      <c r="AC81" s="51">
        <v>400</v>
      </c>
      <c r="AD81" s="50">
        <f t="shared" ref="AD81" si="271">AE81+AF81+AG81+AH81</f>
        <v>1600</v>
      </c>
      <c r="AE81" s="51">
        <v>600</v>
      </c>
      <c r="AF81" s="51">
        <v>400</v>
      </c>
      <c r="AG81" s="51">
        <v>300</v>
      </c>
      <c r="AH81" s="51">
        <v>300</v>
      </c>
      <c r="AI81" s="50">
        <f t="shared" ref="AI81" si="272">AJ81+AK81+AL81+AM81+AN81+AO81</f>
        <v>1900</v>
      </c>
      <c r="AJ81" s="51">
        <v>600</v>
      </c>
      <c r="AK81" s="51"/>
      <c r="AL81" s="51">
        <v>300</v>
      </c>
      <c r="AM81" s="51">
        <v>300</v>
      </c>
      <c r="AN81" s="51">
        <v>300</v>
      </c>
      <c r="AO81" s="51">
        <v>400</v>
      </c>
      <c r="AP81" s="50">
        <f t="shared" ref="AP81" si="273">AQ81+AR81+AS81+AT81+AU81</f>
        <v>2000</v>
      </c>
      <c r="AQ81" s="51">
        <v>600</v>
      </c>
      <c r="AR81" s="51">
        <v>400</v>
      </c>
      <c r="AS81" s="51">
        <v>300</v>
      </c>
      <c r="AT81" s="51">
        <v>300</v>
      </c>
      <c r="AU81" s="51">
        <v>400</v>
      </c>
      <c r="AV81" s="50">
        <f t="shared" ref="AV81" si="274">AW81+AX81+AY81+AZ81</f>
        <v>1600</v>
      </c>
      <c r="AW81" s="51">
        <v>600</v>
      </c>
      <c r="AX81" s="51">
        <v>400</v>
      </c>
      <c r="AY81" s="51">
        <v>300</v>
      </c>
      <c r="AZ81" s="51">
        <v>300</v>
      </c>
      <c r="BA81" s="50">
        <f t="shared" ref="BA81" si="275">BB81+BC81+BD81+BE81+BF81</f>
        <v>1800</v>
      </c>
      <c r="BB81" s="51">
        <v>600</v>
      </c>
      <c r="BC81" s="51">
        <v>300</v>
      </c>
      <c r="BD81" s="51">
        <v>300</v>
      </c>
      <c r="BE81" s="51">
        <v>300</v>
      </c>
      <c r="BF81" s="51">
        <v>300</v>
      </c>
      <c r="BG81" s="50">
        <f t="shared" ref="BG81" si="276">BH81+BI81+BJ81</f>
        <v>1200</v>
      </c>
      <c r="BH81" s="51">
        <v>600</v>
      </c>
      <c r="BI81" s="51">
        <v>300</v>
      </c>
      <c r="BJ81" s="51">
        <v>300</v>
      </c>
      <c r="BK81" s="50">
        <f t="shared" ref="BK81" si="277">BL81+BM81+BN81</f>
        <v>1300</v>
      </c>
      <c r="BL81" s="51">
        <v>600</v>
      </c>
      <c r="BM81" s="51">
        <v>300</v>
      </c>
      <c r="BN81" s="51">
        <v>400</v>
      </c>
      <c r="BO81" s="50">
        <f t="shared" ref="BO81" si="278">BP81+BQ81</f>
        <v>900</v>
      </c>
      <c r="BP81" s="51">
        <v>600</v>
      </c>
      <c r="BQ81" s="51">
        <v>300</v>
      </c>
      <c r="BR81" s="50">
        <v>400</v>
      </c>
      <c r="BS81" s="50">
        <f t="shared" ref="BS81" si="279">BT81+BU81+BV81</f>
        <v>1300</v>
      </c>
      <c r="BT81" s="51">
        <v>600</v>
      </c>
      <c r="BU81" s="51">
        <v>400</v>
      </c>
      <c r="BV81" s="51">
        <v>300</v>
      </c>
      <c r="BW81" s="50">
        <f t="shared" ref="BW81" si="280">BX81+BY81+BZ81+CA81</f>
        <v>1600</v>
      </c>
      <c r="BX81" s="51">
        <v>600</v>
      </c>
      <c r="BY81" s="51">
        <v>400</v>
      </c>
      <c r="BZ81" s="51">
        <v>300</v>
      </c>
      <c r="CA81" s="51">
        <v>300</v>
      </c>
      <c r="CB81" s="50">
        <f t="shared" ref="CB81" si="281">CC81+CD81+CE81</f>
        <v>1200</v>
      </c>
      <c r="CC81" s="51">
        <v>600</v>
      </c>
      <c r="CD81" s="51">
        <v>400</v>
      </c>
      <c r="CE81" s="51">
        <v>200</v>
      </c>
      <c r="CF81" s="50">
        <f t="shared" ref="CF81" si="282">CG81+CH81+CI81</f>
        <v>1400</v>
      </c>
      <c r="CG81" s="51">
        <v>600</v>
      </c>
      <c r="CH81" s="51">
        <v>400</v>
      </c>
      <c r="CI81" s="51">
        <v>400</v>
      </c>
      <c r="CJ81" s="50">
        <f t="shared" ref="CJ81" si="283">CK81+CL81+CM81+CN81+CO81</f>
        <v>2000</v>
      </c>
      <c r="CK81" s="51">
        <v>600</v>
      </c>
      <c r="CL81" s="51">
        <v>400</v>
      </c>
      <c r="CM81" s="51">
        <v>300</v>
      </c>
      <c r="CN81" s="51">
        <v>400</v>
      </c>
      <c r="CO81" s="51">
        <v>300</v>
      </c>
      <c r="CP81" s="50">
        <f t="shared" ref="CP81" si="284">CQ81+CR81</f>
        <v>900</v>
      </c>
      <c r="CQ81" s="51">
        <v>600</v>
      </c>
      <c r="CR81" s="51">
        <v>300</v>
      </c>
      <c r="CS81" s="50">
        <f t="shared" ref="CS81" si="285">CT81+CU81+CV81</f>
        <v>1200</v>
      </c>
      <c r="CT81" s="51">
        <v>600</v>
      </c>
      <c r="CU81" s="51">
        <v>300</v>
      </c>
      <c r="CV81" s="51">
        <v>300</v>
      </c>
      <c r="CW81" s="50">
        <f t="shared" ref="CW81" si="286">CX81+CY81+CZ81</f>
        <v>1100</v>
      </c>
      <c r="CX81" s="51">
        <v>400</v>
      </c>
      <c r="CY81" s="51">
        <v>300</v>
      </c>
      <c r="CZ81" s="51">
        <v>400</v>
      </c>
      <c r="DA81" s="50">
        <f t="shared" ref="DA81" si="287">DB81+DC81+DD81</f>
        <v>1200</v>
      </c>
      <c r="DB81" s="51">
        <v>600</v>
      </c>
      <c r="DC81" s="51">
        <v>300</v>
      </c>
      <c r="DD81" s="51">
        <v>300</v>
      </c>
      <c r="DE81" s="50">
        <v>400</v>
      </c>
      <c r="DF81" s="50">
        <v>400</v>
      </c>
      <c r="DG81" s="50">
        <v>400</v>
      </c>
      <c r="DH81" s="14">
        <f t="shared" si="241"/>
        <v>31500</v>
      </c>
    </row>
    <row r="82" spans="1:112" ht="49.2" x14ac:dyDescent="0.7">
      <c r="A82" s="21" t="s">
        <v>170</v>
      </c>
      <c r="B82" s="37" t="s">
        <v>108</v>
      </c>
      <c r="C82" s="41">
        <f>C83</f>
        <v>6080</v>
      </c>
      <c r="D82" s="39"/>
      <c r="E82" s="39">
        <f t="shared" ref="E82:BP83" si="288">E83</f>
        <v>0</v>
      </c>
      <c r="F82" s="39">
        <f t="shared" si="288"/>
        <v>60</v>
      </c>
      <c r="G82" s="39">
        <f t="shared" si="288"/>
        <v>0</v>
      </c>
      <c r="H82" s="39">
        <f t="shared" si="288"/>
        <v>0</v>
      </c>
      <c r="I82" s="39">
        <f t="shared" si="288"/>
        <v>0</v>
      </c>
      <c r="J82" s="39">
        <f t="shared" si="288"/>
        <v>0</v>
      </c>
      <c r="K82" s="39">
        <f t="shared" si="288"/>
        <v>0</v>
      </c>
      <c r="L82" s="34">
        <f t="shared" si="242"/>
        <v>180</v>
      </c>
      <c r="M82" s="39">
        <f t="shared" si="288"/>
        <v>100</v>
      </c>
      <c r="N82" s="39">
        <f t="shared" si="288"/>
        <v>80</v>
      </c>
      <c r="O82" s="34">
        <f t="shared" si="243"/>
        <v>280</v>
      </c>
      <c r="P82" s="39">
        <f t="shared" si="288"/>
        <v>100</v>
      </c>
      <c r="Q82" s="39">
        <f t="shared" si="288"/>
        <v>60</v>
      </c>
      <c r="R82" s="39">
        <f t="shared" si="288"/>
        <v>60</v>
      </c>
      <c r="S82" s="39">
        <f t="shared" si="288"/>
        <v>60</v>
      </c>
      <c r="T82" s="34">
        <f t="shared" si="244"/>
        <v>260</v>
      </c>
      <c r="U82" s="39">
        <f t="shared" si="288"/>
        <v>100</v>
      </c>
      <c r="V82" s="39">
        <f t="shared" si="288"/>
        <v>0</v>
      </c>
      <c r="W82" s="39">
        <f t="shared" si="288"/>
        <v>80</v>
      </c>
      <c r="X82" s="39">
        <f t="shared" si="288"/>
        <v>80</v>
      </c>
      <c r="Y82" s="34">
        <f t="shared" si="245"/>
        <v>340</v>
      </c>
      <c r="Z82" s="39">
        <f t="shared" si="288"/>
        <v>100</v>
      </c>
      <c r="AA82" s="39">
        <f t="shared" si="288"/>
        <v>80</v>
      </c>
      <c r="AB82" s="39">
        <f t="shared" si="288"/>
        <v>80</v>
      </c>
      <c r="AC82" s="39">
        <f t="shared" si="288"/>
        <v>80</v>
      </c>
      <c r="AD82" s="34">
        <f t="shared" si="246"/>
        <v>300</v>
      </c>
      <c r="AE82" s="39">
        <f t="shared" si="288"/>
        <v>100</v>
      </c>
      <c r="AF82" s="39">
        <f t="shared" si="288"/>
        <v>80</v>
      </c>
      <c r="AG82" s="39">
        <f t="shared" si="288"/>
        <v>60</v>
      </c>
      <c r="AH82" s="39">
        <f t="shared" si="288"/>
        <v>60</v>
      </c>
      <c r="AI82" s="34">
        <f t="shared" si="247"/>
        <v>360</v>
      </c>
      <c r="AJ82" s="39">
        <f t="shared" si="288"/>
        <v>100</v>
      </c>
      <c r="AK82" s="39">
        <f t="shared" si="288"/>
        <v>0</v>
      </c>
      <c r="AL82" s="39">
        <f t="shared" si="288"/>
        <v>60</v>
      </c>
      <c r="AM82" s="39">
        <f t="shared" si="288"/>
        <v>60</v>
      </c>
      <c r="AN82" s="39">
        <f t="shared" si="288"/>
        <v>60</v>
      </c>
      <c r="AO82" s="39">
        <f t="shared" si="288"/>
        <v>80</v>
      </c>
      <c r="AP82" s="34">
        <f t="shared" si="248"/>
        <v>380</v>
      </c>
      <c r="AQ82" s="39">
        <f t="shared" si="288"/>
        <v>100</v>
      </c>
      <c r="AR82" s="39">
        <f t="shared" si="288"/>
        <v>80</v>
      </c>
      <c r="AS82" s="39">
        <f t="shared" si="288"/>
        <v>60</v>
      </c>
      <c r="AT82" s="39">
        <f t="shared" si="288"/>
        <v>60</v>
      </c>
      <c r="AU82" s="39">
        <f t="shared" si="288"/>
        <v>80</v>
      </c>
      <c r="AV82" s="34">
        <f t="shared" si="249"/>
        <v>300</v>
      </c>
      <c r="AW82" s="39">
        <f t="shared" si="288"/>
        <v>100</v>
      </c>
      <c r="AX82" s="39">
        <f t="shared" si="288"/>
        <v>80</v>
      </c>
      <c r="AY82" s="39">
        <f t="shared" si="288"/>
        <v>60</v>
      </c>
      <c r="AZ82" s="39">
        <f t="shared" si="288"/>
        <v>60</v>
      </c>
      <c r="BA82" s="34">
        <f t="shared" si="250"/>
        <v>340</v>
      </c>
      <c r="BB82" s="39">
        <f t="shared" si="288"/>
        <v>100</v>
      </c>
      <c r="BC82" s="39">
        <f t="shared" si="288"/>
        <v>60</v>
      </c>
      <c r="BD82" s="39">
        <f t="shared" si="288"/>
        <v>60</v>
      </c>
      <c r="BE82" s="39">
        <f t="shared" si="288"/>
        <v>60</v>
      </c>
      <c r="BF82" s="39">
        <f t="shared" si="288"/>
        <v>60</v>
      </c>
      <c r="BG82" s="34">
        <f t="shared" si="251"/>
        <v>220</v>
      </c>
      <c r="BH82" s="39">
        <f t="shared" si="288"/>
        <v>100</v>
      </c>
      <c r="BI82" s="39">
        <f t="shared" si="288"/>
        <v>60</v>
      </c>
      <c r="BJ82" s="39">
        <f t="shared" si="288"/>
        <v>60</v>
      </c>
      <c r="BK82" s="34">
        <f t="shared" si="252"/>
        <v>240</v>
      </c>
      <c r="BL82" s="39">
        <f t="shared" si="288"/>
        <v>100</v>
      </c>
      <c r="BM82" s="39">
        <f t="shared" si="288"/>
        <v>60</v>
      </c>
      <c r="BN82" s="39">
        <f t="shared" si="288"/>
        <v>80</v>
      </c>
      <c r="BO82" s="34">
        <f t="shared" si="253"/>
        <v>160</v>
      </c>
      <c r="BP82" s="39">
        <f t="shared" si="288"/>
        <v>100</v>
      </c>
      <c r="BQ82" s="39">
        <f t="shared" ref="BQ82:DG83" si="289">BQ83</f>
        <v>60</v>
      </c>
      <c r="BR82" s="41">
        <f t="shared" si="289"/>
        <v>100</v>
      </c>
      <c r="BS82" s="34">
        <f t="shared" si="254"/>
        <v>240</v>
      </c>
      <c r="BT82" s="39">
        <f t="shared" si="289"/>
        <v>100</v>
      </c>
      <c r="BU82" s="39">
        <f t="shared" si="289"/>
        <v>80</v>
      </c>
      <c r="BV82" s="39">
        <f t="shared" si="289"/>
        <v>60</v>
      </c>
      <c r="BW82" s="34">
        <f t="shared" si="255"/>
        <v>300</v>
      </c>
      <c r="BX82" s="39">
        <f t="shared" si="289"/>
        <v>100</v>
      </c>
      <c r="BY82" s="39">
        <f t="shared" si="289"/>
        <v>60</v>
      </c>
      <c r="BZ82" s="39">
        <f t="shared" si="289"/>
        <v>60</v>
      </c>
      <c r="CA82" s="39">
        <f t="shared" si="289"/>
        <v>80</v>
      </c>
      <c r="CB82" s="34">
        <f t="shared" si="256"/>
        <v>240</v>
      </c>
      <c r="CC82" s="39">
        <f t="shared" si="289"/>
        <v>100</v>
      </c>
      <c r="CD82" s="39">
        <f t="shared" si="289"/>
        <v>80</v>
      </c>
      <c r="CE82" s="39">
        <f t="shared" si="289"/>
        <v>60</v>
      </c>
      <c r="CF82" s="34">
        <f t="shared" si="257"/>
        <v>260</v>
      </c>
      <c r="CG82" s="39">
        <f t="shared" si="289"/>
        <v>100</v>
      </c>
      <c r="CH82" s="39">
        <f t="shared" si="289"/>
        <v>80</v>
      </c>
      <c r="CI82" s="39">
        <f t="shared" si="289"/>
        <v>80</v>
      </c>
      <c r="CJ82" s="34">
        <f t="shared" si="258"/>
        <v>380</v>
      </c>
      <c r="CK82" s="39">
        <f t="shared" si="289"/>
        <v>100</v>
      </c>
      <c r="CL82" s="39">
        <f t="shared" si="289"/>
        <v>80</v>
      </c>
      <c r="CM82" s="39">
        <f t="shared" si="289"/>
        <v>60</v>
      </c>
      <c r="CN82" s="39">
        <f t="shared" si="289"/>
        <v>80</v>
      </c>
      <c r="CO82" s="39">
        <f t="shared" si="289"/>
        <v>60</v>
      </c>
      <c r="CP82" s="34">
        <f t="shared" si="259"/>
        <v>160</v>
      </c>
      <c r="CQ82" s="39">
        <f t="shared" si="289"/>
        <v>100</v>
      </c>
      <c r="CR82" s="39">
        <f t="shared" si="289"/>
        <v>60</v>
      </c>
      <c r="CS82" s="34">
        <f t="shared" si="260"/>
        <v>220</v>
      </c>
      <c r="CT82" s="39">
        <f t="shared" si="289"/>
        <v>100</v>
      </c>
      <c r="CU82" s="39">
        <f t="shared" si="289"/>
        <v>60</v>
      </c>
      <c r="CV82" s="39">
        <f t="shared" si="289"/>
        <v>60</v>
      </c>
      <c r="CW82" s="34">
        <f t="shared" si="261"/>
        <v>240</v>
      </c>
      <c r="CX82" s="39">
        <f t="shared" si="289"/>
        <v>100</v>
      </c>
      <c r="CY82" s="39">
        <f t="shared" si="289"/>
        <v>60</v>
      </c>
      <c r="CZ82" s="39">
        <f t="shared" si="289"/>
        <v>80</v>
      </c>
      <c r="DA82" s="34">
        <f t="shared" si="262"/>
        <v>220</v>
      </c>
      <c r="DB82" s="39">
        <f t="shared" si="289"/>
        <v>100</v>
      </c>
      <c r="DC82" s="39">
        <f t="shared" si="289"/>
        <v>60</v>
      </c>
      <c r="DD82" s="39">
        <f t="shared" si="289"/>
        <v>60</v>
      </c>
      <c r="DE82" s="41">
        <f t="shared" si="289"/>
        <v>100</v>
      </c>
      <c r="DF82" s="41">
        <f t="shared" si="289"/>
        <v>100</v>
      </c>
      <c r="DG82" s="41">
        <f t="shared" si="289"/>
        <v>100</v>
      </c>
      <c r="DH82" s="14">
        <f t="shared" si="241"/>
        <v>6080</v>
      </c>
    </row>
    <row r="83" spans="1:112" ht="25.2" customHeight="1" x14ac:dyDescent="0.7">
      <c r="A83" s="92" t="s">
        <v>171</v>
      </c>
      <c r="B83" s="59" t="s">
        <v>108</v>
      </c>
      <c r="C83" s="41">
        <f>SUM(C84)</f>
        <v>6080</v>
      </c>
      <c r="D83" s="62"/>
      <c r="E83" s="62"/>
      <c r="F83" s="62">
        <f>F84</f>
        <v>60</v>
      </c>
      <c r="G83" s="62">
        <f t="shared" si="288"/>
        <v>0</v>
      </c>
      <c r="H83" s="62"/>
      <c r="I83" s="62">
        <f t="shared" si="288"/>
        <v>0</v>
      </c>
      <c r="J83" s="62">
        <f t="shared" si="288"/>
        <v>0</v>
      </c>
      <c r="K83" s="62"/>
      <c r="L83" s="34">
        <f t="shared" si="242"/>
        <v>180</v>
      </c>
      <c r="M83" s="62">
        <f t="shared" si="288"/>
        <v>100</v>
      </c>
      <c r="N83" s="62">
        <f t="shared" si="288"/>
        <v>80</v>
      </c>
      <c r="O83" s="34">
        <f t="shared" si="243"/>
        <v>280</v>
      </c>
      <c r="P83" s="62">
        <f t="shared" si="288"/>
        <v>100</v>
      </c>
      <c r="Q83" s="62">
        <f t="shared" si="288"/>
        <v>60</v>
      </c>
      <c r="R83" s="62">
        <f t="shared" si="288"/>
        <v>60</v>
      </c>
      <c r="S83" s="62">
        <f t="shared" si="288"/>
        <v>60</v>
      </c>
      <c r="T83" s="34">
        <f t="shared" si="244"/>
        <v>260</v>
      </c>
      <c r="U83" s="62">
        <f t="shared" si="288"/>
        <v>100</v>
      </c>
      <c r="V83" s="62">
        <f t="shared" si="288"/>
        <v>0</v>
      </c>
      <c r="W83" s="62">
        <f t="shared" si="288"/>
        <v>80</v>
      </c>
      <c r="X83" s="62">
        <f t="shared" si="288"/>
        <v>80</v>
      </c>
      <c r="Y83" s="34">
        <f t="shared" si="245"/>
        <v>340</v>
      </c>
      <c r="Z83" s="62">
        <f t="shared" si="288"/>
        <v>100</v>
      </c>
      <c r="AA83" s="62">
        <f t="shared" si="288"/>
        <v>80</v>
      </c>
      <c r="AB83" s="62">
        <f t="shared" si="288"/>
        <v>80</v>
      </c>
      <c r="AC83" s="62">
        <f t="shared" si="288"/>
        <v>80</v>
      </c>
      <c r="AD83" s="34">
        <f t="shared" si="246"/>
        <v>300</v>
      </c>
      <c r="AE83" s="62">
        <f t="shared" si="288"/>
        <v>100</v>
      </c>
      <c r="AF83" s="62">
        <f t="shared" si="288"/>
        <v>80</v>
      </c>
      <c r="AG83" s="62">
        <f t="shared" si="288"/>
        <v>60</v>
      </c>
      <c r="AH83" s="62">
        <f t="shared" si="288"/>
        <v>60</v>
      </c>
      <c r="AI83" s="34">
        <f t="shared" si="247"/>
        <v>360</v>
      </c>
      <c r="AJ83" s="62">
        <f t="shared" si="288"/>
        <v>100</v>
      </c>
      <c r="AK83" s="62">
        <f t="shared" si="288"/>
        <v>0</v>
      </c>
      <c r="AL83" s="62">
        <f t="shared" si="288"/>
        <v>60</v>
      </c>
      <c r="AM83" s="62">
        <f t="shared" si="288"/>
        <v>60</v>
      </c>
      <c r="AN83" s="62">
        <f t="shared" si="288"/>
        <v>60</v>
      </c>
      <c r="AO83" s="62">
        <f t="shared" si="288"/>
        <v>80</v>
      </c>
      <c r="AP83" s="34">
        <f t="shared" si="248"/>
        <v>380</v>
      </c>
      <c r="AQ83" s="62">
        <f t="shared" si="288"/>
        <v>100</v>
      </c>
      <c r="AR83" s="62">
        <f t="shared" si="288"/>
        <v>80</v>
      </c>
      <c r="AS83" s="62">
        <f t="shared" si="288"/>
        <v>60</v>
      </c>
      <c r="AT83" s="62">
        <f t="shared" si="288"/>
        <v>60</v>
      </c>
      <c r="AU83" s="62">
        <f t="shared" si="288"/>
        <v>80</v>
      </c>
      <c r="AV83" s="34">
        <f t="shared" si="249"/>
        <v>300</v>
      </c>
      <c r="AW83" s="62">
        <f t="shared" si="288"/>
        <v>100</v>
      </c>
      <c r="AX83" s="62">
        <f t="shared" si="288"/>
        <v>80</v>
      </c>
      <c r="AY83" s="62">
        <f t="shared" si="288"/>
        <v>60</v>
      </c>
      <c r="AZ83" s="62">
        <f t="shared" si="288"/>
        <v>60</v>
      </c>
      <c r="BA83" s="34">
        <f t="shared" si="250"/>
        <v>340</v>
      </c>
      <c r="BB83" s="62">
        <f t="shared" si="288"/>
        <v>100</v>
      </c>
      <c r="BC83" s="62">
        <f t="shared" si="288"/>
        <v>60</v>
      </c>
      <c r="BD83" s="62">
        <f t="shared" si="288"/>
        <v>60</v>
      </c>
      <c r="BE83" s="62">
        <f t="shared" si="288"/>
        <v>60</v>
      </c>
      <c r="BF83" s="62">
        <f t="shared" si="288"/>
        <v>60</v>
      </c>
      <c r="BG83" s="34">
        <f t="shared" si="251"/>
        <v>220</v>
      </c>
      <c r="BH83" s="62">
        <f t="shared" si="288"/>
        <v>100</v>
      </c>
      <c r="BI83" s="62">
        <f t="shared" si="288"/>
        <v>60</v>
      </c>
      <c r="BJ83" s="62">
        <f t="shared" si="288"/>
        <v>60</v>
      </c>
      <c r="BK83" s="34">
        <f t="shared" si="252"/>
        <v>240</v>
      </c>
      <c r="BL83" s="62">
        <f t="shared" si="288"/>
        <v>100</v>
      </c>
      <c r="BM83" s="62">
        <f t="shared" si="288"/>
        <v>60</v>
      </c>
      <c r="BN83" s="62">
        <f t="shared" si="288"/>
        <v>80</v>
      </c>
      <c r="BO83" s="34">
        <f t="shared" si="253"/>
        <v>160</v>
      </c>
      <c r="BP83" s="62">
        <f t="shared" si="288"/>
        <v>100</v>
      </c>
      <c r="BQ83" s="62">
        <f t="shared" si="289"/>
        <v>60</v>
      </c>
      <c r="BR83" s="106">
        <f t="shared" si="289"/>
        <v>100</v>
      </c>
      <c r="BS83" s="34">
        <f t="shared" si="254"/>
        <v>240</v>
      </c>
      <c r="BT83" s="62">
        <f>BT84</f>
        <v>100</v>
      </c>
      <c r="BU83" s="62">
        <f t="shared" si="289"/>
        <v>80</v>
      </c>
      <c r="BV83" s="62">
        <f t="shared" si="289"/>
        <v>60</v>
      </c>
      <c r="BW83" s="34">
        <f t="shared" si="255"/>
        <v>300</v>
      </c>
      <c r="BX83" s="62">
        <f t="shared" si="289"/>
        <v>100</v>
      </c>
      <c r="BY83" s="62">
        <f t="shared" si="289"/>
        <v>60</v>
      </c>
      <c r="BZ83" s="62">
        <f t="shared" si="289"/>
        <v>60</v>
      </c>
      <c r="CA83" s="62">
        <f t="shared" si="289"/>
        <v>80</v>
      </c>
      <c r="CB83" s="34">
        <f t="shared" si="256"/>
        <v>240</v>
      </c>
      <c r="CC83" s="62">
        <f t="shared" si="289"/>
        <v>100</v>
      </c>
      <c r="CD83" s="62">
        <f t="shared" si="289"/>
        <v>80</v>
      </c>
      <c r="CE83" s="62">
        <f t="shared" si="289"/>
        <v>60</v>
      </c>
      <c r="CF83" s="34">
        <f t="shared" si="257"/>
        <v>260</v>
      </c>
      <c r="CG83" s="62">
        <f t="shared" si="289"/>
        <v>100</v>
      </c>
      <c r="CH83" s="62">
        <f t="shared" si="289"/>
        <v>80</v>
      </c>
      <c r="CI83" s="62">
        <f t="shared" si="289"/>
        <v>80</v>
      </c>
      <c r="CJ83" s="34">
        <f t="shared" si="258"/>
        <v>380</v>
      </c>
      <c r="CK83" s="62">
        <f t="shared" si="289"/>
        <v>100</v>
      </c>
      <c r="CL83" s="62">
        <f t="shared" si="289"/>
        <v>80</v>
      </c>
      <c r="CM83" s="62">
        <f t="shared" si="289"/>
        <v>60</v>
      </c>
      <c r="CN83" s="62">
        <f t="shared" si="289"/>
        <v>80</v>
      </c>
      <c r="CO83" s="62">
        <f t="shared" si="289"/>
        <v>60</v>
      </c>
      <c r="CP83" s="34">
        <f t="shared" si="259"/>
        <v>160</v>
      </c>
      <c r="CQ83" s="62">
        <f t="shared" si="289"/>
        <v>100</v>
      </c>
      <c r="CR83" s="62">
        <f t="shared" si="289"/>
        <v>60</v>
      </c>
      <c r="CS83" s="34">
        <f t="shared" si="260"/>
        <v>220</v>
      </c>
      <c r="CT83" s="62">
        <f t="shared" si="289"/>
        <v>100</v>
      </c>
      <c r="CU83" s="62">
        <f t="shared" si="289"/>
        <v>60</v>
      </c>
      <c r="CV83" s="62">
        <f t="shared" si="289"/>
        <v>60</v>
      </c>
      <c r="CW83" s="34">
        <f t="shared" si="261"/>
        <v>240</v>
      </c>
      <c r="CX83" s="62">
        <f t="shared" si="289"/>
        <v>100</v>
      </c>
      <c r="CY83" s="62">
        <f t="shared" si="289"/>
        <v>60</v>
      </c>
      <c r="CZ83" s="62">
        <f t="shared" si="289"/>
        <v>80</v>
      </c>
      <c r="DA83" s="34">
        <f t="shared" si="262"/>
        <v>220</v>
      </c>
      <c r="DB83" s="62">
        <f t="shared" si="289"/>
        <v>100</v>
      </c>
      <c r="DC83" s="62">
        <f t="shared" si="289"/>
        <v>60</v>
      </c>
      <c r="DD83" s="62">
        <f t="shared" si="289"/>
        <v>60</v>
      </c>
      <c r="DE83" s="106">
        <f t="shared" si="289"/>
        <v>100</v>
      </c>
      <c r="DF83" s="106">
        <f t="shared" si="289"/>
        <v>100</v>
      </c>
      <c r="DG83" s="106">
        <f t="shared" si="289"/>
        <v>100</v>
      </c>
      <c r="DH83" s="14">
        <f t="shared" si="241"/>
        <v>6080</v>
      </c>
    </row>
    <row r="84" spans="1:112" x14ac:dyDescent="0.7">
      <c r="A84" s="93" t="s">
        <v>125</v>
      </c>
      <c r="B84" s="49" t="s">
        <v>108</v>
      </c>
      <c r="C84" s="50">
        <f>SUM(F84+L84+O84+T84+Y84+AD84+AI84+AP84+AV84+BA84+BG84+BK84+BO84+BR84+BS84+BW84+CB84+CJ84+CP84+CS84+CW84+DA84+DF84+DG84)+CF84+DE84</f>
        <v>6080</v>
      </c>
      <c r="D84" s="51"/>
      <c r="E84" s="51"/>
      <c r="F84" s="51">
        <v>60</v>
      </c>
      <c r="G84" s="51"/>
      <c r="H84" s="51"/>
      <c r="I84" s="51"/>
      <c r="J84" s="51"/>
      <c r="K84" s="51"/>
      <c r="L84" s="34">
        <f t="shared" si="242"/>
        <v>180</v>
      </c>
      <c r="M84" s="51">
        <v>100</v>
      </c>
      <c r="N84" s="51">
        <v>80</v>
      </c>
      <c r="O84" s="34">
        <f t="shared" si="243"/>
        <v>280</v>
      </c>
      <c r="P84" s="51">
        <v>100</v>
      </c>
      <c r="Q84" s="51">
        <v>60</v>
      </c>
      <c r="R84" s="51">
        <v>60</v>
      </c>
      <c r="S84" s="51">
        <v>60</v>
      </c>
      <c r="T84" s="34">
        <f t="shared" si="244"/>
        <v>260</v>
      </c>
      <c r="U84" s="51">
        <v>100</v>
      </c>
      <c r="V84" s="51"/>
      <c r="W84" s="51">
        <v>80</v>
      </c>
      <c r="X84" s="51">
        <v>80</v>
      </c>
      <c r="Y84" s="34">
        <f t="shared" si="245"/>
        <v>340</v>
      </c>
      <c r="Z84" s="51">
        <v>100</v>
      </c>
      <c r="AA84" s="51">
        <v>80</v>
      </c>
      <c r="AB84" s="51">
        <v>80</v>
      </c>
      <c r="AC84" s="51">
        <v>80</v>
      </c>
      <c r="AD84" s="34">
        <f t="shared" si="246"/>
        <v>300</v>
      </c>
      <c r="AE84" s="51">
        <v>100</v>
      </c>
      <c r="AF84" s="51">
        <v>80</v>
      </c>
      <c r="AG84" s="51">
        <v>60</v>
      </c>
      <c r="AH84" s="51">
        <v>60</v>
      </c>
      <c r="AI84" s="34">
        <f t="shared" si="247"/>
        <v>360</v>
      </c>
      <c r="AJ84" s="51">
        <v>100</v>
      </c>
      <c r="AK84" s="78"/>
      <c r="AL84" s="51">
        <v>60</v>
      </c>
      <c r="AM84" s="51">
        <v>60</v>
      </c>
      <c r="AN84" s="51">
        <v>60</v>
      </c>
      <c r="AO84" s="51">
        <v>80</v>
      </c>
      <c r="AP84" s="34">
        <f t="shared" si="248"/>
        <v>380</v>
      </c>
      <c r="AQ84" s="51">
        <v>100</v>
      </c>
      <c r="AR84" s="51">
        <v>80</v>
      </c>
      <c r="AS84" s="51">
        <v>60</v>
      </c>
      <c r="AT84" s="51">
        <v>60</v>
      </c>
      <c r="AU84" s="51">
        <v>80</v>
      </c>
      <c r="AV84" s="34">
        <f t="shared" si="249"/>
        <v>300</v>
      </c>
      <c r="AW84" s="51">
        <v>100</v>
      </c>
      <c r="AX84" s="51">
        <v>80</v>
      </c>
      <c r="AY84" s="51">
        <v>60</v>
      </c>
      <c r="AZ84" s="51">
        <v>60</v>
      </c>
      <c r="BA84" s="34">
        <f t="shared" si="250"/>
        <v>340</v>
      </c>
      <c r="BB84" s="51">
        <v>100</v>
      </c>
      <c r="BC84" s="51">
        <v>60</v>
      </c>
      <c r="BD84" s="51">
        <v>60</v>
      </c>
      <c r="BE84" s="51">
        <v>60</v>
      </c>
      <c r="BF84" s="51">
        <v>60</v>
      </c>
      <c r="BG84" s="34">
        <f t="shared" si="251"/>
        <v>220</v>
      </c>
      <c r="BH84" s="51">
        <v>100</v>
      </c>
      <c r="BI84" s="51">
        <v>60</v>
      </c>
      <c r="BJ84" s="51">
        <v>60</v>
      </c>
      <c r="BK84" s="34">
        <f t="shared" si="252"/>
        <v>240</v>
      </c>
      <c r="BL84" s="51">
        <v>100</v>
      </c>
      <c r="BM84" s="51">
        <v>60</v>
      </c>
      <c r="BN84" s="51">
        <v>80</v>
      </c>
      <c r="BO84" s="34">
        <f t="shared" si="253"/>
        <v>160</v>
      </c>
      <c r="BP84" s="51">
        <v>100</v>
      </c>
      <c r="BQ84" s="51">
        <v>60</v>
      </c>
      <c r="BR84" s="50">
        <v>100</v>
      </c>
      <c r="BS84" s="34">
        <f t="shared" si="254"/>
        <v>240</v>
      </c>
      <c r="BT84" s="51">
        <v>100</v>
      </c>
      <c r="BU84" s="51">
        <v>80</v>
      </c>
      <c r="BV84" s="51">
        <v>60</v>
      </c>
      <c r="BW84" s="34">
        <f t="shared" si="255"/>
        <v>300</v>
      </c>
      <c r="BX84" s="51">
        <v>100</v>
      </c>
      <c r="BY84" s="51">
        <v>60</v>
      </c>
      <c r="BZ84" s="51">
        <v>60</v>
      </c>
      <c r="CA84" s="51">
        <v>80</v>
      </c>
      <c r="CB84" s="34">
        <f t="shared" si="256"/>
        <v>240</v>
      </c>
      <c r="CC84" s="51">
        <v>100</v>
      </c>
      <c r="CD84" s="51">
        <v>80</v>
      </c>
      <c r="CE84" s="51">
        <v>60</v>
      </c>
      <c r="CF84" s="34">
        <f t="shared" si="257"/>
        <v>260</v>
      </c>
      <c r="CG84" s="51">
        <v>100</v>
      </c>
      <c r="CH84" s="51">
        <v>80</v>
      </c>
      <c r="CI84" s="51">
        <v>80</v>
      </c>
      <c r="CJ84" s="34">
        <f t="shared" si="258"/>
        <v>380</v>
      </c>
      <c r="CK84" s="51">
        <v>100</v>
      </c>
      <c r="CL84" s="51">
        <v>80</v>
      </c>
      <c r="CM84" s="51">
        <v>60</v>
      </c>
      <c r="CN84" s="51">
        <v>80</v>
      </c>
      <c r="CO84" s="51">
        <v>60</v>
      </c>
      <c r="CP84" s="34">
        <f t="shared" si="259"/>
        <v>160</v>
      </c>
      <c r="CQ84" s="51">
        <v>100</v>
      </c>
      <c r="CR84" s="51">
        <v>60</v>
      </c>
      <c r="CS84" s="34">
        <f t="shared" si="260"/>
        <v>220</v>
      </c>
      <c r="CT84" s="51">
        <v>100</v>
      </c>
      <c r="CU84" s="51">
        <v>60</v>
      </c>
      <c r="CV84" s="51">
        <v>60</v>
      </c>
      <c r="CW84" s="34">
        <f t="shared" si="261"/>
        <v>240</v>
      </c>
      <c r="CX84" s="51">
        <v>100</v>
      </c>
      <c r="CY84" s="51">
        <v>60</v>
      </c>
      <c r="CZ84" s="51">
        <v>80</v>
      </c>
      <c r="DA84" s="34">
        <f t="shared" si="262"/>
        <v>220</v>
      </c>
      <c r="DB84" s="51">
        <v>100</v>
      </c>
      <c r="DC84" s="51">
        <v>60</v>
      </c>
      <c r="DD84" s="51">
        <v>60</v>
      </c>
      <c r="DE84" s="50">
        <v>100</v>
      </c>
      <c r="DF84" s="50">
        <v>100</v>
      </c>
      <c r="DG84" s="50">
        <v>100</v>
      </c>
      <c r="DH84" s="14">
        <f t="shared" si="241"/>
        <v>6080</v>
      </c>
    </row>
  </sheetData>
  <autoFilter ref="A1:A84"/>
  <pageMargins left="0.27559055118110198" right="0.31496062992126" top="0.15748031496063" bottom="7.8740157480315001E-2" header="0.31496062992126" footer="0.1574803149606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BP113"/>
    </sheetView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เป้าหมายปรับตามกรม</vt:lpstr>
      <vt:lpstr>Sheet2</vt:lpstr>
      <vt:lpstr>เป้าหมายปรับตามกรม!Print_Titles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Win7x32Bit</dc:creator>
  <cp:lastModifiedBy>DSD_19458</cp:lastModifiedBy>
  <cp:lastPrinted>2022-11-22T02:46:38Z</cp:lastPrinted>
  <dcterms:created xsi:type="dcterms:W3CDTF">2022-08-31T01:50:50Z</dcterms:created>
  <dcterms:modified xsi:type="dcterms:W3CDTF">2022-11-22T03:20:25Z</dcterms:modified>
</cp:coreProperties>
</file>