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นผ 3.1 ปรับปรุงใหม่" sheetId="1" r:id="rId1"/>
    <sheet name="รวม 3.1 จากสพภ. สพน." sheetId="3" r:id="rId2"/>
  </sheets>
  <definedNames>
    <definedName name="_xlnm.Print_Titles" localSheetId="0">'นผ 3.1 ปรับปรุงใหม่'!$2:$3</definedName>
    <definedName name="_xlnm.Print_Titles" localSheetId="1">'รวม 3.1 จากสพภ. สพน.'!$2:$3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DJ47" i="1" l="1"/>
  <c r="DI47" i="1"/>
  <c r="DH47" i="1"/>
  <c r="DG47" i="1"/>
  <c r="DF47" i="1"/>
  <c r="DE47" i="1"/>
  <c r="DC47" i="1"/>
  <c r="DB47" i="1"/>
  <c r="DA47" i="1"/>
  <c r="CY47" i="1"/>
  <c r="CX47" i="1"/>
  <c r="CW47" i="1"/>
  <c r="CU47" i="1"/>
  <c r="CT47" i="1"/>
  <c r="CR47" i="1"/>
  <c r="CQ47" i="1"/>
  <c r="CP47" i="1"/>
  <c r="CO47" i="1"/>
  <c r="CN47" i="1"/>
  <c r="CL47" i="1"/>
  <c r="CK47" i="1"/>
  <c r="CJ47" i="1"/>
  <c r="CH47" i="1"/>
  <c r="CG47" i="1"/>
  <c r="CF47" i="1"/>
  <c r="CD47" i="1"/>
  <c r="CC47" i="1"/>
  <c r="CB47" i="1"/>
  <c r="CA47" i="1"/>
  <c r="BY47" i="1"/>
  <c r="BX47" i="1"/>
  <c r="BW47" i="1"/>
  <c r="BU47" i="1"/>
  <c r="BT47" i="1"/>
  <c r="BS47" i="1"/>
  <c r="BQ47" i="1"/>
  <c r="BP47" i="1"/>
  <c r="BO47" i="1"/>
  <c r="BM47" i="1"/>
  <c r="BL47" i="1"/>
  <c r="BK47" i="1"/>
  <c r="BI47" i="1"/>
  <c r="BH47" i="1"/>
  <c r="BG47" i="1"/>
  <c r="BF47" i="1"/>
  <c r="BE47" i="1"/>
  <c r="BC47" i="1"/>
  <c r="BB47" i="1"/>
  <c r="BA47" i="1"/>
  <c r="AZ47" i="1"/>
  <c r="AX47" i="1"/>
  <c r="AW47" i="1"/>
  <c r="AV47" i="1"/>
  <c r="AU47" i="1"/>
  <c r="AT47" i="1"/>
  <c r="AR47" i="1"/>
  <c r="AQ47" i="1"/>
  <c r="AP47" i="1"/>
  <c r="AO47" i="1"/>
  <c r="AN47" i="1"/>
  <c r="AL47" i="1"/>
  <c r="AJ47" i="1"/>
  <c r="AI47" i="1"/>
  <c r="AG47" i="1"/>
  <c r="AF47" i="1"/>
  <c r="AE47" i="1"/>
  <c r="AD47" i="1"/>
  <c r="AB47" i="1"/>
  <c r="AA47" i="1"/>
  <c r="Z47" i="1"/>
  <c r="X47" i="1"/>
  <c r="W47" i="1"/>
  <c r="V47" i="1"/>
  <c r="U47" i="1"/>
  <c r="S47" i="1"/>
  <c r="R47" i="1"/>
  <c r="J47" i="1"/>
  <c r="J4" i="1" s="1"/>
  <c r="D47" i="1"/>
  <c r="Q47" i="1" l="1"/>
  <c r="CV93" i="1"/>
  <c r="DI3" i="3" l="1"/>
  <c r="C72" i="1" l="1"/>
  <c r="CI71" i="1"/>
  <c r="Y71" i="1"/>
  <c r="Q71" i="1"/>
  <c r="C71" i="1" l="1"/>
  <c r="C38" i="1"/>
  <c r="AZ17" i="1"/>
  <c r="BR7" i="1"/>
  <c r="R84" i="1"/>
  <c r="N77" i="1"/>
  <c r="D5" i="1"/>
  <c r="C7" i="1" l="1"/>
  <c r="CE91" i="1"/>
  <c r="T91" i="1"/>
  <c r="C59" i="1" l="1"/>
  <c r="C63" i="1"/>
  <c r="C66" i="1"/>
  <c r="C68" i="1"/>
  <c r="BR49" i="1"/>
  <c r="Q49" i="1"/>
  <c r="BY23" i="3"/>
  <c r="C23" i="3" s="1"/>
  <c r="BQ23" i="3"/>
  <c r="BM23" i="3"/>
  <c r="BQ17" i="3"/>
  <c r="BM17" i="3"/>
  <c r="C184" i="3" l="1"/>
  <c r="C183" i="3"/>
  <c r="L182" i="3"/>
  <c r="K182" i="3"/>
  <c r="K4" i="3" s="1"/>
  <c r="K3" i="3" s="1"/>
  <c r="C182" i="3"/>
  <c r="DC181" i="3"/>
  <c r="CY181" i="3"/>
  <c r="CU181" i="3"/>
  <c r="CR181" i="3"/>
  <c r="CL181" i="3"/>
  <c r="CH181" i="3"/>
  <c r="CD181" i="3"/>
  <c r="BY181" i="3"/>
  <c r="BU181" i="3"/>
  <c r="BQ181" i="3"/>
  <c r="BM181" i="3"/>
  <c r="BI181" i="3"/>
  <c r="BC181" i="3"/>
  <c r="AX181" i="3"/>
  <c r="AR181" i="3"/>
  <c r="AL181" i="3"/>
  <c r="AG181" i="3"/>
  <c r="AB181" i="3"/>
  <c r="X181" i="3"/>
  <c r="C181" i="3" s="1"/>
  <c r="S181" i="3"/>
  <c r="P181" i="3"/>
  <c r="DC180" i="3"/>
  <c r="CY180" i="3"/>
  <c r="CU180" i="3"/>
  <c r="CR180" i="3"/>
  <c r="CL180" i="3"/>
  <c r="CH180" i="3"/>
  <c r="CD180" i="3"/>
  <c r="BY180" i="3"/>
  <c r="BU180" i="3"/>
  <c r="BM180" i="3"/>
  <c r="BI180" i="3"/>
  <c r="BC180" i="3"/>
  <c r="AX180" i="3"/>
  <c r="AR180" i="3"/>
  <c r="AL180" i="3"/>
  <c r="AG180" i="3"/>
  <c r="AB180" i="3"/>
  <c r="X180" i="3"/>
  <c r="S180" i="3"/>
  <c r="P180" i="3"/>
  <c r="C180" i="3"/>
  <c r="DC179" i="3"/>
  <c r="CY179" i="3"/>
  <c r="CU179" i="3"/>
  <c r="CR179" i="3"/>
  <c r="CL179" i="3"/>
  <c r="CH179" i="3"/>
  <c r="CD179" i="3"/>
  <c r="BY179" i="3"/>
  <c r="BU179" i="3"/>
  <c r="BQ179" i="3"/>
  <c r="BM179" i="3"/>
  <c r="BI179" i="3"/>
  <c r="BC179" i="3"/>
  <c r="AX179" i="3"/>
  <c r="AR179" i="3"/>
  <c r="AL179" i="3"/>
  <c r="AG179" i="3"/>
  <c r="AB179" i="3"/>
  <c r="X179" i="3"/>
  <c r="S179" i="3"/>
  <c r="P179" i="3"/>
  <c r="DC178" i="3"/>
  <c r="CY178" i="3"/>
  <c r="CU178" i="3"/>
  <c r="CR178" i="3"/>
  <c r="CL178" i="3"/>
  <c r="CH178" i="3"/>
  <c r="CD178" i="3"/>
  <c r="BY178" i="3"/>
  <c r="BU178" i="3"/>
  <c r="BQ178" i="3"/>
  <c r="BM178" i="3"/>
  <c r="BI178" i="3"/>
  <c r="BC178" i="3"/>
  <c r="AX178" i="3"/>
  <c r="AR178" i="3"/>
  <c r="AL178" i="3"/>
  <c r="AG178" i="3"/>
  <c r="AB178" i="3"/>
  <c r="X178" i="3"/>
  <c r="S178" i="3"/>
  <c r="P178" i="3"/>
  <c r="DC177" i="3"/>
  <c r="CY177" i="3"/>
  <c r="CU177" i="3"/>
  <c r="CR177" i="3"/>
  <c r="CL177" i="3"/>
  <c r="CH177" i="3"/>
  <c r="CD177" i="3"/>
  <c r="BY177" i="3"/>
  <c r="BU177" i="3"/>
  <c r="BM177" i="3"/>
  <c r="BI177" i="3"/>
  <c r="BC177" i="3"/>
  <c r="AX177" i="3"/>
  <c r="AR177" i="3"/>
  <c r="AL177" i="3"/>
  <c r="AG177" i="3"/>
  <c r="AB177" i="3"/>
  <c r="X177" i="3"/>
  <c r="S177" i="3"/>
  <c r="P177" i="3"/>
  <c r="C177" i="3" s="1"/>
  <c r="DC176" i="3"/>
  <c r="CY176" i="3"/>
  <c r="CU176" i="3"/>
  <c r="CR176" i="3"/>
  <c r="CL176" i="3"/>
  <c r="CH176" i="3"/>
  <c r="CD176" i="3"/>
  <c r="BY176" i="3"/>
  <c r="BU176" i="3"/>
  <c r="BQ176" i="3"/>
  <c r="BM176" i="3"/>
  <c r="BI176" i="3"/>
  <c r="BC176" i="3"/>
  <c r="AX176" i="3"/>
  <c r="AR176" i="3"/>
  <c r="C176" i="3" s="1"/>
  <c r="AL176" i="3"/>
  <c r="AG176" i="3"/>
  <c r="AB176" i="3"/>
  <c r="X176" i="3"/>
  <c r="S176" i="3"/>
  <c r="P176" i="3"/>
  <c r="DC175" i="3"/>
  <c r="CY175" i="3"/>
  <c r="CU175" i="3"/>
  <c r="CR175" i="3"/>
  <c r="CL175" i="3"/>
  <c r="CH175" i="3"/>
  <c r="CD175" i="3"/>
  <c r="BY175" i="3"/>
  <c r="BU175" i="3"/>
  <c r="BM175" i="3"/>
  <c r="BI175" i="3"/>
  <c r="BC175" i="3"/>
  <c r="AX175" i="3"/>
  <c r="AR175" i="3"/>
  <c r="AL175" i="3"/>
  <c r="AG175" i="3"/>
  <c r="AB175" i="3"/>
  <c r="C175" i="3" s="1"/>
  <c r="X175" i="3"/>
  <c r="S175" i="3"/>
  <c r="P175" i="3"/>
  <c r="DC174" i="3"/>
  <c r="CY174" i="3"/>
  <c r="CU174" i="3"/>
  <c r="CR174" i="3"/>
  <c r="CL174" i="3"/>
  <c r="CH174" i="3"/>
  <c r="CD174" i="3"/>
  <c r="BY174" i="3"/>
  <c r="BU174" i="3"/>
  <c r="BQ174" i="3"/>
  <c r="BM174" i="3"/>
  <c r="BI174" i="3"/>
  <c r="BC174" i="3"/>
  <c r="AX174" i="3"/>
  <c r="AR174" i="3"/>
  <c r="AL174" i="3"/>
  <c r="AG174" i="3"/>
  <c r="AB174" i="3"/>
  <c r="X174" i="3"/>
  <c r="S174" i="3"/>
  <c r="P174" i="3"/>
  <c r="C174" i="3" s="1"/>
  <c r="DC173" i="3"/>
  <c r="CY173" i="3"/>
  <c r="CU173" i="3"/>
  <c r="CR173" i="3"/>
  <c r="CL173" i="3"/>
  <c r="CH173" i="3"/>
  <c r="CD173" i="3"/>
  <c r="BY173" i="3"/>
  <c r="BU173" i="3"/>
  <c r="BQ173" i="3"/>
  <c r="BM173" i="3"/>
  <c r="BI173" i="3"/>
  <c r="BC173" i="3"/>
  <c r="AX173" i="3"/>
  <c r="AR173" i="3"/>
  <c r="AL173" i="3"/>
  <c r="AG173" i="3"/>
  <c r="AB173" i="3"/>
  <c r="X173" i="3"/>
  <c r="S173" i="3"/>
  <c r="P173" i="3"/>
  <c r="C173" i="3" s="1"/>
  <c r="DC172" i="3"/>
  <c r="CY172" i="3"/>
  <c r="CU172" i="3"/>
  <c r="CR172" i="3"/>
  <c r="CL172" i="3"/>
  <c r="CH172" i="3"/>
  <c r="CD172" i="3"/>
  <c r="BY172" i="3"/>
  <c r="BU172" i="3"/>
  <c r="BQ172" i="3"/>
  <c r="BM172" i="3"/>
  <c r="BI172" i="3"/>
  <c r="BI171" i="3" s="1"/>
  <c r="BC172" i="3"/>
  <c r="AX172" i="3"/>
  <c r="AR172" i="3"/>
  <c r="AL172" i="3"/>
  <c r="AG172" i="3"/>
  <c r="AB172" i="3"/>
  <c r="X172" i="3"/>
  <c r="S172" i="3"/>
  <c r="P172" i="3"/>
  <c r="DI171" i="3"/>
  <c r="DH171" i="3"/>
  <c r="DG171" i="3"/>
  <c r="DF171" i="3"/>
  <c r="DE171" i="3"/>
  <c r="DD171" i="3"/>
  <c r="DC171" i="3" s="1"/>
  <c r="DB171" i="3"/>
  <c r="DA171" i="3"/>
  <c r="CZ171" i="3"/>
  <c r="CY171" i="3" s="1"/>
  <c r="CX171" i="3"/>
  <c r="CW171" i="3"/>
  <c r="CV171" i="3"/>
  <c r="CU171" i="3"/>
  <c r="CT171" i="3"/>
  <c r="CS171" i="3"/>
  <c r="CR171" i="3" s="1"/>
  <c r="CQ171" i="3"/>
  <c r="CP171" i="3"/>
  <c r="CO171" i="3"/>
  <c r="CO4" i="3" s="1"/>
  <c r="CN171" i="3"/>
  <c r="CM171" i="3"/>
  <c r="CK171" i="3"/>
  <c r="CJ171" i="3"/>
  <c r="CI171" i="3"/>
  <c r="CG171" i="3"/>
  <c r="CF171" i="3"/>
  <c r="CE171" i="3"/>
  <c r="CC171" i="3"/>
  <c r="CB171" i="3"/>
  <c r="CA171" i="3"/>
  <c r="BZ171" i="3"/>
  <c r="BX171" i="3"/>
  <c r="BW171" i="3"/>
  <c r="BU171" i="3" s="1"/>
  <c r="BV171" i="3"/>
  <c r="BT171" i="3"/>
  <c r="BS171" i="3"/>
  <c r="BR171" i="3"/>
  <c r="BQ171" i="3"/>
  <c r="BP171" i="3"/>
  <c r="BO171" i="3"/>
  <c r="BM171" i="3" s="1"/>
  <c r="BN171" i="3"/>
  <c r="BL171" i="3"/>
  <c r="BK171" i="3"/>
  <c r="BJ171" i="3"/>
  <c r="BH171" i="3"/>
  <c r="BG171" i="3"/>
  <c r="BG4" i="3" s="1"/>
  <c r="BG3" i="3" s="1"/>
  <c r="BF171" i="3"/>
  <c r="BE171" i="3"/>
  <c r="BD171" i="3"/>
  <c r="BB171" i="3"/>
  <c r="BA171" i="3"/>
  <c r="AZ171" i="3"/>
  <c r="AY171" i="3"/>
  <c r="AX171" i="3" s="1"/>
  <c r="AW171" i="3"/>
  <c r="AV171" i="3"/>
  <c r="AR171" i="3" s="1"/>
  <c r="AU171" i="3"/>
  <c r="AT171" i="3"/>
  <c r="AS171" i="3"/>
  <c r="AQ171" i="3"/>
  <c r="AP171" i="3"/>
  <c r="AO171" i="3"/>
  <c r="AN171" i="3"/>
  <c r="AM171" i="3"/>
  <c r="AL171" i="3" s="1"/>
  <c r="AK171" i="3"/>
  <c r="AG171" i="3" s="1"/>
  <c r="AJ171" i="3"/>
  <c r="AI171" i="3"/>
  <c r="AH171" i="3"/>
  <c r="AF171" i="3"/>
  <c r="AE171" i="3"/>
  <c r="AD171" i="3"/>
  <c r="AC171" i="3"/>
  <c r="AB171" i="3" s="1"/>
  <c r="AA171" i="3"/>
  <c r="Z171" i="3"/>
  <c r="Y171" i="3"/>
  <c r="X171" i="3"/>
  <c r="W171" i="3"/>
  <c r="V171" i="3"/>
  <c r="U171" i="3"/>
  <c r="S171" i="3" s="1"/>
  <c r="T171" i="3"/>
  <c r="R171" i="3"/>
  <c r="Q171" i="3"/>
  <c r="P171" i="3" s="1"/>
  <c r="DC170" i="3"/>
  <c r="CY170" i="3"/>
  <c r="CU170" i="3"/>
  <c r="CR170" i="3"/>
  <c r="CL170" i="3"/>
  <c r="CH170" i="3"/>
  <c r="CD170" i="3"/>
  <c r="BY170" i="3"/>
  <c r="BU170" i="3"/>
  <c r="BM170" i="3"/>
  <c r="BI170" i="3"/>
  <c r="BC170" i="3"/>
  <c r="AX170" i="3"/>
  <c r="AR170" i="3"/>
  <c r="AL170" i="3"/>
  <c r="AG170" i="3"/>
  <c r="AB170" i="3"/>
  <c r="X170" i="3"/>
  <c r="S170" i="3"/>
  <c r="C170" i="3" s="1"/>
  <c r="CR169" i="3"/>
  <c r="C169" i="3"/>
  <c r="C168" i="3"/>
  <c r="CS167" i="3"/>
  <c r="CR167" i="3" s="1"/>
  <c r="H167" i="3"/>
  <c r="C167" i="3"/>
  <c r="C166" i="3"/>
  <c r="C165" i="3"/>
  <c r="C164" i="3"/>
  <c r="C163" i="3"/>
  <c r="DC162" i="3"/>
  <c r="CY162" i="3"/>
  <c r="CR162" i="3"/>
  <c r="CL162" i="3"/>
  <c r="CH162" i="3"/>
  <c r="CD162" i="3"/>
  <c r="BU162" i="3"/>
  <c r="BQ162" i="3"/>
  <c r="BM162" i="3"/>
  <c r="AX162" i="3"/>
  <c r="AR162" i="3"/>
  <c r="AG162" i="3"/>
  <c r="AB162" i="3"/>
  <c r="C162" i="3" s="1"/>
  <c r="S162" i="3"/>
  <c r="C161" i="3"/>
  <c r="BQ160" i="3"/>
  <c r="C160" i="3"/>
  <c r="DC159" i="3"/>
  <c r="CY159" i="3"/>
  <c r="CR159" i="3"/>
  <c r="CL159" i="3"/>
  <c r="CH159" i="3"/>
  <c r="CD159" i="3"/>
  <c r="BU159" i="3"/>
  <c r="BQ159" i="3"/>
  <c r="BM159" i="3"/>
  <c r="BI159" i="3"/>
  <c r="AX159" i="3"/>
  <c r="C159" i="3" s="1"/>
  <c r="AR159" i="3"/>
  <c r="AL159" i="3"/>
  <c r="AG159" i="3"/>
  <c r="AB159" i="3"/>
  <c r="S159" i="3"/>
  <c r="DC158" i="3"/>
  <c r="CY158" i="3"/>
  <c r="CR158" i="3"/>
  <c r="CL158" i="3"/>
  <c r="CH158" i="3"/>
  <c r="CD158" i="3"/>
  <c r="BU158" i="3"/>
  <c r="BQ158" i="3"/>
  <c r="BM158" i="3"/>
  <c r="AX158" i="3"/>
  <c r="C158" i="3" s="1"/>
  <c r="AR158" i="3"/>
  <c r="AL158" i="3"/>
  <c r="AG158" i="3"/>
  <c r="AB158" i="3"/>
  <c r="S158" i="3"/>
  <c r="DC157" i="3"/>
  <c r="CY157" i="3"/>
  <c r="CR157" i="3"/>
  <c r="CL157" i="3"/>
  <c r="CH157" i="3"/>
  <c r="CD157" i="3"/>
  <c r="BU157" i="3"/>
  <c r="BQ157" i="3"/>
  <c r="BM157" i="3"/>
  <c r="AX157" i="3"/>
  <c r="AR157" i="3"/>
  <c r="AB157" i="3"/>
  <c r="S157" i="3"/>
  <c r="DC156" i="3"/>
  <c r="CY156" i="3"/>
  <c r="CR156" i="3"/>
  <c r="CL156" i="3"/>
  <c r="CH156" i="3"/>
  <c r="CG156" i="3"/>
  <c r="CF156" i="3"/>
  <c r="CD156" i="3" s="1"/>
  <c r="CE156" i="3"/>
  <c r="BU156" i="3"/>
  <c r="BQ156" i="3"/>
  <c r="BM156" i="3"/>
  <c r="BI156" i="3"/>
  <c r="BC156" i="3"/>
  <c r="AX156" i="3"/>
  <c r="AR156" i="3"/>
  <c r="AQ156" i="3"/>
  <c r="AP156" i="3"/>
  <c r="AL156" i="3" s="1"/>
  <c r="AO156" i="3"/>
  <c r="AN156" i="3"/>
  <c r="AM156" i="3"/>
  <c r="AG156" i="3"/>
  <c r="AB156" i="3"/>
  <c r="S156" i="3"/>
  <c r="P156" i="3"/>
  <c r="M156" i="3"/>
  <c r="C156" i="3" s="1"/>
  <c r="DC155" i="3"/>
  <c r="CY155" i="3"/>
  <c r="CU155" i="3"/>
  <c r="CR155" i="3"/>
  <c r="CL155" i="3"/>
  <c r="CH155" i="3"/>
  <c r="CD155" i="3"/>
  <c r="BU155" i="3"/>
  <c r="BQ155" i="3"/>
  <c r="BM155" i="3"/>
  <c r="BI155" i="3"/>
  <c r="BC155" i="3"/>
  <c r="AX155" i="3"/>
  <c r="AR155" i="3"/>
  <c r="AQ155" i="3"/>
  <c r="AL155" i="3" s="1"/>
  <c r="AG155" i="3"/>
  <c r="AB155" i="3"/>
  <c r="X155" i="3"/>
  <c r="S155" i="3"/>
  <c r="P155" i="3"/>
  <c r="C155" i="3"/>
  <c r="DC154" i="3"/>
  <c r="CY154" i="3"/>
  <c r="CU154" i="3"/>
  <c r="CR154" i="3"/>
  <c r="CL154" i="3"/>
  <c r="CH154" i="3"/>
  <c r="CD154" i="3"/>
  <c r="BY154" i="3"/>
  <c r="BY153" i="3" s="1"/>
  <c r="BY5" i="3" s="1"/>
  <c r="BU154" i="3"/>
  <c r="BQ154" i="3"/>
  <c r="BM154" i="3"/>
  <c r="BI154" i="3"/>
  <c r="BC154" i="3"/>
  <c r="AX154" i="3"/>
  <c r="AR154" i="3"/>
  <c r="AL154" i="3"/>
  <c r="AG154" i="3"/>
  <c r="AB154" i="3"/>
  <c r="AB153" i="3" s="1"/>
  <c r="X154" i="3"/>
  <c r="S154" i="3"/>
  <c r="P154" i="3"/>
  <c r="DI153" i="3"/>
  <c r="DH153" i="3"/>
  <c r="DG153" i="3"/>
  <c r="DG5" i="3" s="1"/>
  <c r="DF153" i="3"/>
  <c r="DF5" i="3" s="1"/>
  <c r="DE153" i="3"/>
  <c r="DD153" i="3"/>
  <c r="DC153" i="3"/>
  <c r="DB153" i="3"/>
  <c r="DA153" i="3"/>
  <c r="CZ153" i="3"/>
  <c r="CY153" i="3"/>
  <c r="CY5" i="3" s="1"/>
  <c r="CX153" i="3"/>
  <c r="CX5" i="3" s="1"/>
  <c r="CW153" i="3"/>
  <c r="CV153" i="3"/>
  <c r="CU153" i="3"/>
  <c r="CS153" i="3"/>
  <c r="CR153" i="3"/>
  <c r="CQ153" i="3"/>
  <c r="CP153" i="3"/>
  <c r="CO153" i="3"/>
  <c r="CN153" i="3"/>
  <c r="CM153" i="3"/>
  <c r="CK153" i="3"/>
  <c r="CJ153" i="3"/>
  <c r="CI153" i="3"/>
  <c r="CH153" i="3"/>
  <c r="CH5" i="3" s="1"/>
  <c r="CG153" i="3"/>
  <c r="CF153" i="3"/>
  <c r="CE153" i="3"/>
  <c r="CD153" i="3"/>
  <c r="CC153" i="3"/>
  <c r="CB153" i="3"/>
  <c r="CA153" i="3"/>
  <c r="BZ153" i="3"/>
  <c r="BZ5" i="3" s="1"/>
  <c r="BX153" i="3"/>
  <c r="BW153" i="3"/>
  <c r="BV153" i="3"/>
  <c r="BU153" i="3" s="1"/>
  <c r="BT153" i="3"/>
  <c r="BS153" i="3"/>
  <c r="BR153" i="3"/>
  <c r="BQ153" i="3"/>
  <c r="BQ5" i="3" s="1"/>
  <c r="BP153" i="3"/>
  <c r="BO153" i="3"/>
  <c r="BN153" i="3"/>
  <c r="BL153" i="3"/>
  <c r="BK153" i="3"/>
  <c r="BJ153" i="3"/>
  <c r="BI153" i="3"/>
  <c r="BH153" i="3"/>
  <c r="BG153" i="3"/>
  <c r="BF153" i="3"/>
  <c r="BE153" i="3"/>
  <c r="BD153" i="3"/>
  <c r="BB153" i="3"/>
  <c r="BA153" i="3"/>
  <c r="AZ153" i="3"/>
  <c r="AY153" i="3"/>
  <c r="AW153" i="3"/>
  <c r="AV153" i="3"/>
  <c r="AU153" i="3"/>
  <c r="AT153" i="3"/>
  <c r="AS153" i="3"/>
  <c r="AR153" i="3" s="1"/>
  <c r="AQ153" i="3"/>
  <c r="AQ5" i="3" s="1"/>
  <c r="AP153" i="3"/>
  <c r="AP5" i="3" s="1"/>
  <c r="AO153" i="3"/>
  <c r="AN153" i="3"/>
  <c r="AM153" i="3"/>
  <c r="AK153" i="3"/>
  <c r="AJ153" i="3"/>
  <c r="AI153" i="3"/>
  <c r="AH153" i="3"/>
  <c r="AF153" i="3"/>
  <c r="AE153" i="3"/>
  <c r="AE5" i="3" s="1"/>
  <c r="AD153" i="3"/>
  <c r="AD5" i="3" s="1"/>
  <c r="AC153" i="3"/>
  <c r="AA153" i="3"/>
  <c r="Z153" i="3"/>
  <c r="Y153" i="3"/>
  <c r="X153" i="3" s="1"/>
  <c r="X5" i="3" s="1"/>
  <c r="W153" i="3"/>
  <c r="W5" i="3" s="1"/>
  <c r="V153" i="3"/>
  <c r="V5" i="3" s="1"/>
  <c r="U153" i="3"/>
  <c r="T153" i="3"/>
  <c r="R153" i="3"/>
  <c r="Q153" i="3"/>
  <c r="P153" i="3" s="1"/>
  <c r="C152" i="3"/>
  <c r="C151" i="3"/>
  <c r="C150" i="3"/>
  <c r="C149" i="3"/>
  <c r="N148" i="3"/>
  <c r="C148" i="3" s="1"/>
  <c r="C147" i="3"/>
  <c r="C146" i="3"/>
  <c r="C145" i="3"/>
  <c r="C144" i="3"/>
  <c r="C143" i="3"/>
  <c r="C142" i="3"/>
  <c r="C141" i="3"/>
  <c r="C140" i="3"/>
  <c r="C139" i="3"/>
  <c r="C138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BQ94" i="3"/>
  <c r="C94" i="3"/>
  <c r="C93" i="3"/>
  <c r="CH92" i="3"/>
  <c r="C92" i="3" s="1"/>
  <c r="C91" i="3"/>
  <c r="X90" i="3"/>
  <c r="C90" i="3"/>
  <c r="AB89" i="3"/>
  <c r="C89" i="3"/>
  <c r="C88" i="3"/>
  <c r="CL87" i="3"/>
  <c r="C87" i="3" s="1"/>
  <c r="AL86" i="3"/>
  <c r="C86" i="3" s="1"/>
  <c r="CL85" i="3"/>
  <c r="C85" i="3"/>
  <c r="C84" i="3"/>
  <c r="CU83" i="3"/>
  <c r="C83" i="3"/>
  <c r="AX82" i="3"/>
  <c r="C82" i="3" s="1"/>
  <c r="C81" i="3"/>
  <c r="DI80" i="3"/>
  <c r="CV80" i="3"/>
  <c r="CU80" i="3"/>
  <c r="CP80" i="3"/>
  <c r="CN80" i="3"/>
  <c r="CL80" i="3"/>
  <c r="CK80" i="3"/>
  <c r="CH80" i="3"/>
  <c r="BR80" i="3"/>
  <c r="BQ80" i="3"/>
  <c r="BB80" i="3"/>
  <c r="AX80" i="3" s="1"/>
  <c r="AQ80" i="3"/>
  <c r="AL80" i="3"/>
  <c r="AD80" i="3"/>
  <c r="AB80" i="3"/>
  <c r="AA80" i="3"/>
  <c r="X80" i="3" s="1"/>
  <c r="CU79" i="3"/>
  <c r="CH79" i="3"/>
  <c r="C79" i="3"/>
  <c r="CH78" i="3"/>
  <c r="DC77" i="3"/>
  <c r="CY77" i="3"/>
  <c r="CU77" i="3"/>
  <c r="CR77" i="3"/>
  <c r="CL77" i="3"/>
  <c r="CH77" i="3"/>
  <c r="CD77" i="3"/>
  <c r="BY77" i="3"/>
  <c r="BU77" i="3"/>
  <c r="BQ77" i="3"/>
  <c r="BM77" i="3"/>
  <c r="BI77" i="3"/>
  <c r="BC77" i="3"/>
  <c r="AX77" i="3"/>
  <c r="AR77" i="3"/>
  <c r="AL77" i="3"/>
  <c r="AG77" i="3"/>
  <c r="X77" i="3"/>
  <c r="S77" i="3"/>
  <c r="P77" i="3"/>
  <c r="DC76" i="3"/>
  <c r="CY76" i="3"/>
  <c r="CU76" i="3"/>
  <c r="CR76" i="3"/>
  <c r="CL76" i="3"/>
  <c r="CH76" i="3"/>
  <c r="CD76" i="3"/>
  <c r="BY76" i="3"/>
  <c r="BU76" i="3"/>
  <c r="BQ76" i="3"/>
  <c r="BM76" i="3"/>
  <c r="BI76" i="3"/>
  <c r="BC76" i="3"/>
  <c r="AX76" i="3"/>
  <c r="AR76" i="3"/>
  <c r="AL76" i="3"/>
  <c r="AG76" i="3"/>
  <c r="AB76" i="3"/>
  <c r="X76" i="3"/>
  <c r="S76" i="3"/>
  <c r="P76" i="3"/>
  <c r="C76" i="3"/>
  <c r="DI75" i="3"/>
  <c r="DH75" i="3"/>
  <c r="DG75" i="3"/>
  <c r="DF75" i="3"/>
  <c r="DE75" i="3"/>
  <c r="DD75" i="3"/>
  <c r="DC75" i="3"/>
  <c r="DB75" i="3"/>
  <c r="CY75" i="3" s="1"/>
  <c r="DA75" i="3"/>
  <c r="CZ75" i="3"/>
  <c r="CX75" i="3"/>
  <c r="CW75" i="3"/>
  <c r="CV75" i="3"/>
  <c r="CU75" i="3"/>
  <c r="CT75" i="3"/>
  <c r="CS75" i="3"/>
  <c r="CQ75" i="3"/>
  <c r="CP75" i="3"/>
  <c r="CO75" i="3"/>
  <c r="CN75" i="3"/>
  <c r="CM75" i="3"/>
  <c r="CL75" i="3"/>
  <c r="CK75" i="3"/>
  <c r="CH75" i="3" s="1"/>
  <c r="CJ75" i="3"/>
  <c r="CI75" i="3"/>
  <c r="CG75" i="3"/>
  <c r="CF75" i="3"/>
  <c r="CE75" i="3"/>
  <c r="CD75" i="3"/>
  <c r="CC75" i="3"/>
  <c r="CB75" i="3"/>
  <c r="CA75" i="3"/>
  <c r="BZ75" i="3"/>
  <c r="BY75" i="3"/>
  <c r="BX75" i="3"/>
  <c r="BW75" i="3"/>
  <c r="BV75" i="3"/>
  <c r="BU75" i="3"/>
  <c r="BT75" i="3"/>
  <c r="BS75" i="3"/>
  <c r="BR75" i="3"/>
  <c r="BQ75" i="3" s="1"/>
  <c r="BP75" i="3"/>
  <c r="BO75" i="3"/>
  <c r="BN75" i="3"/>
  <c r="BM75" i="3"/>
  <c r="BL75" i="3"/>
  <c r="BK75" i="3"/>
  <c r="BJ75" i="3"/>
  <c r="BI75" i="3" s="1"/>
  <c r="BH75" i="3"/>
  <c r="BG75" i="3"/>
  <c r="BF75" i="3"/>
  <c r="BE75" i="3"/>
  <c r="BD75" i="3"/>
  <c r="BC75" i="3"/>
  <c r="BB75" i="3"/>
  <c r="BA75" i="3"/>
  <c r="AZ75" i="3"/>
  <c r="AY75" i="3"/>
  <c r="AX75" i="3" s="1"/>
  <c r="AW75" i="3"/>
  <c r="AV75" i="3"/>
  <c r="AU75" i="3"/>
  <c r="AT75" i="3"/>
  <c r="AS75" i="3"/>
  <c r="AQ75" i="3"/>
  <c r="AP75" i="3"/>
  <c r="AO75" i="3"/>
  <c r="AN75" i="3"/>
  <c r="AM75" i="3"/>
  <c r="AL75" i="3"/>
  <c r="AK75" i="3"/>
  <c r="AJ75" i="3"/>
  <c r="AI75" i="3"/>
  <c r="AH75" i="3"/>
  <c r="AG75" i="3" s="1"/>
  <c r="AF75" i="3"/>
  <c r="AE75" i="3"/>
  <c r="AD75" i="3"/>
  <c r="AB75" i="3" s="1"/>
  <c r="AC75" i="3"/>
  <c r="AA75" i="3"/>
  <c r="Z75" i="3"/>
  <c r="Y75" i="3"/>
  <c r="X75" i="3" s="1"/>
  <c r="W75" i="3"/>
  <c r="V75" i="3"/>
  <c r="U75" i="3"/>
  <c r="T75" i="3"/>
  <c r="R75" i="3"/>
  <c r="Q75" i="3"/>
  <c r="P75" i="3" s="1"/>
  <c r="DC74" i="3"/>
  <c r="CY74" i="3"/>
  <c r="CU74" i="3"/>
  <c r="CR74" i="3"/>
  <c r="CL74" i="3"/>
  <c r="CH74" i="3"/>
  <c r="CD74" i="3"/>
  <c r="BU74" i="3"/>
  <c r="BQ74" i="3"/>
  <c r="BM74" i="3"/>
  <c r="BI74" i="3"/>
  <c r="BC74" i="3"/>
  <c r="AX74" i="3"/>
  <c r="AR74" i="3"/>
  <c r="AG74" i="3"/>
  <c r="AB74" i="3"/>
  <c r="C74" i="3" s="1"/>
  <c r="X74" i="3"/>
  <c r="S74" i="3"/>
  <c r="P74" i="3"/>
  <c r="CH73" i="3"/>
  <c r="AX73" i="3"/>
  <c r="P73" i="3"/>
  <c r="C73" i="3"/>
  <c r="DC72" i="3"/>
  <c r="CY72" i="3"/>
  <c r="CU72" i="3"/>
  <c r="CR72" i="3"/>
  <c r="CL72" i="3"/>
  <c r="CH72" i="3"/>
  <c r="CD72" i="3"/>
  <c r="BU72" i="3"/>
  <c r="BQ72" i="3"/>
  <c r="BM72" i="3"/>
  <c r="BI72" i="3"/>
  <c r="BC72" i="3"/>
  <c r="AR72" i="3"/>
  <c r="AG72" i="3"/>
  <c r="AB72" i="3"/>
  <c r="X72" i="3"/>
  <c r="C72" i="3" s="1"/>
  <c r="S72" i="3"/>
  <c r="P72" i="3"/>
  <c r="I72" i="3"/>
  <c r="DC71" i="3"/>
  <c r="CY71" i="3"/>
  <c r="CU71" i="3"/>
  <c r="CR71" i="3"/>
  <c r="CL71" i="3"/>
  <c r="CH71" i="3"/>
  <c r="CD71" i="3"/>
  <c r="BY71" i="3"/>
  <c r="BU71" i="3"/>
  <c r="BQ71" i="3"/>
  <c r="BM71" i="3"/>
  <c r="BI71" i="3"/>
  <c r="BC71" i="3"/>
  <c r="AX71" i="3"/>
  <c r="AR71" i="3"/>
  <c r="AG71" i="3"/>
  <c r="AB71" i="3"/>
  <c r="X71" i="3"/>
  <c r="S71" i="3"/>
  <c r="P71" i="3"/>
  <c r="C71" i="3" s="1"/>
  <c r="DC70" i="3"/>
  <c r="CY70" i="3"/>
  <c r="CU70" i="3"/>
  <c r="CR70" i="3"/>
  <c r="CL70" i="3"/>
  <c r="CH70" i="3"/>
  <c r="CD70" i="3"/>
  <c r="BY70" i="3"/>
  <c r="BU70" i="3"/>
  <c r="BQ70" i="3"/>
  <c r="BM70" i="3"/>
  <c r="BI70" i="3"/>
  <c r="BC70" i="3"/>
  <c r="AX70" i="3"/>
  <c r="AR70" i="3"/>
  <c r="AL70" i="3"/>
  <c r="AG70" i="3"/>
  <c r="AB70" i="3"/>
  <c r="X70" i="3"/>
  <c r="S70" i="3"/>
  <c r="P70" i="3"/>
  <c r="DC69" i="3"/>
  <c r="CY69" i="3"/>
  <c r="CU69" i="3"/>
  <c r="CR69" i="3"/>
  <c r="CL69" i="3"/>
  <c r="CH69" i="3"/>
  <c r="CD69" i="3"/>
  <c r="BY69" i="3"/>
  <c r="BU69" i="3"/>
  <c r="BQ69" i="3"/>
  <c r="BM69" i="3"/>
  <c r="BI69" i="3"/>
  <c r="BC69" i="3"/>
  <c r="AX69" i="3"/>
  <c r="AR69" i="3"/>
  <c r="AL69" i="3"/>
  <c r="AG69" i="3"/>
  <c r="AB69" i="3"/>
  <c r="C69" i="3" s="1"/>
  <c r="X69" i="3"/>
  <c r="S69" i="3"/>
  <c r="P69" i="3"/>
  <c r="DI68" i="3"/>
  <c r="DH68" i="3"/>
  <c r="DG68" i="3"/>
  <c r="DF68" i="3"/>
  <c r="DC68" i="3" s="1"/>
  <c r="DE68" i="3"/>
  <c r="DD68" i="3"/>
  <c r="DB68" i="3"/>
  <c r="CY68" i="3" s="1"/>
  <c r="DA68" i="3"/>
  <c r="CZ68" i="3"/>
  <c r="CX68" i="3"/>
  <c r="CU68" i="3" s="1"/>
  <c r="CW68" i="3"/>
  <c r="CV68" i="3"/>
  <c r="CT68" i="3"/>
  <c r="CS68" i="3"/>
  <c r="CQ68" i="3"/>
  <c r="CP68" i="3"/>
  <c r="CO68" i="3"/>
  <c r="CN68" i="3"/>
  <c r="CM68" i="3"/>
  <c r="CL68" i="3" s="1"/>
  <c r="CK68" i="3"/>
  <c r="CH68" i="3" s="1"/>
  <c r="CJ68" i="3"/>
  <c r="CI68" i="3"/>
  <c r="CG68" i="3"/>
  <c r="CF68" i="3"/>
  <c r="CE68" i="3"/>
  <c r="CD68" i="3" s="1"/>
  <c r="CC68" i="3"/>
  <c r="CB68" i="3"/>
  <c r="CA68" i="3"/>
  <c r="BZ68" i="3"/>
  <c r="BX68" i="3"/>
  <c r="BW68" i="3"/>
  <c r="BV68" i="3"/>
  <c r="BT68" i="3"/>
  <c r="BS68" i="3"/>
  <c r="BR68" i="3"/>
  <c r="BQ68" i="3" s="1"/>
  <c r="BP68" i="3"/>
  <c r="BO68" i="3"/>
  <c r="BN68" i="3"/>
  <c r="BM68" i="3"/>
  <c r="BL68" i="3"/>
  <c r="BK68" i="3"/>
  <c r="BJ68" i="3"/>
  <c r="BH68" i="3"/>
  <c r="BG68" i="3"/>
  <c r="BF68" i="3"/>
  <c r="BE68" i="3"/>
  <c r="BC68" i="3" s="1"/>
  <c r="BD68" i="3"/>
  <c r="BB68" i="3"/>
  <c r="BA68" i="3"/>
  <c r="AZ68" i="3"/>
  <c r="AY68" i="3"/>
  <c r="AX68" i="3"/>
  <c r="AW68" i="3"/>
  <c r="AV68" i="3"/>
  <c r="AU68" i="3"/>
  <c r="AT68" i="3"/>
  <c r="AS68" i="3"/>
  <c r="AQ68" i="3"/>
  <c r="AP68" i="3"/>
  <c r="AO68" i="3"/>
  <c r="AN68" i="3"/>
  <c r="AM68" i="3"/>
  <c r="AL68" i="3" s="1"/>
  <c r="AK68" i="3"/>
  <c r="AJ68" i="3"/>
  <c r="AI68" i="3"/>
  <c r="AH68" i="3"/>
  <c r="AG68" i="3"/>
  <c r="AF68" i="3"/>
  <c r="AE68" i="3"/>
  <c r="AD68" i="3"/>
  <c r="AC68" i="3"/>
  <c r="AA68" i="3"/>
  <c r="Z68" i="3"/>
  <c r="Y68" i="3"/>
  <c r="X68" i="3" s="1"/>
  <c r="W68" i="3"/>
  <c r="V68" i="3"/>
  <c r="S68" i="3" s="1"/>
  <c r="U68" i="3"/>
  <c r="T68" i="3"/>
  <c r="R68" i="3"/>
  <c r="Q68" i="3"/>
  <c r="P68" i="3" s="1"/>
  <c r="I68" i="3"/>
  <c r="D68" i="3"/>
  <c r="DC67" i="3"/>
  <c r="CY67" i="3"/>
  <c r="CU67" i="3"/>
  <c r="CR67" i="3"/>
  <c r="CL67" i="3"/>
  <c r="CH67" i="3"/>
  <c r="CD67" i="3"/>
  <c r="BY67" i="3"/>
  <c r="BU67" i="3"/>
  <c r="BQ67" i="3"/>
  <c r="BM67" i="3"/>
  <c r="BI67" i="3"/>
  <c r="BC67" i="3"/>
  <c r="AX67" i="3"/>
  <c r="AR67" i="3"/>
  <c r="AL67" i="3"/>
  <c r="AG67" i="3"/>
  <c r="AB67" i="3"/>
  <c r="X67" i="3"/>
  <c r="S67" i="3"/>
  <c r="P67" i="3"/>
  <c r="DC66" i="3"/>
  <c r="CY66" i="3"/>
  <c r="CU66" i="3"/>
  <c r="CR66" i="3"/>
  <c r="CL66" i="3"/>
  <c r="CH66" i="3"/>
  <c r="CD66" i="3"/>
  <c r="BY66" i="3"/>
  <c r="BU66" i="3"/>
  <c r="BQ66" i="3"/>
  <c r="BM66" i="3"/>
  <c r="BI66" i="3"/>
  <c r="BC66" i="3"/>
  <c r="AX66" i="3"/>
  <c r="AR66" i="3"/>
  <c r="AL66" i="3"/>
  <c r="AG66" i="3"/>
  <c r="AB66" i="3"/>
  <c r="X66" i="3"/>
  <c r="S66" i="3"/>
  <c r="P66" i="3"/>
  <c r="C66" i="3" s="1"/>
  <c r="DI65" i="3"/>
  <c r="DH65" i="3"/>
  <c r="DG65" i="3"/>
  <c r="DF65" i="3"/>
  <c r="DE65" i="3"/>
  <c r="DD65" i="3"/>
  <c r="DC65" i="3"/>
  <c r="DB65" i="3"/>
  <c r="CY65" i="3" s="1"/>
  <c r="DA65" i="3"/>
  <c r="CZ65" i="3"/>
  <c r="CX65" i="3"/>
  <c r="CV65" i="3"/>
  <c r="CU65" i="3"/>
  <c r="CT65" i="3"/>
  <c r="CS65" i="3"/>
  <c r="CR65" i="3" s="1"/>
  <c r="CQ65" i="3"/>
  <c r="CP65" i="3"/>
  <c r="CO65" i="3"/>
  <c r="CN65" i="3"/>
  <c r="CM65" i="3"/>
  <c r="CL65" i="3"/>
  <c r="CK65" i="3"/>
  <c r="CH65" i="3" s="1"/>
  <c r="CJ65" i="3"/>
  <c r="CI65" i="3"/>
  <c r="CG65" i="3"/>
  <c r="CF65" i="3"/>
  <c r="CE65" i="3"/>
  <c r="CD65" i="3"/>
  <c r="CC65" i="3"/>
  <c r="CB65" i="3"/>
  <c r="CA65" i="3"/>
  <c r="BZ65" i="3"/>
  <c r="BX65" i="3"/>
  <c r="BW65" i="3"/>
  <c r="BV65" i="3"/>
  <c r="BU65" i="3"/>
  <c r="BT65" i="3"/>
  <c r="BS65" i="3"/>
  <c r="BR65" i="3"/>
  <c r="BP65" i="3"/>
  <c r="BO65" i="3"/>
  <c r="BN65" i="3"/>
  <c r="BM65" i="3"/>
  <c r="BL65" i="3"/>
  <c r="BK65" i="3"/>
  <c r="BJ65" i="3"/>
  <c r="BI65" i="3" s="1"/>
  <c r="BH65" i="3"/>
  <c r="BG65" i="3"/>
  <c r="BF65" i="3"/>
  <c r="BE65" i="3"/>
  <c r="BD65" i="3"/>
  <c r="BC65" i="3"/>
  <c r="BB65" i="3"/>
  <c r="AX65" i="3" s="1"/>
  <c r="BA65" i="3"/>
  <c r="AZ65" i="3"/>
  <c r="AY65" i="3"/>
  <c r="AW65" i="3"/>
  <c r="AV65" i="3"/>
  <c r="AU65" i="3"/>
  <c r="AT65" i="3"/>
  <c r="AS65" i="3"/>
  <c r="AR65" i="3" s="1"/>
  <c r="AQ65" i="3"/>
  <c r="AP65" i="3"/>
  <c r="AO65" i="3"/>
  <c r="AN65" i="3"/>
  <c r="AM65" i="3"/>
  <c r="AL65" i="3"/>
  <c r="AK65" i="3"/>
  <c r="AJ65" i="3"/>
  <c r="AI65" i="3"/>
  <c r="AH65" i="3"/>
  <c r="AG65" i="3"/>
  <c r="AB65" i="3"/>
  <c r="AA65" i="3"/>
  <c r="Z65" i="3"/>
  <c r="Y65" i="3"/>
  <c r="X65" i="3" s="1"/>
  <c r="W65" i="3"/>
  <c r="S65" i="3" s="1"/>
  <c r="V65" i="3"/>
  <c r="U65" i="3"/>
  <c r="T65" i="3"/>
  <c r="R65" i="3"/>
  <c r="Q65" i="3"/>
  <c r="P65" i="3" s="1"/>
  <c r="D65" i="3"/>
  <c r="DC64" i="3"/>
  <c r="CY64" i="3"/>
  <c r="CU64" i="3"/>
  <c r="CR64" i="3"/>
  <c r="CL64" i="3"/>
  <c r="CH64" i="3"/>
  <c r="CD64" i="3"/>
  <c r="BY64" i="3"/>
  <c r="BU64" i="3"/>
  <c r="BQ64" i="3"/>
  <c r="BM64" i="3"/>
  <c r="BI64" i="3"/>
  <c r="BC64" i="3"/>
  <c r="AX64" i="3"/>
  <c r="AR64" i="3"/>
  <c r="AL64" i="3"/>
  <c r="AG64" i="3"/>
  <c r="AB64" i="3"/>
  <c r="X64" i="3"/>
  <c r="S64" i="3"/>
  <c r="P64" i="3"/>
  <c r="DC63" i="3"/>
  <c r="CY63" i="3"/>
  <c r="CV63" i="3"/>
  <c r="CU63" i="3" s="1"/>
  <c r="CR63" i="3"/>
  <c r="CL63" i="3"/>
  <c r="CH63" i="3"/>
  <c r="CD63" i="3"/>
  <c r="BY63" i="3"/>
  <c r="BU63" i="3"/>
  <c r="BQ63" i="3"/>
  <c r="BM63" i="3"/>
  <c r="BI63" i="3"/>
  <c r="BC63" i="3"/>
  <c r="AX63" i="3"/>
  <c r="AR63" i="3"/>
  <c r="AL63" i="3"/>
  <c r="AG63" i="3"/>
  <c r="AB63" i="3"/>
  <c r="X63" i="3"/>
  <c r="S63" i="3"/>
  <c r="P63" i="3"/>
  <c r="DI62" i="3"/>
  <c r="DH62" i="3"/>
  <c r="DG62" i="3"/>
  <c r="DF62" i="3"/>
  <c r="DE62" i="3"/>
  <c r="DD62" i="3"/>
  <c r="DC62" i="3" s="1"/>
  <c r="DB62" i="3"/>
  <c r="DA62" i="3"/>
  <c r="CZ62" i="3"/>
  <c r="CY62" i="3" s="1"/>
  <c r="CX62" i="3"/>
  <c r="CW62" i="3"/>
  <c r="CT62" i="3"/>
  <c r="CS62" i="3"/>
  <c r="CR62" i="3"/>
  <c r="CQ62" i="3"/>
  <c r="CP62" i="3"/>
  <c r="CO62" i="3"/>
  <c r="CN62" i="3"/>
  <c r="CM62" i="3"/>
  <c r="CK62" i="3"/>
  <c r="CJ62" i="3"/>
  <c r="CI62" i="3"/>
  <c r="CH62" i="3" s="1"/>
  <c r="CG62" i="3"/>
  <c r="CF62" i="3"/>
  <c r="CE62" i="3"/>
  <c r="CD62" i="3" s="1"/>
  <c r="CC62" i="3"/>
  <c r="CB62" i="3"/>
  <c r="CA62" i="3"/>
  <c r="BZ62" i="3"/>
  <c r="BY62" i="3" s="1"/>
  <c r="BX62" i="3"/>
  <c r="BW62" i="3"/>
  <c r="BV62" i="3"/>
  <c r="BT62" i="3"/>
  <c r="BS62" i="3"/>
  <c r="BR62" i="3"/>
  <c r="BQ62" i="3" s="1"/>
  <c r="BP62" i="3"/>
  <c r="BO62" i="3"/>
  <c r="BN62" i="3"/>
  <c r="BL62" i="3"/>
  <c r="BK62" i="3"/>
  <c r="BJ62" i="3"/>
  <c r="BI62" i="3" s="1"/>
  <c r="BH62" i="3"/>
  <c r="BG62" i="3"/>
  <c r="BF62" i="3"/>
  <c r="BE62" i="3"/>
  <c r="BD62" i="3"/>
  <c r="BC62" i="3" s="1"/>
  <c r="BB62" i="3"/>
  <c r="BA62" i="3"/>
  <c r="AZ62" i="3"/>
  <c r="AY62" i="3"/>
  <c r="AW62" i="3"/>
  <c r="AV62" i="3"/>
  <c r="AR62" i="3" s="1"/>
  <c r="AU62" i="3"/>
  <c r="AT62" i="3"/>
  <c r="AS62" i="3"/>
  <c r="AQ62" i="3"/>
  <c r="AP62" i="3"/>
  <c r="AO62" i="3"/>
  <c r="AN62" i="3"/>
  <c r="AM62" i="3"/>
  <c r="AL62" i="3" s="1"/>
  <c r="AK62" i="3"/>
  <c r="AJ62" i="3"/>
  <c r="AI62" i="3"/>
  <c r="AH62" i="3"/>
  <c r="AB62" i="3"/>
  <c r="AA62" i="3"/>
  <c r="Z62" i="3"/>
  <c r="X62" i="3" s="1"/>
  <c r="Y62" i="3"/>
  <c r="V62" i="3"/>
  <c r="S62" i="3" s="1"/>
  <c r="U62" i="3"/>
  <c r="T62" i="3"/>
  <c r="R62" i="3"/>
  <c r="Q62" i="3"/>
  <c r="D62" i="3"/>
  <c r="DC61" i="3"/>
  <c r="CY61" i="3"/>
  <c r="CU61" i="3"/>
  <c r="CR61" i="3"/>
  <c r="CL61" i="3"/>
  <c r="CH61" i="3"/>
  <c r="CD61" i="3"/>
  <c r="BY61" i="3"/>
  <c r="BU61" i="3"/>
  <c r="BQ61" i="3"/>
  <c r="BM61" i="3"/>
  <c r="BI61" i="3"/>
  <c r="BC61" i="3"/>
  <c r="AX61" i="3"/>
  <c r="AR61" i="3"/>
  <c r="AL61" i="3"/>
  <c r="AG61" i="3"/>
  <c r="AB61" i="3"/>
  <c r="X61" i="3"/>
  <c r="S61" i="3"/>
  <c r="P61" i="3"/>
  <c r="C61" i="3" s="1"/>
  <c r="DC60" i="3"/>
  <c r="CY60" i="3"/>
  <c r="CR60" i="3"/>
  <c r="CL60" i="3"/>
  <c r="CH60" i="3"/>
  <c r="CD60" i="3"/>
  <c r="BY60" i="3"/>
  <c r="BU60" i="3"/>
  <c r="BQ60" i="3"/>
  <c r="BM60" i="3"/>
  <c r="BI60" i="3"/>
  <c r="BC60" i="3"/>
  <c r="AX60" i="3"/>
  <c r="AR60" i="3"/>
  <c r="AL60" i="3"/>
  <c r="AG60" i="3"/>
  <c r="AB60" i="3"/>
  <c r="X60" i="3"/>
  <c r="S60" i="3"/>
  <c r="P60" i="3"/>
  <c r="DI59" i="3"/>
  <c r="DH59" i="3"/>
  <c r="DG59" i="3"/>
  <c r="DF59" i="3"/>
  <c r="DE59" i="3"/>
  <c r="DD59" i="3"/>
  <c r="DC59" i="3" s="1"/>
  <c r="DB59" i="3"/>
  <c r="DA59" i="3"/>
  <c r="CZ59" i="3"/>
  <c r="CY59" i="3"/>
  <c r="CX59" i="3"/>
  <c r="CW59" i="3"/>
  <c r="CU59" i="3"/>
  <c r="CT59" i="3"/>
  <c r="CS59" i="3"/>
  <c r="CQ59" i="3"/>
  <c r="CP59" i="3"/>
  <c r="CO59" i="3"/>
  <c r="CN59" i="3"/>
  <c r="CM59" i="3"/>
  <c r="CL59" i="3" s="1"/>
  <c r="CK59" i="3"/>
  <c r="CH59" i="3" s="1"/>
  <c r="CJ59" i="3"/>
  <c r="CI59" i="3"/>
  <c r="CG59" i="3"/>
  <c r="CF59" i="3"/>
  <c r="CE59" i="3"/>
  <c r="CD59" i="3"/>
  <c r="CC59" i="3"/>
  <c r="CB59" i="3"/>
  <c r="CA59" i="3"/>
  <c r="BZ59" i="3"/>
  <c r="BX59" i="3"/>
  <c r="BW59" i="3"/>
  <c r="BV59" i="3"/>
  <c r="BU59" i="3"/>
  <c r="BT59" i="3"/>
  <c r="BS59" i="3"/>
  <c r="BR59" i="3"/>
  <c r="BQ59" i="3" s="1"/>
  <c r="BP59" i="3"/>
  <c r="BO59" i="3"/>
  <c r="BN59" i="3"/>
  <c r="BM59" i="3"/>
  <c r="BL59" i="3"/>
  <c r="BK59" i="3"/>
  <c r="BJ59" i="3"/>
  <c r="BI59" i="3" s="1"/>
  <c r="BH59" i="3"/>
  <c r="BG59" i="3"/>
  <c r="BF59" i="3"/>
  <c r="BE59" i="3"/>
  <c r="BD59" i="3"/>
  <c r="BC59" i="3"/>
  <c r="BB59" i="3"/>
  <c r="BA59" i="3"/>
  <c r="AZ59" i="3"/>
  <c r="AY59" i="3"/>
  <c r="AX59" i="3"/>
  <c r="AW59" i="3"/>
  <c r="AV59" i="3"/>
  <c r="AU59" i="3"/>
  <c r="AT59" i="3"/>
  <c r="AS59" i="3"/>
  <c r="AQ59" i="3"/>
  <c r="AP59" i="3"/>
  <c r="AO59" i="3"/>
  <c r="AN59" i="3"/>
  <c r="AM59" i="3"/>
  <c r="AL59" i="3"/>
  <c r="AK59" i="3"/>
  <c r="AJ59" i="3"/>
  <c r="AI59" i="3"/>
  <c r="AH59" i="3"/>
  <c r="AG59" i="3"/>
  <c r="AB59" i="3"/>
  <c r="AA59" i="3"/>
  <c r="AA58" i="3" s="1"/>
  <c r="Z59" i="3"/>
  <c r="X59" i="3" s="1"/>
  <c r="Y59" i="3"/>
  <c r="W59" i="3"/>
  <c r="V59" i="3"/>
  <c r="U59" i="3"/>
  <c r="T59" i="3"/>
  <c r="S59" i="3"/>
  <c r="R59" i="3"/>
  <c r="Q59" i="3"/>
  <c r="P59" i="3" s="1"/>
  <c r="D59" i="3"/>
  <c r="DC58" i="3"/>
  <c r="CY58" i="3"/>
  <c r="CU58" i="3"/>
  <c r="CR58" i="3"/>
  <c r="CL58" i="3"/>
  <c r="CH58" i="3"/>
  <c r="CD58" i="3"/>
  <c r="BY58" i="3"/>
  <c r="BU58" i="3"/>
  <c r="BQ58" i="3"/>
  <c r="BM58" i="3"/>
  <c r="BI58" i="3"/>
  <c r="BC58" i="3"/>
  <c r="AX58" i="3"/>
  <c r="AR58" i="3"/>
  <c r="AL58" i="3"/>
  <c r="AG58" i="3"/>
  <c r="AB58" i="3"/>
  <c r="S58" i="3"/>
  <c r="P58" i="3"/>
  <c r="DC57" i="3"/>
  <c r="CY57" i="3"/>
  <c r="CU57" i="3"/>
  <c r="CR57" i="3"/>
  <c r="CL57" i="3"/>
  <c r="CH57" i="3"/>
  <c r="CD57" i="3"/>
  <c r="BY57" i="3"/>
  <c r="BU57" i="3"/>
  <c r="BQ57" i="3"/>
  <c r="BM57" i="3"/>
  <c r="BI57" i="3"/>
  <c r="BC57" i="3"/>
  <c r="AX57" i="3"/>
  <c r="AR57" i="3"/>
  <c r="AL57" i="3"/>
  <c r="AG57" i="3"/>
  <c r="AB57" i="3"/>
  <c r="X57" i="3"/>
  <c r="S57" i="3"/>
  <c r="P57" i="3"/>
  <c r="DI56" i="3"/>
  <c r="DH56" i="3"/>
  <c r="DG56" i="3"/>
  <c r="DF56" i="3"/>
  <c r="DE56" i="3"/>
  <c r="DD56" i="3"/>
  <c r="DC56" i="3"/>
  <c r="DB56" i="3"/>
  <c r="DA56" i="3"/>
  <c r="CZ56" i="3"/>
  <c r="CY56" i="3"/>
  <c r="CX56" i="3"/>
  <c r="CW56" i="3"/>
  <c r="CV56" i="3"/>
  <c r="CU56" i="3"/>
  <c r="CT56" i="3"/>
  <c r="CS56" i="3"/>
  <c r="CR56" i="3"/>
  <c r="CQ56" i="3"/>
  <c r="CP56" i="3"/>
  <c r="CO56" i="3"/>
  <c r="CN56" i="3"/>
  <c r="CM56" i="3"/>
  <c r="CK56" i="3"/>
  <c r="CJ56" i="3"/>
  <c r="CI56" i="3"/>
  <c r="CH56" i="3"/>
  <c r="CG56" i="3"/>
  <c r="CF56" i="3"/>
  <c r="CE56" i="3"/>
  <c r="CD56" i="3" s="1"/>
  <c r="CC56" i="3"/>
  <c r="CB56" i="3"/>
  <c r="CA56" i="3"/>
  <c r="BZ56" i="3"/>
  <c r="BY56" i="3" s="1"/>
  <c r="BX56" i="3"/>
  <c r="BW56" i="3"/>
  <c r="BV56" i="3"/>
  <c r="BT56" i="3"/>
  <c r="BS56" i="3"/>
  <c r="BR56" i="3"/>
  <c r="BQ56" i="3" s="1"/>
  <c r="BP56" i="3"/>
  <c r="BO56" i="3"/>
  <c r="BN56" i="3"/>
  <c r="BM56" i="3" s="1"/>
  <c r="BL56" i="3"/>
  <c r="BK56" i="3"/>
  <c r="BJ56" i="3"/>
  <c r="BI56" i="3" s="1"/>
  <c r="BH56" i="3"/>
  <c r="BG56" i="3"/>
  <c r="BF56" i="3"/>
  <c r="BE56" i="3"/>
  <c r="BD56" i="3"/>
  <c r="BC56" i="3" s="1"/>
  <c r="BB56" i="3"/>
  <c r="BA56" i="3"/>
  <c r="AZ56" i="3"/>
  <c r="AY56" i="3"/>
  <c r="AX56" i="3" s="1"/>
  <c r="AW56" i="3"/>
  <c r="AV56" i="3"/>
  <c r="AU56" i="3"/>
  <c r="AR56" i="3" s="1"/>
  <c r="AT56" i="3"/>
  <c r="AS56" i="3"/>
  <c r="AQ56" i="3"/>
  <c r="AP56" i="3"/>
  <c r="AO56" i="3"/>
  <c r="AN56" i="3"/>
  <c r="AM56" i="3"/>
  <c r="AL56" i="3" s="1"/>
  <c r="AK56" i="3"/>
  <c r="AJ56" i="3"/>
  <c r="AI56" i="3"/>
  <c r="AH56" i="3"/>
  <c r="AB56" i="3"/>
  <c r="Z56" i="3"/>
  <c r="Y56" i="3"/>
  <c r="W56" i="3"/>
  <c r="V56" i="3"/>
  <c r="U56" i="3"/>
  <c r="T56" i="3"/>
  <c r="S56" i="3" s="1"/>
  <c r="R56" i="3"/>
  <c r="P56" i="3" s="1"/>
  <c r="Q56" i="3"/>
  <c r="D56" i="3"/>
  <c r="DC55" i="3"/>
  <c r="CY55" i="3"/>
  <c r="CU55" i="3"/>
  <c r="CR55" i="3"/>
  <c r="CL55" i="3"/>
  <c r="CH55" i="3"/>
  <c r="CD55" i="3"/>
  <c r="BY55" i="3"/>
  <c r="BU55" i="3"/>
  <c r="BQ55" i="3"/>
  <c r="BM55" i="3"/>
  <c r="BI55" i="3"/>
  <c r="BC55" i="3"/>
  <c r="AX55" i="3"/>
  <c r="AR55" i="3"/>
  <c r="AL55" i="3"/>
  <c r="AG55" i="3"/>
  <c r="AB55" i="3"/>
  <c r="X55" i="3"/>
  <c r="S55" i="3"/>
  <c r="P55" i="3"/>
  <c r="DC54" i="3"/>
  <c r="CY54" i="3"/>
  <c r="CU54" i="3"/>
  <c r="CR54" i="3"/>
  <c r="CL54" i="3"/>
  <c r="CH54" i="3"/>
  <c r="CD54" i="3"/>
  <c r="BY54" i="3"/>
  <c r="BU54" i="3"/>
  <c r="BQ54" i="3"/>
  <c r="BM54" i="3"/>
  <c r="BI54" i="3"/>
  <c r="BC54" i="3"/>
  <c r="AX54" i="3"/>
  <c r="AR54" i="3"/>
  <c r="AL54" i="3"/>
  <c r="AG54" i="3"/>
  <c r="AB54" i="3"/>
  <c r="X54" i="3"/>
  <c r="S54" i="3"/>
  <c r="P54" i="3"/>
  <c r="C54" i="3" s="1"/>
  <c r="DI53" i="3"/>
  <c r="DH53" i="3"/>
  <c r="DG53" i="3"/>
  <c r="DF53" i="3"/>
  <c r="DE53" i="3"/>
  <c r="DD53" i="3"/>
  <c r="DC53" i="3" s="1"/>
  <c r="DB53" i="3"/>
  <c r="CY53" i="3" s="1"/>
  <c r="DA53" i="3"/>
  <c r="CZ53" i="3"/>
  <c r="CX53" i="3"/>
  <c r="CW53" i="3"/>
  <c r="CV53" i="3"/>
  <c r="CU53" i="3"/>
  <c r="CT53" i="3"/>
  <c r="CR53" i="3" s="1"/>
  <c r="CS53" i="3"/>
  <c r="CQ53" i="3"/>
  <c r="CP53" i="3"/>
  <c r="CO53" i="3"/>
  <c r="CN53" i="3"/>
  <c r="CM53" i="3"/>
  <c r="CL53" i="3"/>
  <c r="CK53" i="3"/>
  <c r="CJ53" i="3"/>
  <c r="CI53" i="3"/>
  <c r="CH53" i="3" s="1"/>
  <c r="CG53" i="3"/>
  <c r="CF53" i="3"/>
  <c r="CE53" i="3"/>
  <c r="CD53" i="3"/>
  <c r="CC53" i="3"/>
  <c r="CB53" i="3"/>
  <c r="CA53" i="3"/>
  <c r="BZ53" i="3"/>
  <c r="BX53" i="3"/>
  <c r="BW53" i="3"/>
  <c r="BV53" i="3"/>
  <c r="BU53" i="3" s="1"/>
  <c r="BT53" i="3"/>
  <c r="BS53" i="3"/>
  <c r="BR53" i="3"/>
  <c r="BP53" i="3"/>
  <c r="BO53" i="3"/>
  <c r="BN53" i="3"/>
  <c r="BM53" i="3" s="1"/>
  <c r="BL53" i="3"/>
  <c r="BK53" i="3"/>
  <c r="BJ53" i="3"/>
  <c r="BI53" i="3" s="1"/>
  <c r="BH53" i="3"/>
  <c r="BG53" i="3"/>
  <c r="BC53" i="3" s="1"/>
  <c r="BF53" i="3"/>
  <c r="BE53" i="3"/>
  <c r="BD53" i="3"/>
  <c r="BB53" i="3"/>
  <c r="BA53" i="3"/>
  <c r="AZ53" i="3"/>
  <c r="AY53" i="3"/>
  <c r="AW53" i="3"/>
  <c r="AV53" i="3"/>
  <c r="AU53" i="3"/>
  <c r="AT53" i="3"/>
  <c r="AS53" i="3"/>
  <c r="AR53" i="3"/>
  <c r="AQ53" i="3"/>
  <c r="AP53" i="3"/>
  <c r="AO53" i="3"/>
  <c r="AN53" i="3"/>
  <c r="AM53" i="3"/>
  <c r="AK53" i="3"/>
  <c r="AJ53" i="3"/>
  <c r="AI53" i="3"/>
  <c r="AH53" i="3"/>
  <c r="AG53" i="3" s="1"/>
  <c r="AB53" i="3"/>
  <c r="AA53" i="3"/>
  <c r="Z53" i="3"/>
  <c r="Y53" i="3"/>
  <c r="X53" i="3"/>
  <c r="W53" i="3"/>
  <c r="V53" i="3"/>
  <c r="S53" i="3" s="1"/>
  <c r="U53" i="3"/>
  <c r="T53" i="3"/>
  <c r="R53" i="3"/>
  <c r="Q53" i="3"/>
  <c r="P53" i="3"/>
  <c r="D53" i="3"/>
  <c r="DC52" i="3"/>
  <c r="CY52" i="3"/>
  <c r="CU52" i="3"/>
  <c r="CR52" i="3"/>
  <c r="CL52" i="3"/>
  <c r="CH52" i="3"/>
  <c r="CD52" i="3"/>
  <c r="BY52" i="3"/>
  <c r="BU52" i="3"/>
  <c r="BQ52" i="3"/>
  <c r="BM52" i="3"/>
  <c r="BI52" i="3"/>
  <c r="BC52" i="3"/>
  <c r="AX52" i="3"/>
  <c r="AR52" i="3"/>
  <c r="AL52" i="3"/>
  <c r="C52" i="3" s="1"/>
  <c r="AG52" i="3"/>
  <c r="AB52" i="3"/>
  <c r="X52" i="3"/>
  <c r="S52" i="3"/>
  <c r="P52" i="3"/>
  <c r="DC51" i="3"/>
  <c r="CY51" i="3"/>
  <c r="CU51" i="3"/>
  <c r="CR51" i="3"/>
  <c r="CL51" i="3"/>
  <c r="CH51" i="3"/>
  <c r="CD51" i="3"/>
  <c r="BY51" i="3"/>
  <c r="BU51" i="3"/>
  <c r="BQ51" i="3"/>
  <c r="BM51" i="3"/>
  <c r="BI51" i="3"/>
  <c r="BC51" i="3"/>
  <c r="AX51" i="3"/>
  <c r="AR51" i="3"/>
  <c r="AL51" i="3"/>
  <c r="AG51" i="3"/>
  <c r="AB51" i="3"/>
  <c r="X51" i="3"/>
  <c r="S51" i="3"/>
  <c r="P51" i="3"/>
  <c r="DI50" i="3"/>
  <c r="DH50" i="3"/>
  <c r="DG50" i="3"/>
  <c r="DF50" i="3"/>
  <c r="DE50" i="3"/>
  <c r="DD50" i="3"/>
  <c r="DC50" i="3" s="1"/>
  <c r="DB50" i="3"/>
  <c r="DA50" i="3"/>
  <c r="CZ50" i="3"/>
  <c r="CY50" i="3" s="1"/>
  <c r="CX50" i="3"/>
  <c r="CW50" i="3"/>
  <c r="CV50" i="3"/>
  <c r="CU50" i="3" s="1"/>
  <c r="CT50" i="3"/>
  <c r="CS50" i="3"/>
  <c r="CR50" i="3"/>
  <c r="CQ50" i="3"/>
  <c r="CP50" i="3"/>
  <c r="CO50" i="3"/>
  <c r="CN50" i="3"/>
  <c r="CM50" i="3"/>
  <c r="CK50" i="3"/>
  <c r="CJ50" i="3"/>
  <c r="CI50" i="3"/>
  <c r="CH50" i="3" s="1"/>
  <c r="CG50" i="3"/>
  <c r="CF50" i="3"/>
  <c r="CE50" i="3"/>
  <c r="CD50" i="3" s="1"/>
  <c r="CC50" i="3"/>
  <c r="CB50" i="3"/>
  <c r="CA50" i="3"/>
  <c r="BZ50" i="3"/>
  <c r="BY50" i="3" s="1"/>
  <c r="BX50" i="3"/>
  <c r="BW50" i="3"/>
  <c r="BV50" i="3"/>
  <c r="BT50" i="3"/>
  <c r="BS50" i="3"/>
  <c r="BR50" i="3"/>
  <c r="BQ50" i="3" s="1"/>
  <c r="BP50" i="3"/>
  <c r="BO50" i="3"/>
  <c r="BN50" i="3"/>
  <c r="BL50" i="3"/>
  <c r="BK50" i="3"/>
  <c r="BJ50" i="3"/>
  <c r="BI50" i="3" s="1"/>
  <c r="BH50" i="3"/>
  <c r="BG50" i="3"/>
  <c r="BF50" i="3"/>
  <c r="BE50" i="3"/>
  <c r="BD50" i="3"/>
  <c r="BC50" i="3" s="1"/>
  <c r="BB50" i="3"/>
  <c r="BA50" i="3"/>
  <c r="AZ50" i="3"/>
  <c r="AY50" i="3"/>
  <c r="AW50" i="3"/>
  <c r="AV50" i="3"/>
  <c r="AR50" i="3" s="1"/>
  <c r="AU50" i="3"/>
  <c r="AT50" i="3"/>
  <c r="AS50" i="3"/>
  <c r="AQ50" i="3"/>
  <c r="AP50" i="3"/>
  <c r="AO50" i="3"/>
  <c r="AN50" i="3"/>
  <c r="AM50" i="3"/>
  <c r="AL50" i="3" s="1"/>
  <c r="AK50" i="3"/>
  <c r="AJ50" i="3"/>
  <c r="AI50" i="3"/>
  <c r="AH50" i="3"/>
  <c r="AB50" i="3"/>
  <c r="AA50" i="3"/>
  <c r="Z50" i="3"/>
  <c r="X50" i="3" s="1"/>
  <c r="Y50" i="3"/>
  <c r="V50" i="3"/>
  <c r="S50" i="3" s="1"/>
  <c r="U50" i="3"/>
  <c r="T50" i="3"/>
  <c r="R50" i="3"/>
  <c r="Q50" i="3"/>
  <c r="D50" i="3"/>
  <c r="DC49" i="3"/>
  <c r="CY49" i="3"/>
  <c r="CU49" i="3"/>
  <c r="CR49" i="3"/>
  <c r="CL49" i="3"/>
  <c r="CH49" i="3"/>
  <c r="CD49" i="3"/>
  <c r="BY49" i="3"/>
  <c r="BU49" i="3"/>
  <c r="BQ49" i="3"/>
  <c r="BM49" i="3"/>
  <c r="BI49" i="3"/>
  <c r="BC49" i="3"/>
  <c r="AX49" i="3"/>
  <c r="AR49" i="3"/>
  <c r="AL49" i="3"/>
  <c r="AG49" i="3"/>
  <c r="AB49" i="3"/>
  <c r="X49" i="3"/>
  <c r="S49" i="3"/>
  <c r="P49" i="3"/>
  <c r="C49" i="3" s="1"/>
  <c r="DC48" i="3"/>
  <c r="CY48" i="3"/>
  <c r="CU48" i="3"/>
  <c r="CR48" i="3"/>
  <c r="CL48" i="3"/>
  <c r="CH48" i="3"/>
  <c r="CD48" i="3"/>
  <c r="BY48" i="3"/>
  <c r="BU48" i="3"/>
  <c r="BQ48" i="3"/>
  <c r="BM48" i="3"/>
  <c r="BI48" i="3"/>
  <c r="BC48" i="3"/>
  <c r="AX48" i="3"/>
  <c r="AR48" i="3"/>
  <c r="AL48" i="3"/>
  <c r="AG48" i="3"/>
  <c r="AB48" i="3"/>
  <c r="X48" i="3"/>
  <c r="S48" i="3"/>
  <c r="Q48" i="3"/>
  <c r="Q40" i="3" s="1"/>
  <c r="Q39" i="3" s="1"/>
  <c r="P48" i="3"/>
  <c r="DI47" i="3"/>
  <c r="DH47" i="3"/>
  <c r="DG47" i="3"/>
  <c r="DF47" i="3"/>
  <c r="DE47" i="3"/>
  <c r="DD47" i="3"/>
  <c r="DC47" i="3"/>
  <c r="DB47" i="3"/>
  <c r="DA47" i="3"/>
  <c r="CZ47" i="3"/>
  <c r="CY47" i="3" s="1"/>
  <c r="CX47" i="3"/>
  <c r="CV47" i="3"/>
  <c r="CU47" i="3"/>
  <c r="CT47" i="3"/>
  <c r="CS47" i="3"/>
  <c r="CR47" i="3" s="1"/>
  <c r="CQ47" i="3"/>
  <c r="CP47" i="3"/>
  <c r="CO47" i="3"/>
  <c r="CN47" i="3"/>
  <c r="CM47" i="3"/>
  <c r="CK47" i="3"/>
  <c r="CJ47" i="3"/>
  <c r="CH47" i="3"/>
  <c r="CG47" i="3"/>
  <c r="CD47" i="3" s="1"/>
  <c r="CF47" i="3"/>
  <c r="CE47" i="3"/>
  <c r="CC47" i="3"/>
  <c r="CB47" i="3"/>
  <c r="CA47" i="3"/>
  <c r="BZ47" i="3"/>
  <c r="BY47" i="3"/>
  <c r="BX47" i="3"/>
  <c r="BW47" i="3"/>
  <c r="BV47" i="3"/>
  <c r="BU47" i="3" s="1"/>
  <c r="BT47" i="3"/>
  <c r="BS47" i="3"/>
  <c r="BR47" i="3"/>
  <c r="BQ47" i="3"/>
  <c r="BP47" i="3"/>
  <c r="BO47" i="3"/>
  <c r="BN47" i="3"/>
  <c r="BM47" i="3" s="1"/>
  <c r="BL47" i="3"/>
  <c r="BK47" i="3"/>
  <c r="BJ47" i="3"/>
  <c r="BI47" i="3"/>
  <c r="BH47" i="3"/>
  <c r="BG47" i="3"/>
  <c r="BF47" i="3"/>
  <c r="BE47" i="3"/>
  <c r="BD47" i="3"/>
  <c r="BB47" i="3"/>
  <c r="BA47" i="3"/>
  <c r="AZ47" i="3"/>
  <c r="AY47" i="3"/>
  <c r="AX47" i="3"/>
  <c r="AW47" i="3"/>
  <c r="AV47" i="3"/>
  <c r="AU47" i="3"/>
  <c r="AT47" i="3"/>
  <c r="AS47" i="3"/>
  <c r="AQ47" i="3"/>
  <c r="AP47" i="3"/>
  <c r="AO47" i="3"/>
  <c r="AN47" i="3"/>
  <c r="AL47" i="3" s="1"/>
  <c r="AM47" i="3"/>
  <c r="AK47" i="3"/>
  <c r="AJ47" i="3"/>
  <c r="AI47" i="3"/>
  <c r="AH47" i="3"/>
  <c r="AG47" i="3"/>
  <c r="AB47" i="3"/>
  <c r="AA47" i="3"/>
  <c r="Z47" i="3"/>
  <c r="Y47" i="3"/>
  <c r="X47" i="3" s="1"/>
  <c r="W47" i="3"/>
  <c r="V47" i="3"/>
  <c r="U47" i="3"/>
  <c r="T47" i="3"/>
  <c r="S47" i="3" s="1"/>
  <c r="R47" i="3"/>
  <c r="Q47" i="3"/>
  <c r="D47" i="3"/>
  <c r="DC46" i="3"/>
  <c r="CY46" i="3"/>
  <c r="CU46" i="3"/>
  <c r="CR46" i="3"/>
  <c r="CL46" i="3"/>
  <c r="CH46" i="3"/>
  <c r="CD46" i="3"/>
  <c r="BY46" i="3"/>
  <c r="BU46" i="3"/>
  <c r="BQ46" i="3"/>
  <c r="BM46" i="3"/>
  <c r="BI46" i="3"/>
  <c r="BC46" i="3"/>
  <c r="AX46" i="3"/>
  <c r="AR46" i="3"/>
  <c r="AL46" i="3"/>
  <c r="AG46" i="3"/>
  <c r="AB46" i="3"/>
  <c r="X46" i="3"/>
  <c r="S46" i="3"/>
  <c r="P46" i="3"/>
  <c r="C46" i="3" s="1"/>
  <c r="DC45" i="3"/>
  <c r="CY45" i="3"/>
  <c r="CV45" i="3"/>
  <c r="CV44" i="3" s="1"/>
  <c r="CU45" i="3"/>
  <c r="CR45" i="3"/>
  <c r="CL45" i="3"/>
  <c r="CH45" i="3"/>
  <c r="CD45" i="3"/>
  <c r="BY45" i="3"/>
  <c r="BU45" i="3"/>
  <c r="BQ45" i="3"/>
  <c r="BM45" i="3"/>
  <c r="BI45" i="3"/>
  <c r="BC45" i="3"/>
  <c r="AX45" i="3"/>
  <c r="AR45" i="3"/>
  <c r="AL45" i="3"/>
  <c r="AG45" i="3"/>
  <c r="AB45" i="3"/>
  <c r="X45" i="3"/>
  <c r="S45" i="3"/>
  <c r="P45" i="3"/>
  <c r="C45" i="3"/>
  <c r="DI44" i="3"/>
  <c r="DH44" i="3"/>
  <c r="DG44" i="3"/>
  <c r="DF44" i="3"/>
  <c r="DE44" i="3"/>
  <c r="DC44" i="3" s="1"/>
  <c r="DD44" i="3"/>
  <c r="DB44" i="3"/>
  <c r="CY44" i="3" s="1"/>
  <c r="DA44" i="3"/>
  <c r="CZ44" i="3"/>
  <c r="CX44" i="3"/>
  <c r="CW44" i="3"/>
  <c r="CU44" i="3" s="1"/>
  <c r="CT44" i="3"/>
  <c r="CS44" i="3"/>
  <c r="CQ44" i="3"/>
  <c r="CP44" i="3"/>
  <c r="CO44" i="3"/>
  <c r="CN44" i="3"/>
  <c r="CM44" i="3"/>
  <c r="CL44" i="3" s="1"/>
  <c r="CK44" i="3"/>
  <c r="CI44" i="3"/>
  <c r="CH44" i="3"/>
  <c r="CG44" i="3"/>
  <c r="CF44" i="3"/>
  <c r="CE44" i="3"/>
  <c r="CD44" i="3"/>
  <c r="CC44" i="3"/>
  <c r="CB44" i="3"/>
  <c r="CA44" i="3"/>
  <c r="BZ44" i="3"/>
  <c r="BY44" i="3" s="1"/>
  <c r="BX44" i="3"/>
  <c r="BW44" i="3"/>
  <c r="BV44" i="3"/>
  <c r="BU44" i="3"/>
  <c r="BT44" i="3"/>
  <c r="BS44" i="3"/>
  <c r="BR44" i="3"/>
  <c r="BQ44" i="3" s="1"/>
  <c r="BP44" i="3"/>
  <c r="BO44" i="3"/>
  <c r="BN44" i="3"/>
  <c r="BM44" i="3"/>
  <c r="BL44" i="3"/>
  <c r="BK44" i="3"/>
  <c r="BJ44" i="3"/>
  <c r="BI44" i="3" s="1"/>
  <c r="BH44" i="3"/>
  <c r="BG44" i="3"/>
  <c r="BF44" i="3"/>
  <c r="BE44" i="3"/>
  <c r="BD44" i="3"/>
  <c r="BC44" i="3" s="1"/>
  <c r="BB44" i="3"/>
  <c r="AX44" i="3" s="1"/>
  <c r="BA44" i="3"/>
  <c r="AZ44" i="3"/>
  <c r="AY44" i="3"/>
  <c r="AW44" i="3"/>
  <c r="AV44" i="3"/>
  <c r="AU44" i="3"/>
  <c r="AT44" i="3"/>
  <c r="AS44" i="3"/>
  <c r="AR44" i="3" s="1"/>
  <c r="AQ44" i="3"/>
  <c r="AP44" i="3"/>
  <c r="AO44" i="3"/>
  <c r="AN44" i="3"/>
  <c r="AM44" i="3"/>
  <c r="AL44" i="3"/>
  <c r="AK44" i="3"/>
  <c r="AG44" i="3" s="1"/>
  <c r="AJ44" i="3"/>
  <c r="AI44" i="3"/>
  <c r="AH44" i="3"/>
  <c r="AB44" i="3"/>
  <c r="AA44" i="3"/>
  <c r="Z44" i="3"/>
  <c r="Y44" i="3"/>
  <c r="X44" i="3" s="1"/>
  <c r="W44" i="3"/>
  <c r="V44" i="3"/>
  <c r="U44" i="3"/>
  <c r="T44" i="3"/>
  <c r="R44" i="3"/>
  <c r="Q44" i="3"/>
  <c r="P44" i="3"/>
  <c r="D44" i="3"/>
  <c r="DC43" i="3"/>
  <c r="CY43" i="3"/>
  <c r="CU43" i="3"/>
  <c r="CR43" i="3"/>
  <c r="CL43" i="3"/>
  <c r="CH43" i="3"/>
  <c r="CD43" i="3"/>
  <c r="BY43" i="3"/>
  <c r="BU43" i="3"/>
  <c r="BQ43" i="3"/>
  <c r="BM43" i="3"/>
  <c r="BI43" i="3"/>
  <c r="BC43" i="3"/>
  <c r="AX43" i="3"/>
  <c r="AR43" i="3"/>
  <c r="AL43" i="3"/>
  <c r="AG43" i="3"/>
  <c r="AB43" i="3"/>
  <c r="X43" i="3"/>
  <c r="S43" i="3"/>
  <c r="P43" i="3"/>
  <c r="C43" i="3"/>
  <c r="DI42" i="3"/>
  <c r="DH42" i="3"/>
  <c r="DG42" i="3"/>
  <c r="DF42" i="3"/>
  <c r="DE42" i="3"/>
  <c r="DD42" i="3"/>
  <c r="DC42" i="3"/>
  <c r="DB42" i="3"/>
  <c r="CY42" i="3" s="1"/>
  <c r="DA42" i="3"/>
  <c r="CZ42" i="3"/>
  <c r="CX42" i="3"/>
  <c r="CW42" i="3"/>
  <c r="CV42" i="3"/>
  <c r="CU42" i="3" s="1"/>
  <c r="CT42" i="3"/>
  <c r="CR42" i="3" s="1"/>
  <c r="CS42" i="3"/>
  <c r="CQ42" i="3"/>
  <c r="CP42" i="3"/>
  <c r="CO42" i="3"/>
  <c r="CN42" i="3"/>
  <c r="CM42" i="3"/>
  <c r="CL42" i="3" s="1"/>
  <c r="CK42" i="3"/>
  <c r="CJ42" i="3"/>
  <c r="CI42" i="3"/>
  <c r="CH42" i="3" s="1"/>
  <c r="CG42" i="3"/>
  <c r="CF42" i="3"/>
  <c r="CE42" i="3"/>
  <c r="CD42" i="3" s="1"/>
  <c r="CC42" i="3"/>
  <c r="CB42" i="3"/>
  <c r="CA42" i="3"/>
  <c r="BY42" i="3" s="1"/>
  <c r="BZ42" i="3"/>
  <c r="BX42" i="3"/>
  <c r="BW42" i="3"/>
  <c r="BV42" i="3"/>
  <c r="BT42" i="3"/>
  <c r="BS42" i="3"/>
  <c r="BQ42" i="3" s="1"/>
  <c r="BR42" i="3"/>
  <c r="BP42" i="3"/>
  <c r="BO42" i="3"/>
  <c r="BN42" i="3"/>
  <c r="BM42" i="3" s="1"/>
  <c r="BL42" i="3"/>
  <c r="BK42" i="3"/>
  <c r="BJ42" i="3"/>
  <c r="BH42" i="3"/>
  <c r="BG42" i="3"/>
  <c r="BF42" i="3"/>
  <c r="BE42" i="3"/>
  <c r="BD42" i="3"/>
  <c r="BC42" i="3" s="1"/>
  <c r="BB42" i="3"/>
  <c r="BA42" i="3"/>
  <c r="AZ42" i="3"/>
  <c r="AX42" i="3" s="1"/>
  <c r="AY42" i="3"/>
  <c r="AW42" i="3"/>
  <c r="AV42" i="3"/>
  <c r="AU42" i="3"/>
  <c r="AR42" i="3" s="1"/>
  <c r="AT42" i="3"/>
  <c r="AS42" i="3"/>
  <c r="AQ42" i="3"/>
  <c r="AP42" i="3"/>
  <c r="AO42" i="3"/>
  <c r="AN42" i="3"/>
  <c r="AM42" i="3"/>
  <c r="AL42" i="3" s="1"/>
  <c r="AK42" i="3"/>
  <c r="AJ42" i="3"/>
  <c r="AI42" i="3"/>
  <c r="AH42" i="3"/>
  <c r="AB42" i="3"/>
  <c r="AA42" i="3"/>
  <c r="Z42" i="3"/>
  <c r="Y42" i="3"/>
  <c r="X42" i="3"/>
  <c r="W42" i="3"/>
  <c r="V42" i="3"/>
  <c r="U42" i="3"/>
  <c r="T42" i="3"/>
  <c r="R42" i="3"/>
  <c r="Q42" i="3"/>
  <c r="P42" i="3"/>
  <c r="D42" i="3"/>
  <c r="DI41" i="3"/>
  <c r="DH41" i="3"/>
  <c r="DG41" i="3"/>
  <c r="DF41" i="3"/>
  <c r="DE41" i="3"/>
  <c r="DD41" i="3"/>
  <c r="DD39" i="3" s="1"/>
  <c r="DC41" i="3"/>
  <c r="DB41" i="3"/>
  <c r="CY41" i="3" s="1"/>
  <c r="DA41" i="3"/>
  <c r="CZ41" i="3"/>
  <c r="CX41" i="3"/>
  <c r="CW41" i="3"/>
  <c r="CV41" i="3"/>
  <c r="CU41" i="3"/>
  <c r="CT41" i="3"/>
  <c r="CS41" i="3"/>
  <c r="CQ41" i="3"/>
  <c r="CP41" i="3"/>
  <c r="CO41" i="3"/>
  <c r="CN41" i="3"/>
  <c r="CN39" i="3" s="1"/>
  <c r="CM41" i="3"/>
  <c r="CL41" i="3"/>
  <c r="CK41" i="3"/>
  <c r="CJ41" i="3"/>
  <c r="CI41" i="3"/>
  <c r="CH41" i="3" s="1"/>
  <c r="CG41" i="3"/>
  <c r="CF41" i="3"/>
  <c r="CE41" i="3"/>
  <c r="CD41" i="3"/>
  <c r="CC41" i="3"/>
  <c r="CB41" i="3"/>
  <c r="CA41" i="3"/>
  <c r="BY41" i="3" s="1"/>
  <c r="BZ41" i="3"/>
  <c r="BX41" i="3"/>
  <c r="BW41" i="3"/>
  <c r="BV41" i="3"/>
  <c r="BT41" i="3"/>
  <c r="BS41" i="3"/>
  <c r="BQ41" i="3" s="1"/>
  <c r="BR41" i="3"/>
  <c r="BP41" i="3"/>
  <c r="BO41" i="3"/>
  <c r="BN41" i="3"/>
  <c r="BM41" i="3" s="1"/>
  <c r="BL41" i="3"/>
  <c r="BK41" i="3"/>
  <c r="BI41" i="3" s="1"/>
  <c r="BJ41" i="3"/>
  <c r="BH41" i="3"/>
  <c r="BG41" i="3"/>
  <c r="BF41" i="3"/>
  <c r="BF39" i="3" s="1"/>
  <c r="BE41" i="3"/>
  <c r="BD41" i="3"/>
  <c r="BB41" i="3"/>
  <c r="BA41" i="3"/>
  <c r="AZ41" i="3"/>
  <c r="AX41" i="3" s="1"/>
  <c r="AY41" i="3"/>
  <c r="AW41" i="3"/>
  <c r="AV41" i="3"/>
  <c r="AU41" i="3"/>
  <c r="AT41" i="3"/>
  <c r="AS41" i="3"/>
  <c r="AR41" i="3"/>
  <c r="AQ41" i="3"/>
  <c r="AP41" i="3"/>
  <c r="AO41" i="3"/>
  <c r="AN41" i="3"/>
  <c r="AM41" i="3"/>
  <c r="AK41" i="3"/>
  <c r="AJ41" i="3"/>
  <c r="AJ39" i="3" s="1"/>
  <c r="AI41" i="3"/>
  <c r="AI39" i="3" s="1"/>
  <c r="AH41" i="3"/>
  <c r="AF41" i="3"/>
  <c r="AE41" i="3"/>
  <c r="AD41" i="3"/>
  <c r="AC41" i="3"/>
  <c r="AB41" i="3"/>
  <c r="Z41" i="3"/>
  <c r="Y41" i="3"/>
  <c r="W41" i="3"/>
  <c r="V41" i="3"/>
  <c r="U41" i="3"/>
  <c r="T41" i="3"/>
  <c r="S41" i="3"/>
  <c r="R41" i="3"/>
  <c r="Q41" i="3"/>
  <c r="D41" i="3"/>
  <c r="DI40" i="3"/>
  <c r="DH40" i="3"/>
  <c r="DG40" i="3"/>
  <c r="DF40" i="3"/>
  <c r="DE40" i="3"/>
  <c r="DD40" i="3"/>
  <c r="DB40" i="3"/>
  <c r="DA40" i="3"/>
  <c r="CZ40" i="3"/>
  <c r="CX40" i="3"/>
  <c r="CX39" i="3" s="1"/>
  <c r="CW40" i="3"/>
  <c r="CT40" i="3"/>
  <c r="CS40" i="3"/>
  <c r="CR40" i="3"/>
  <c r="CQ40" i="3"/>
  <c r="CP40" i="3"/>
  <c r="CP39" i="3" s="1"/>
  <c r="CO40" i="3"/>
  <c r="CN40" i="3"/>
  <c r="CM40" i="3"/>
  <c r="CK40" i="3"/>
  <c r="CJ40" i="3"/>
  <c r="CJ39" i="3" s="1"/>
  <c r="CI40" i="3"/>
  <c r="CI39" i="3" s="1"/>
  <c r="CH40" i="3"/>
  <c r="CG40" i="3"/>
  <c r="CF40" i="3"/>
  <c r="CE40" i="3"/>
  <c r="CC40" i="3"/>
  <c r="CB40" i="3"/>
  <c r="CA40" i="3"/>
  <c r="CA39" i="3" s="1"/>
  <c r="BZ40" i="3"/>
  <c r="BX40" i="3"/>
  <c r="BX39" i="3" s="1"/>
  <c r="BW40" i="3"/>
  <c r="BW39" i="3" s="1"/>
  <c r="BV40" i="3"/>
  <c r="BT40" i="3"/>
  <c r="BS40" i="3"/>
  <c r="BR40" i="3"/>
  <c r="BP40" i="3"/>
  <c r="BP39" i="3" s="1"/>
  <c r="BO40" i="3"/>
  <c r="BN40" i="3"/>
  <c r="BL40" i="3"/>
  <c r="BL39" i="3" s="1"/>
  <c r="BK40" i="3"/>
  <c r="BK39" i="3" s="1"/>
  <c r="BJ40" i="3"/>
  <c r="BH40" i="3"/>
  <c r="BG40" i="3"/>
  <c r="BF40" i="3"/>
  <c r="BE40" i="3"/>
  <c r="BD40" i="3"/>
  <c r="BD39" i="3" s="1"/>
  <c r="BC40" i="3"/>
  <c r="BB40" i="3"/>
  <c r="BB39" i="3" s="1"/>
  <c r="BA40" i="3"/>
  <c r="AZ40" i="3"/>
  <c r="AY40" i="3"/>
  <c r="AW40" i="3"/>
  <c r="AV40" i="3"/>
  <c r="AV39" i="3" s="1"/>
  <c r="AU40" i="3"/>
  <c r="AU39" i="3" s="1"/>
  <c r="AT40" i="3"/>
  <c r="AS40" i="3"/>
  <c r="AQ40" i="3"/>
  <c r="AP40" i="3"/>
  <c r="AO40" i="3"/>
  <c r="AN40" i="3"/>
  <c r="AN39" i="3" s="1"/>
  <c r="AM40" i="3"/>
  <c r="AM39" i="3" s="1"/>
  <c r="AL40" i="3"/>
  <c r="AK40" i="3"/>
  <c r="AJ40" i="3"/>
  <c r="AI40" i="3"/>
  <c r="AG40" i="3" s="1"/>
  <c r="AH40" i="3"/>
  <c r="AF40" i="3"/>
  <c r="AE40" i="3"/>
  <c r="AD40" i="3"/>
  <c r="AD39" i="3" s="1"/>
  <c r="AC40" i="3"/>
  <c r="AB40" i="3"/>
  <c r="AB39" i="3" s="1"/>
  <c r="AA40" i="3"/>
  <c r="Z40" i="3"/>
  <c r="Y40" i="3"/>
  <c r="X40" i="3"/>
  <c r="W40" i="3"/>
  <c r="W39" i="3" s="1"/>
  <c r="W4" i="3" s="1"/>
  <c r="V40" i="3"/>
  <c r="V39" i="3" s="1"/>
  <c r="U40" i="3"/>
  <c r="T40" i="3"/>
  <c r="R40" i="3"/>
  <c r="P40" i="3"/>
  <c r="D40" i="3"/>
  <c r="DI39" i="3"/>
  <c r="DH39" i="3"/>
  <c r="DG39" i="3"/>
  <c r="DE39" i="3"/>
  <c r="DB39" i="3"/>
  <c r="DA39" i="3"/>
  <c r="CW39" i="3"/>
  <c r="CS39" i="3"/>
  <c r="CQ39" i="3"/>
  <c r="CO39" i="3"/>
  <c r="CK39" i="3"/>
  <c r="CG39" i="3"/>
  <c r="CF39" i="3"/>
  <c r="CE39" i="3"/>
  <c r="CD39" i="3" s="1"/>
  <c r="CC39" i="3"/>
  <c r="CB39" i="3"/>
  <c r="BV39" i="3"/>
  <c r="BT39" i="3"/>
  <c r="BN39" i="3"/>
  <c r="BG39" i="3"/>
  <c r="BE39" i="3"/>
  <c r="BA39" i="3"/>
  <c r="AZ39" i="3"/>
  <c r="AY39" i="3"/>
  <c r="AW39" i="3"/>
  <c r="AS39" i="3"/>
  <c r="AQ39" i="3"/>
  <c r="AP39" i="3"/>
  <c r="AO39" i="3"/>
  <c r="AK39" i="3"/>
  <c r="AH39" i="3"/>
  <c r="AF39" i="3"/>
  <c r="AE39" i="3"/>
  <c r="AC39" i="3"/>
  <c r="Z39" i="3"/>
  <c r="Y39" i="3"/>
  <c r="U39" i="3"/>
  <c r="D39" i="3"/>
  <c r="CY38" i="3"/>
  <c r="C38" i="3"/>
  <c r="C37" i="3"/>
  <c r="CR36" i="3"/>
  <c r="C36" i="3" s="1"/>
  <c r="CL35" i="3"/>
  <c r="C35" i="3"/>
  <c r="CH34" i="3"/>
  <c r="C34" i="3"/>
  <c r="BQ33" i="3"/>
  <c r="C33" i="3"/>
  <c r="AR32" i="3"/>
  <c r="C32" i="3" s="1"/>
  <c r="AL31" i="3"/>
  <c r="C31" i="3"/>
  <c r="AG30" i="3"/>
  <c r="C30" i="3"/>
  <c r="X29" i="3"/>
  <c r="C29" i="3"/>
  <c r="S28" i="3"/>
  <c r="C28" i="3" s="1"/>
  <c r="P27" i="3"/>
  <c r="C27" i="3" s="1"/>
  <c r="CZ26" i="3"/>
  <c r="CY26" i="3"/>
  <c r="CS26" i="3"/>
  <c r="CS4" i="3" s="1"/>
  <c r="CS3" i="3" s="1"/>
  <c r="CR26" i="3"/>
  <c r="CM26" i="3"/>
  <c r="CL26" i="3" s="1"/>
  <c r="CI26" i="3"/>
  <c r="CH26" i="3"/>
  <c r="BR26" i="3"/>
  <c r="BQ26" i="3"/>
  <c r="AS26" i="3"/>
  <c r="AR26" i="3"/>
  <c r="AM26" i="3"/>
  <c r="AL26" i="3" s="1"/>
  <c r="AH26" i="3"/>
  <c r="AG26" i="3"/>
  <c r="Y26" i="3"/>
  <c r="X26" i="3"/>
  <c r="T26" i="3"/>
  <c r="S26" i="3"/>
  <c r="Q26" i="3"/>
  <c r="P26" i="3" s="1"/>
  <c r="F26" i="3"/>
  <c r="F4" i="3" s="1"/>
  <c r="F3" i="3" s="1"/>
  <c r="C25" i="3"/>
  <c r="C24" i="3"/>
  <c r="DC23" i="3"/>
  <c r="CY23" i="3"/>
  <c r="CU23" i="3"/>
  <c r="CR23" i="3"/>
  <c r="CL23" i="3"/>
  <c r="CH23" i="3"/>
  <c r="CD23" i="3"/>
  <c r="BU23" i="3"/>
  <c r="BI23" i="3"/>
  <c r="BC23" i="3"/>
  <c r="AX23" i="3"/>
  <c r="AR23" i="3"/>
  <c r="AL23" i="3"/>
  <c r="AG23" i="3"/>
  <c r="AB23" i="3"/>
  <c r="X23" i="3"/>
  <c r="S23" i="3"/>
  <c r="P23" i="3"/>
  <c r="DH22" i="3"/>
  <c r="DF22" i="3"/>
  <c r="DE22" i="3"/>
  <c r="DE7" i="3" s="1"/>
  <c r="DE4" i="3" s="1"/>
  <c r="DD22" i="3"/>
  <c r="DB22" i="3"/>
  <c r="DA22" i="3"/>
  <c r="DA7" i="3" s="1"/>
  <c r="CZ22" i="3"/>
  <c r="CX22" i="3"/>
  <c r="CW22" i="3"/>
  <c r="CV22" i="3"/>
  <c r="CR22" i="3"/>
  <c r="CQ22" i="3"/>
  <c r="CP22" i="3"/>
  <c r="CP7" i="3" s="1"/>
  <c r="CP4" i="3" s="1"/>
  <c r="CO22" i="3"/>
  <c r="CN22" i="3"/>
  <c r="CM22" i="3"/>
  <c r="CK22" i="3"/>
  <c r="CJ22" i="3"/>
  <c r="CI22" i="3"/>
  <c r="CH22" i="3"/>
  <c r="CG22" i="3"/>
  <c r="CF22" i="3"/>
  <c r="CE22" i="3"/>
  <c r="CD22" i="3" s="1"/>
  <c r="BZ22" i="3"/>
  <c r="BX22" i="3"/>
  <c r="BW22" i="3"/>
  <c r="BV22" i="3"/>
  <c r="BU22" i="3" s="1"/>
  <c r="BT22" i="3"/>
  <c r="BS22" i="3"/>
  <c r="BS7" i="3" s="1"/>
  <c r="BR22" i="3"/>
  <c r="BP22" i="3"/>
  <c r="BN22" i="3"/>
  <c r="BM22" i="3"/>
  <c r="BL22" i="3"/>
  <c r="BK22" i="3"/>
  <c r="BJ22" i="3"/>
  <c r="BI22" i="3"/>
  <c r="BH22" i="3"/>
  <c r="BG22" i="3"/>
  <c r="BF22" i="3"/>
  <c r="BE22" i="3"/>
  <c r="BD22" i="3"/>
  <c r="BC22" i="3" s="1"/>
  <c r="BB22" i="3"/>
  <c r="BB7" i="3" s="1"/>
  <c r="BB4" i="3" s="1"/>
  <c r="BA22" i="3"/>
  <c r="AZ22" i="3"/>
  <c r="AY22" i="3"/>
  <c r="AW22" i="3"/>
  <c r="AV22" i="3"/>
  <c r="AU22" i="3"/>
  <c r="AT22" i="3"/>
  <c r="AS22" i="3"/>
  <c r="AR22" i="3" s="1"/>
  <c r="AQ22" i="3"/>
  <c r="AP22" i="3"/>
  <c r="AO22" i="3"/>
  <c r="AN22" i="3"/>
  <c r="AM22" i="3"/>
  <c r="AL22" i="3"/>
  <c r="AK22" i="3"/>
  <c r="AG22" i="3" s="1"/>
  <c r="AJ22" i="3"/>
  <c r="AI22" i="3"/>
  <c r="AH22" i="3"/>
  <c r="AF22" i="3"/>
  <c r="AE22" i="3"/>
  <c r="AD22" i="3"/>
  <c r="AC22" i="3"/>
  <c r="AA22" i="3"/>
  <c r="Z22" i="3"/>
  <c r="X22" i="3" s="1"/>
  <c r="Y22" i="3"/>
  <c r="W22" i="3"/>
  <c r="V22" i="3"/>
  <c r="U22" i="3"/>
  <c r="T22" i="3"/>
  <c r="R22" i="3"/>
  <c r="Q22" i="3"/>
  <c r="P22" i="3" s="1"/>
  <c r="D22" i="3"/>
  <c r="DC21" i="3"/>
  <c r="CY21" i="3"/>
  <c r="CU21" i="3"/>
  <c r="CR21" i="3"/>
  <c r="CL21" i="3"/>
  <c r="CH21" i="3"/>
  <c r="CD21" i="3"/>
  <c r="BY21" i="3"/>
  <c r="BU21" i="3"/>
  <c r="BI21" i="3"/>
  <c r="BC21" i="3"/>
  <c r="AX21" i="3"/>
  <c r="AR21" i="3"/>
  <c r="AL21" i="3"/>
  <c r="AG21" i="3"/>
  <c r="AB21" i="3"/>
  <c r="X21" i="3"/>
  <c r="C21" i="3" s="1"/>
  <c r="S21" i="3"/>
  <c r="P21" i="3"/>
  <c r="DH20" i="3"/>
  <c r="DF20" i="3"/>
  <c r="DE20" i="3"/>
  <c r="DD20" i="3"/>
  <c r="DC20" i="3"/>
  <c r="DB20" i="3"/>
  <c r="DA20" i="3"/>
  <c r="CZ20" i="3"/>
  <c r="CY20" i="3" s="1"/>
  <c r="CX20" i="3"/>
  <c r="CW20" i="3"/>
  <c r="CV20" i="3"/>
  <c r="CU20" i="3"/>
  <c r="CT20" i="3"/>
  <c r="CS20" i="3"/>
  <c r="CR20" i="3"/>
  <c r="CQ20" i="3"/>
  <c r="CP20" i="3"/>
  <c r="CO20" i="3"/>
  <c r="CN20" i="3"/>
  <c r="CM20" i="3"/>
  <c r="CL20" i="3" s="1"/>
  <c r="CK20" i="3"/>
  <c r="CJ20" i="3"/>
  <c r="CI20" i="3"/>
  <c r="CH20" i="3" s="1"/>
  <c r="CG20" i="3"/>
  <c r="CF20" i="3"/>
  <c r="CE20" i="3"/>
  <c r="CD20" i="3" s="1"/>
  <c r="CC20" i="3"/>
  <c r="CB20" i="3"/>
  <c r="CA20" i="3"/>
  <c r="BZ20" i="3"/>
  <c r="BZ7" i="3" s="1"/>
  <c r="BX20" i="3"/>
  <c r="BW20" i="3"/>
  <c r="BV20" i="3"/>
  <c r="BT20" i="3"/>
  <c r="BS20" i="3"/>
  <c r="BR20" i="3"/>
  <c r="BP20" i="3"/>
  <c r="BN20" i="3"/>
  <c r="BM20" i="3" s="1"/>
  <c r="BL20" i="3"/>
  <c r="BK20" i="3"/>
  <c r="BJ20" i="3"/>
  <c r="BI20" i="3"/>
  <c r="BH20" i="3"/>
  <c r="BG20" i="3"/>
  <c r="BF20" i="3"/>
  <c r="BE20" i="3"/>
  <c r="BD20" i="3"/>
  <c r="BC20" i="3"/>
  <c r="BB20" i="3"/>
  <c r="BA20" i="3"/>
  <c r="BA7" i="3" s="1"/>
  <c r="BA4" i="3" s="1"/>
  <c r="BA3" i="3" s="1"/>
  <c r="AZ20" i="3"/>
  <c r="AY20" i="3"/>
  <c r="AW20" i="3"/>
  <c r="AV20" i="3"/>
  <c r="AU20" i="3"/>
  <c r="AT20" i="3"/>
  <c r="AS20" i="3"/>
  <c r="AS7" i="3" s="1"/>
  <c r="AR20" i="3"/>
  <c r="AQ20" i="3"/>
  <c r="AP20" i="3"/>
  <c r="AO20" i="3"/>
  <c r="AN20" i="3"/>
  <c r="AM20" i="3"/>
  <c r="AK20" i="3"/>
  <c r="AJ20" i="3"/>
  <c r="AI20" i="3"/>
  <c r="AH20" i="3"/>
  <c r="AG20" i="3" s="1"/>
  <c r="AF20" i="3"/>
  <c r="AE20" i="3"/>
  <c r="AD20" i="3"/>
  <c r="AC20" i="3"/>
  <c r="AB20" i="3"/>
  <c r="AA20" i="3"/>
  <c r="Z20" i="3"/>
  <c r="Y20" i="3"/>
  <c r="W20" i="3"/>
  <c r="V20" i="3"/>
  <c r="U20" i="3"/>
  <c r="T20" i="3"/>
  <c r="S20" i="3" s="1"/>
  <c r="R20" i="3"/>
  <c r="Q20" i="3"/>
  <c r="P20" i="3" s="1"/>
  <c r="D20" i="3"/>
  <c r="DC19" i="3"/>
  <c r="CY19" i="3"/>
  <c r="CU19" i="3"/>
  <c r="CR19" i="3"/>
  <c r="CL19" i="3"/>
  <c r="CH19" i="3"/>
  <c r="CD19" i="3"/>
  <c r="BY19" i="3"/>
  <c r="BU19" i="3"/>
  <c r="BI19" i="3"/>
  <c r="BC19" i="3"/>
  <c r="AX19" i="3"/>
  <c r="AR19" i="3"/>
  <c r="C19" i="3" s="1"/>
  <c r="AL19" i="3"/>
  <c r="AG19" i="3"/>
  <c r="AB19" i="3"/>
  <c r="X19" i="3"/>
  <c r="S19" i="3"/>
  <c r="P19" i="3"/>
  <c r="DC18" i="3"/>
  <c r="CY18" i="3"/>
  <c r="CU18" i="3"/>
  <c r="CR18" i="3"/>
  <c r="CL18" i="3"/>
  <c r="CH18" i="3"/>
  <c r="CD18" i="3"/>
  <c r="BY18" i="3"/>
  <c r="BU18" i="3"/>
  <c r="BI18" i="3"/>
  <c r="BC18" i="3"/>
  <c r="AX18" i="3"/>
  <c r="AR18" i="3"/>
  <c r="AL18" i="3"/>
  <c r="AG18" i="3"/>
  <c r="AB18" i="3"/>
  <c r="X18" i="3"/>
  <c r="C18" i="3" s="1"/>
  <c r="S18" i="3"/>
  <c r="P18" i="3"/>
  <c r="DC17" i="3"/>
  <c r="CY17" i="3"/>
  <c r="CU17" i="3"/>
  <c r="CR17" i="3"/>
  <c r="CL17" i="3"/>
  <c r="CH17" i="3"/>
  <c r="CD17" i="3"/>
  <c r="BY17" i="3"/>
  <c r="BU17" i="3"/>
  <c r="BI17" i="3"/>
  <c r="BC17" i="3"/>
  <c r="AX17" i="3"/>
  <c r="AR17" i="3"/>
  <c r="C17" i="3" s="1"/>
  <c r="AL17" i="3"/>
  <c r="AG17" i="3"/>
  <c r="AB17" i="3"/>
  <c r="X17" i="3"/>
  <c r="S17" i="3"/>
  <c r="P17" i="3"/>
  <c r="DH16" i="3"/>
  <c r="DF16" i="3"/>
  <c r="DE16" i="3"/>
  <c r="DD16" i="3"/>
  <c r="DC16" i="3" s="1"/>
  <c r="DB16" i="3"/>
  <c r="DA16" i="3"/>
  <c r="CZ16" i="3"/>
  <c r="CY16" i="3"/>
  <c r="CX16" i="3"/>
  <c r="CW16" i="3"/>
  <c r="CV16" i="3"/>
  <c r="CU16" i="3" s="1"/>
  <c r="CT16" i="3"/>
  <c r="CS16" i="3"/>
  <c r="CR16" i="3"/>
  <c r="CQ16" i="3"/>
  <c r="CP16" i="3"/>
  <c r="CO16" i="3"/>
  <c r="CN16" i="3"/>
  <c r="CL16" i="3" s="1"/>
  <c r="CM16" i="3"/>
  <c r="CK16" i="3"/>
  <c r="CJ16" i="3"/>
  <c r="CI16" i="3"/>
  <c r="CG16" i="3"/>
  <c r="CF16" i="3"/>
  <c r="CE16" i="3"/>
  <c r="CD16" i="3" s="1"/>
  <c r="CC16" i="3"/>
  <c r="CB16" i="3"/>
  <c r="CA16" i="3"/>
  <c r="BY16" i="3" s="1"/>
  <c r="BZ16" i="3"/>
  <c r="BX16" i="3"/>
  <c r="BW16" i="3"/>
  <c r="BV16" i="3"/>
  <c r="BT16" i="3"/>
  <c r="BS16" i="3"/>
  <c r="BR16" i="3"/>
  <c r="BP16" i="3"/>
  <c r="BN16" i="3"/>
  <c r="BM16" i="3" s="1"/>
  <c r="BL16" i="3"/>
  <c r="BI16" i="3" s="1"/>
  <c r="BK16" i="3"/>
  <c r="BJ16" i="3"/>
  <c r="BH16" i="3"/>
  <c r="BG16" i="3"/>
  <c r="BF16" i="3"/>
  <c r="BE16" i="3"/>
  <c r="BD16" i="3"/>
  <c r="BB16" i="3"/>
  <c r="BA16" i="3"/>
  <c r="AZ16" i="3"/>
  <c r="AY16" i="3"/>
  <c r="AX16" i="3"/>
  <c r="AW16" i="3"/>
  <c r="AV16" i="3"/>
  <c r="AU16" i="3"/>
  <c r="AT16" i="3"/>
  <c r="AT7" i="3" s="1"/>
  <c r="AS16" i="3"/>
  <c r="AQ16" i="3"/>
  <c r="AP16" i="3"/>
  <c r="AO16" i="3"/>
  <c r="AN16" i="3"/>
  <c r="AL16" i="3" s="1"/>
  <c r="AM16" i="3"/>
  <c r="AK16" i="3"/>
  <c r="AK7" i="3" s="1"/>
  <c r="AJ16" i="3"/>
  <c r="AI16" i="3"/>
  <c r="AH16" i="3"/>
  <c r="AG16" i="3"/>
  <c r="AF16" i="3"/>
  <c r="AE16" i="3"/>
  <c r="AD16" i="3"/>
  <c r="AC16" i="3"/>
  <c r="AB16" i="3" s="1"/>
  <c r="AA16" i="3"/>
  <c r="Z16" i="3"/>
  <c r="Y16" i="3"/>
  <c r="X16" i="3"/>
  <c r="W16" i="3"/>
  <c r="V16" i="3"/>
  <c r="U16" i="3"/>
  <c r="T16" i="3"/>
  <c r="R16" i="3"/>
  <c r="Q16" i="3"/>
  <c r="P16" i="3"/>
  <c r="D16" i="3"/>
  <c r="DC15" i="3"/>
  <c r="CY15" i="3"/>
  <c r="CU15" i="3"/>
  <c r="CR15" i="3"/>
  <c r="CL15" i="3"/>
  <c r="CH15" i="3"/>
  <c r="CD15" i="3"/>
  <c r="BY15" i="3"/>
  <c r="BU15" i="3"/>
  <c r="BI15" i="3"/>
  <c r="BC15" i="3"/>
  <c r="AX15" i="3"/>
  <c r="AR15" i="3"/>
  <c r="AL15" i="3"/>
  <c r="AG15" i="3"/>
  <c r="AB15" i="3"/>
  <c r="X15" i="3"/>
  <c r="S15" i="3"/>
  <c r="P15" i="3"/>
  <c r="DC14" i="3"/>
  <c r="CY14" i="3"/>
  <c r="CU14" i="3"/>
  <c r="CR14" i="3"/>
  <c r="CL14" i="3"/>
  <c r="CH14" i="3"/>
  <c r="CD14" i="3"/>
  <c r="BY14" i="3"/>
  <c r="BU14" i="3"/>
  <c r="BI14" i="3"/>
  <c r="BC14" i="3"/>
  <c r="AX14" i="3"/>
  <c r="AR14" i="3"/>
  <c r="AL14" i="3"/>
  <c r="AG14" i="3"/>
  <c r="AB14" i="3"/>
  <c r="X14" i="3"/>
  <c r="S14" i="3"/>
  <c r="P14" i="3"/>
  <c r="C14" i="3"/>
  <c r="DH13" i="3"/>
  <c r="DF13" i="3"/>
  <c r="DE13" i="3"/>
  <c r="DD13" i="3"/>
  <c r="DC13" i="3"/>
  <c r="DB13" i="3"/>
  <c r="DA13" i="3"/>
  <c r="CZ13" i="3"/>
  <c r="CX13" i="3"/>
  <c r="CW13" i="3"/>
  <c r="CV13" i="3"/>
  <c r="CU13" i="3"/>
  <c r="CT13" i="3"/>
  <c r="CT7" i="3" s="1"/>
  <c r="CS13" i="3"/>
  <c r="CR13" i="3"/>
  <c r="CQ13" i="3"/>
  <c r="CL13" i="3" s="1"/>
  <c r="CP13" i="3"/>
  <c r="CO13" i="3"/>
  <c r="CN13" i="3"/>
  <c r="CM13" i="3"/>
  <c r="CK13" i="3"/>
  <c r="CJ13" i="3"/>
  <c r="CJ7" i="3" s="1"/>
  <c r="CI13" i="3"/>
  <c r="CG13" i="3"/>
  <c r="CF13" i="3"/>
  <c r="CD13" i="3" s="1"/>
  <c r="CE13" i="3"/>
  <c r="CC13" i="3"/>
  <c r="CB13" i="3"/>
  <c r="CA13" i="3"/>
  <c r="BY13" i="3" s="1"/>
  <c r="BZ13" i="3"/>
  <c r="BX13" i="3"/>
  <c r="BX7" i="3" s="1"/>
  <c r="BX4" i="3" s="1"/>
  <c r="BX3" i="3" s="1"/>
  <c r="BW13" i="3"/>
  <c r="BV13" i="3"/>
  <c r="BT13" i="3"/>
  <c r="BS13" i="3"/>
  <c r="BR13" i="3"/>
  <c r="BP13" i="3"/>
  <c r="BN13" i="3"/>
  <c r="BM13" i="3" s="1"/>
  <c r="BL13" i="3"/>
  <c r="BI13" i="3" s="1"/>
  <c r="BK13" i="3"/>
  <c r="BJ13" i="3"/>
  <c r="BH13" i="3"/>
  <c r="BG13" i="3"/>
  <c r="BF13" i="3"/>
  <c r="BE13" i="3"/>
  <c r="BD13" i="3"/>
  <c r="BB13" i="3"/>
  <c r="BA13" i="3"/>
  <c r="AZ13" i="3"/>
  <c r="AY13" i="3"/>
  <c r="AX13" i="3"/>
  <c r="AW13" i="3"/>
  <c r="AW7" i="3" s="1"/>
  <c r="AW4" i="3" s="1"/>
  <c r="AW3" i="3" s="1"/>
  <c r="AV13" i="3"/>
  <c r="AV7" i="3" s="1"/>
  <c r="AV4" i="3" s="1"/>
  <c r="AV3" i="3" s="1"/>
  <c r="AU13" i="3"/>
  <c r="AT13" i="3"/>
  <c r="AS13" i="3"/>
  <c r="AQ13" i="3"/>
  <c r="AP13" i="3"/>
  <c r="AP7" i="3" s="1"/>
  <c r="AP4" i="3" s="1"/>
  <c r="AP3" i="3" s="1"/>
  <c r="AO13" i="3"/>
  <c r="AN13" i="3"/>
  <c r="AM13" i="3"/>
  <c r="AL13" i="3"/>
  <c r="AK13" i="3"/>
  <c r="AJ13" i="3"/>
  <c r="AI13" i="3"/>
  <c r="AH13" i="3"/>
  <c r="AG13" i="3"/>
  <c r="AF13" i="3"/>
  <c r="AF7" i="3" s="1"/>
  <c r="AF4" i="3" s="1"/>
  <c r="AF3" i="3" s="1"/>
  <c r="AE13" i="3"/>
  <c r="AD13" i="3"/>
  <c r="AD7" i="3" s="1"/>
  <c r="AD4" i="3" s="1"/>
  <c r="AD3" i="3" s="1"/>
  <c r="AC13" i="3"/>
  <c r="AA13" i="3"/>
  <c r="Z13" i="3"/>
  <c r="Y13" i="3"/>
  <c r="Y7" i="3" s="1"/>
  <c r="X13" i="3"/>
  <c r="W13" i="3"/>
  <c r="V13" i="3"/>
  <c r="U13" i="3"/>
  <c r="T13" i="3"/>
  <c r="R13" i="3"/>
  <c r="Q13" i="3"/>
  <c r="P13" i="3"/>
  <c r="D13" i="3"/>
  <c r="DC12" i="3"/>
  <c r="CY12" i="3"/>
  <c r="CU12" i="3"/>
  <c r="CR12" i="3"/>
  <c r="CL12" i="3"/>
  <c r="CH12" i="3"/>
  <c r="CD12" i="3"/>
  <c r="BY12" i="3"/>
  <c r="BU12" i="3"/>
  <c r="BI12" i="3"/>
  <c r="BC12" i="3"/>
  <c r="AX12" i="3"/>
  <c r="AR12" i="3"/>
  <c r="AL12" i="3"/>
  <c r="AG12" i="3"/>
  <c r="AB12" i="3"/>
  <c r="X12" i="3"/>
  <c r="C12" i="3" s="1"/>
  <c r="S12" i="3"/>
  <c r="P12" i="3"/>
  <c r="DC11" i="3"/>
  <c r="CY11" i="3"/>
  <c r="CU11" i="3"/>
  <c r="CR11" i="3"/>
  <c r="CL11" i="3"/>
  <c r="CH11" i="3"/>
  <c r="CD11" i="3"/>
  <c r="BY11" i="3"/>
  <c r="BU11" i="3"/>
  <c r="BI11" i="3"/>
  <c r="BC11" i="3"/>
  <c r="AX11" i="3"/>
  <c r="AR11" i="3"/>
  <c r="C11" i="3" s="1"/>
  <c r="AL11" i="3"/>
  <c r="AG11" i="3"/>
  <c r="AB11" i="3"/>
  <c r="X11" i="3"/>
  <c r="S11" i="3"/>
  <c r="P11" i="3"/>
  <c r="DC10" i="3"/>
  <c r="CY10" i="3"/>
  <c r="CU10" i="3"/>
  <c r="CR10" i="3"/>
  <c r="CL10" i="3"/>
  <c r="CH10" i="3"/>
  <c r="CD10" i="3"/>
  <c r="BY10" i="3"/>
  <c r="BU10" i="3"/>
  <c r="BI10" i="3"/>
  <c r="BC10" i="3"/>
  <c r="AX10" i="3"/>
  <c r="AR10" i="3"/>
  <c r="AL10" i="3"/>
  <c r="AG10" i="3"/>
  <c r="AB10" i="3"/>
  <c r="X10" i="3"/>
  <c r="C10" i="3" s="1"/>
  <c r="S10" i="3"/>
  <c r="P10" i="3"/>
  <c r="DH9" i="3"/>
  <c r="DF9" i="3"/>
  <c r="DE9" i="3"/>
  <c r="DD9" i="3"/>
  <c r="DC9" i="3"/>
  <c r="DB9" i="3"/>
  <c r="DA9" i="3"/>
  <c r="CZ9" i="3"/>
  <c r="CY9" i="3"/>
  <c r="CX9" i="3"/>
  <c r="CX7" i="3" s="1"/>
  <c r="CW9" i="3"/>
  <c r="CV9" i="3"/>
  <c r="CU9" i="3"/>
  <c r="CT9" i="3"/>
  <c r="CS9" i="3"/>
  <c r="CR9" i="3"/>
  <c r="CQ9" i="3"/>
  <c r="CP9" i="3"/>
  <c r="CO9" i="3"/>
  <c r="CN9" i="3"/>
  <c r="CM9" i="3"/>
  <c r="CK9" i="3"/>
  <c r="CJ9" i="3"/>
  <c r="CI9" i="3"/>
  <c r="CH9" i="3"/>
  <c r="CG9" i="3"/>
  <c r="CF9" i="3"/>
  <c r="CE9" i="3"/>
  <c r="CC9" i="3"/>
  <c r="CB9" i="3"/>
  <c r="CB7" i="3" s="1"/>
  <c r="CB4" i="3" s="1"/>
  <c r="CB3" i="3" s="1"/>
  <c r="CA9" i="3"/>
  <c r="BZ9" i="3"/>
  <c r="BX9" i="3"/>
  <c r="BW9" i="3"/>
  <c r="BV9" i="3"/>
  <c r="BT9" i="3"/>
  <c r="BS9" i="3"/>
  <c r="BR9" i="3"/>
  <c r="BR7" i="3" s="1"/>
  <c r="BP9" i="3"/>
  <c r="BN9" i="3"/>
  <c r="BM9" i="3"/>
  <c r="BL9" i="3"/>
  <c r="BK9" i="3"/>
  <c r="BJ9" i="3"/>
  <c r="BI9" i="3"/>
  <c r="BH9" i="3"/>
  <c r="BG9" i="3"/>
  <c r="BF9" i="3"/>
  <c r="BF7" i="3" s="1"/>
  <c r="BE9" i="3"/>
  <c r="BD9" i="3"/>
  <c r="BB9" i="3"/>
  <c r="BA9" i="3"/>
  <c r="AZ9" i="3"/>
  <c r="AY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G9" i="3" s="1"/>
  <c r="AI9" i="3"/>
  <c r="AH9" i="3"/>
  <c r="AF9" i="3"/>
  <c r="AE9" i="3"/>
  <c r="AD9" i="3"/>
  <c r="AC9" i="3"/>
  <c r="AB9" i="3" s="1"/>
  <c r="AA9" i="3"/>
  <c r="Z9" i="3"/>
  <c r="Y9" i="3"/>
  <c r="X9" i="3" s="1"/>
  <c r="W9" i="3"/>
  <c r="V9" i="3"/>
  <c r="U9" i="3"/>
  <c r="T9" i="3"/>
  <c r="R9" i="3"/>
  <c r="Q9" i="3"/>
  <c r="D9" i="3"/>
  <c r="DH7" i="3"/>
  <c r="DF7" i="3"/>
  <c r="DD7" i="3"/>
  <c r="DC7" i="3" s="1"/>
  <c r="CS7" i="3"/>
  <c r="CR7" i="3"/>
  <c r="CQ7" i="3"/>
  <c r="CQ4" i="3" s="1"/>
  <c r="CQ3" i="3" s="1"/>
  <c r="CO7" i="3"/>
  <c r="CK7" i="3"/>
  <c r="CG7" i="3"/>
  <c r="CF7" i="3"/>
  <c r="CF4" i="3" s="1"/>
  <c r="CF3" i="3" s="1"/>
  <c r="CC7" i="3"/>
  <c r="CC4" i="3" s="1"/>
  <c r="CC3" i="3" s="1"/>
  <c r="BT7" i="3"/>
  <c r="BT4" i="3" s="1"/>
  <c r="BT3" i="3" s="1"/>
  <c r="BP7" i="3"/>
  <c r="BO7" i="3"/>
  <c r="BL7" i="3"/>
  <c r="BL4" i="3" s="1"/>
  <c r="BK7" i="3"/>
  <c r="BK4" i="3" s="1"/>
  <c r="BK3" i="3" s="1"/>
  <c r="BJ7" i="3"/>
  <c r="BI7" i="3"/>
  <c r="BH7" i="3"/>
  <c r="BG7" i="3"/>
  <c r="AY7" i="3"/>
  <c r="AU7" i="3"/>
  <c r="AQ7" i="3"/>
  <c r="AQ4" i="3" s="1"/>
  <c r="AQ3" i="3" s="1"/>
  <c r="AN7" i="3"/>
  <c r="AN4" i="3" s="1"/>
  <c r="AN3" i="3" s="1"/>
  <c r="AM7" i="3"/>
  <c r="AM4" i="3" s="1"/>
  <c r="AI7" i="3"/>
  <c r="AE7" i="3"/>
  <c r="AC7" i="3"/>
  <c r="AA7" i="3"/>
  <c r="W7" i="3"/>
  <c r="T7" i="3"/>
  <c r="D7" i="3"/>
  <c r="C6" i="3"/>
  <c r="DI5" i="3"/>
  <c r="DH5" i="3"/>
  <c r="DE5" i="3"/>
  <c r="DD5" i="3"/>
  <c r="DC5" i="3"/>
  <c r="DB5" i="3"/>
  <c r="DA5" i="3"/>
  <c r="CZ5" i="3"/>
  <c r="CW5" i="3"/>
  <c r="CV5" i="3"/>
  <c r="CU5" i="3"/>
  <c r="CT5" i="3"/>
  <c r="CS5" i="3"/>
  <c r="CR5" i="3"/>
  <c r="CQ5" i="3"/>
  <c r="CO5" i="3"/>
  <c r="CN5" i="3"/>
  <c r="CM5" i="3"/>
  <c r="CK5" i="3"/>
  <c r="CJ5" i="3"/>
  <c r="CI5" i="3"/>
  <c r="CG5" i="3"/>
  <c r="CF5" i="3"/>
  <c r="CE5" i="3"/>
  <c r="CD5" i="3"/>
  <c r="CC5" i="3"/>
  <c r="CB5" i="3"/>
  <c r="CA5" i="3"/>
  <c r="BX5" i="3"/>
  <c r="BW5" i="3"/>
  <c r="BV5" i="3"/>
  <c r="BU5" i="3"/>
  <c r="BT5" i="3"/>
  <c r="BS5" i="3"/>
  <c r="BR5" i="3"/>
  <c r="BP5" i="3"/>
  <c r="BO5" i="3"/>
  <c r="BN5" i="3"/>
  <c r="BL5" i="3"/>
  <c r="BK5" i="3"/>
  <c r="BJ5" i="3"/>
  <c r="BI5" i="3"/>
  <c r="BH5" i="3"/>
  <c r="BG5" i="3"/>
  <c r="BF5" i="3"/>
  <c r="BE5" i="3"/>
  <c r="BD5" i="3"/>
  <c r="BB5" i="3"/>
  <c r="BA5" i="3"/>
  <c r="AZ5" i="3"/>
  <c r="AW5" i="3"/>
  <c r="AV5" i="3"/>
  <c r="AU5" i="3"/>
  <c r="AT5" i="3"/>
  <c r="AS5" i="3"/>
  <c r="AR5" i="3"/>
  <c r="AO5" i="3"/>
  <c r="AN5" i="3"/>
  <c r="AK5" i="3"/>
  <c r="AJ5" i="3"/>
  <c r="AI5" i="3"/>
  <c r="AF5" i="3"/>
  <c r="AC5" i="3"/>
  <c r="AB5" i="3"/>
  <c r="AA5" i="3"/>
  <c r="Z5" i="3"/>
  <c r="Y5" i="3"/>
  <c r="U5" i="3"/>
  <c r="T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DI4" i="3"/>
  <c r="DH4" i="3"/>
  <c r="DH3" i="3" s="1"/>
  <c r="DG4" i="3"/>
  <c r="DA4" i="3"/>
  <c r="CK4" i="3"/>
  <c r="CK3" i="3" s="1"/>
  <c r="CJ4" i="3"/>
  <c r="CJ3" i="3" s="1"/>
  <c r="BP4" i="3"/>
  <c r="BP3" i="3" s="1"/>
  <c r="BF4" i="3"/>
  <c r="BF3" i="3" s="1"/>
  <c r="AU4" i="3"/>
  <c r="AU3" i="3" s="1"/>
  <c r="AI4" i="3"/>
  <c r="Y4" i="3"/>
  <c r="O4" i="3"/>
  <c r="O3" i="3" s="1"/>
  <c r="N4" i="3"/>
  <c r="M4" i="3"/>
  <c r="M3" i="3" s="1"/>
  <c r="L4" i="3"/>
  <c r="J4" i="3"/>
  <c r="I4" i="3"/>
  <c r="I3" i="3" s="1"/>
  <c r="H4" i="3"/>
  <c r="H3" i="3" s="1"/>
  <c r="G4" i="3"/>
  <c r="G3" i="3" s="1"/>
  <c r="E4" i="3"/>
  <c r="E3" i="3" s="1"/>
  <c r="DA3" i="3"/>
  <c r="BL3" i="3"/>
  <c r="BB3" i="3"/>
  <c r="W3" i="3"/>
  <c r="N3" i="3"/>
  <c r="J3" i="3"/>
  <c r="BH4" i="3" l="1"/>
  <c r="BH3" i="3" s="1"/>
  <c r="BN7" i="3"/>
  <c r="C26" i="3"/>
  <c r="AA56" i="3"/>
  <c r="X56" i="3" s="1"/>
  <c r="C56" i="3" s="1"/>
  <c r="AA41" i="3"/>
  <c r="AA39" i="3" s="1"/>
  <c r="AA4" i="3" s="1"/>
  <c r="AA3" i="3" s="1"/>
  <c r="X58" i="3"/>
  <c r="C58" i="3" s="1"/>
  <c r="AX153" i="3"/>
  <c r="AX5" i="3" s="1"/>
  <c r="AY5" i="3"/>
  <c r="DC39" i="3"/>
  <c r="DC4" i="3" s="1"/>
  <c r="DC3" i="3" s="1"/>
  <c r="AB7" i="3"/>
  <c r="AB4" i="3" s="1"/>
  <c r="AB3" i="3" s="1"/>
  <c r="DD4" i="3"/>
  <c r="DD3" i="3" s="1"/>
  <c r="AC4" i="3"/>
  <c r="AC3" i="3" s="1"/>
  <c r="BM39" i="3"/>
  <c r="BQ53" i="3"/>
  <c r="P62" i="3"/>
  <c r="AT4" i="3"/>
  <c r="AT3" i="3" s="1"/>
  <c r="AS4" i="3"/>
  <c r="AS3" i="3" s="1"/>
  <c r="AR7" i="3"/>
  <c r="AM3" i="3"/>
  <c r="CR41" i="3"/>
  <c r="CT39" i="3"/>
  <c r="AI3" i="3"/>
  <c r="DF4" i="3"/>
  <c r="DF3" i="3" s="1"/>
  <c r="AG153" i="3"/>
  <c r="AG5" i="3" s="1"/>
  <c r="AH5" i="3"/>
  <c r="S40" i="3"/>
  <c r="T39" i="3"/>
  <c r="S39" i="3" s="1"/>
  <c r="AT39" i="3"/>
  <c r="AR39" i="3" s="1"/>
  <c r="AR40" i="3"/>
  <c r="DG3" i="3"/>
  <c r="AE4" i="3"/>
  <c r="AE3" i="3" s="1"/>
  <c r="AX7" i="3"/>
  <c r="AX4" i="3" s="1"/>
  <c r="AX3" i="3" s="1"/>
  <c r="AY4" i="3"/>
  <c r="CY13" i="3"/>
  <c r="CZ7" i="3"/>
  <c r="AX20" i="3"/>
  <c r="AZ7" i="3"/>
  <c r="AZ4" i="3" s="1"/>
  <c r="AZ3" i="3" s="1"/>
  <c r="CH39" i="3"/>
  <c r="P50" i="3"/>
  <c r="AX53" i="3"/>
  <c r="C53" i="3" s="1"/>
  <c r="T4" i="3"/>
  <c r="T3" i="3" s="1"/>
  <c r="AK4" i="3"/>
  <c r="AK3" i="3" s="1"/>
  <c r="V7" i="3"/>
  <c r="V4" i="3" s="1"/>
  <c r="V3" i="3" s="1"/>
  <c r="BC41" i="3"/>
  <c r="BC39" i="3" s="1"/>
  <c r="BH39" i="3"/>
  <c r="CY40" i="3"/>
  <c r="CZ39" i="3"/>
  <c r="CY39" i="3" s="1"/>
  <c r="Y3" i="3"/>
  <c r="S13" i="3"/>
  <c r="U7" i="3"/>
  <c r="BC13" i="3"/>
  <c r="BD7" i="3"/>
  <c r="CH13" i="3"/>
  <c r="CI7" i="3"/>
  <c r="BU68" i="3"/>
  <c r="CP5" i="3"/>
  <c r="CP3" i="3" s="1"/>
  <c r="CL153" i="3"/>
  <c r="CL5" i="3" s="1"/>
  <c r="R7" i="3"/>
  <c r="R4" i="3" s="1"/>
  <c r="R3" i="3" s="1"/>
  <c r="AX9" i="3"/>
  <c r="BU9" i="3"/>
  <c r="Z7" i="3"/>
  <c r="Z4" i="3" s="1"/>
  <c r="Z3" i="3" s="1"/>
  <c r="S16" i="3"/>
  <c r="BC16" i="3"/>
  <c r="CH16" i="3"/>
  <c r="AB22" i="3"/>
  <c r="C22" i="3" s="1"/>
  <c r="CU22" i="3"/>
  <c r="CW7" i="3"/>
  <c r="CW4" i="3" s="1"/>
  <c r="CW3" i="3" s="1"/>
  <c r="BS39" i="3"/>
  <c r="BS4" i="3" s="1"/>
  <c r="BS3" i="3" s="1"/>
  <c r="DF39" i="3"/>
  <c r="DC40" i="3"/>
  <c r="AL41" i="3"/>
  <c r="AL39" i="3" s="1"/>
  <c r="S44" i="3"/>
  <c r="CR44" i="3"/>
  <c r="AR47" i="3"/>
  <c r="BU50" i="3"/>
  <c r="C50" i="3" s="1"/>
  <c r="AL53" i="3"/>
  <c r="BU62" i="3"/>
  <c r="S75" i="3"/>
  <c r="C75" i="3" s="1"/>
  <c r="AL153" i="3"/>
  <c r="AL5" i="3" s="1"/>
  <c r="AM5" i="3"/>
  <c r="BM153" i="3"/>
  <c r="BM5" i="3" s="1"/>
  <c r="BY171" i="3"/>
  <c r="CL171" i="3"/>
  <c r="CG4" i="3"/>
  <c r="CG3" i="3" s="1"/>
  <c r="BM40" i="3"/>
  <c r="BO39" i="3"/>
  <c r="BO4" i="3" s="1"/>
  <c r="BO3" i="3" s="1"/>
  <c r="C44" i="3"/>
  <c r="AO7" i="3"/>
  <c r="DE3" i="3"/>
  <c r="P41" i="3"/>
  <c r="R39" i="3"/>
  <c r="P39" i="3" s="1"/>
  <c r="C57" i="3"/>
  <c r="CV62" i="3"/>
  <c r="CU62" i="3" s="1"/>
  <c r="P9" i="3"/>
  <c r="Q7" i="3"/>
  <c r="CV7" i="3"/>
  <c r="DC22" i="3"/>
  <c r="C179" i="3"/>
  <c r="L3" i="3"/>
  <c r="AJ7" i="3"/>
  <c r="AJ4" i="3" s="1"/>
  <c r="AJ3" i="3" s="1"/>
  <c r="CA7" i="3"/>
  <c r="CA4" i="3" s="1"/>
  <c r="CA3" i="3" s="1"/>
  <c r="S9" i="3"/>
  <c r="BC9" i="3"/>
  <c r="BW7" i="3"/>
  <c r="BW4" i="3" s="1"/>
  <c r="BW3" i="3" s="1"/>
  <c r="CX4" i="3"/>
  <c r="CX3" i="3" s="1"/>
  <c r="C15" i="3"/>
  <c r="AL20" i="3"/>
  <c r="S42" i="3"/>
  <c r="C42" i="3" s="1"/>
  <c r="CL47" i="3"/>
  <c r="C55" i="3"/>
  <c r="AG56" i="3"/>
  <c r="C64" i="3"/>
  <c r="C67" i="3"/>
  <c r="AB68" i="3"/>
  <c r="BC153" i="3"/>
  <c r="BC5" i="3" s="1"/>
  <c r="BZ39" i="3"/>
  <c r="BZ4" i="3" s="1"/>
  <c r="BZ3" i="3" s="1"/>
  <c r="BY40" i="3"/>
  <c r="BY39" i="3" s="1"/>
  <c r="CL9" i="3"/>
  <c r="CM7" i="3"/>
  <c r="BU16" i="3"/>
  <c r="BV7" i="3"/>
  <c r="AX22" i="3"/>
  <c r="CD9" i="3"/>
  <c r="CE7" i="3"/>
  <c r="CN7" i="3"/>
  <c r="CN4" i="3" s="1"/>
  <c r="CN3" i="3" s="1"/>
  <c r="AH7" i="3"/>
  <c r="AG39" i="3"/>
  <c r="CL56" i="3"/>
  <c r="D4" i="3"/>
  <c r="BE7" i="3"/>
  <c r="BE4" i="3" s="1"/>
  <c r="BE3" i="3" s="1"/>
  <c r="X20" i="3"/>
  <c r="C20" i="3" s="1"/>
  <c r="BY20" i="3"/>
  <c r="S22" i="3"/>
  <c r="BI42" i="3"/>
  <c r="BU42" i="3"/>
  <c r="C48" i="3"/>
  <c r="BM50" i="3"/>
  <c r="AR59" i="3"/>
  <c r="C59" i="3" s="1"/>
  <c r="CV60" i="3"/>
  <c r="CU60" i="3" s="1"/>
  <c r="C60" i="3" s="1"/>
  <c r="BM62" i="3"/>
  <c r="C80" i="3"/>
  <c r="S153" i="3"/>
  <c r="BC171" i="3"/>
  <c r="C171" i="3" s="1"/>
  <c r="CD171" i="3"/>
  <c r="CO3" i="3"/>
  <c r="C178" i="3"/>
  <c r="DB7" i="3"/>
  <c r="DB4" i="3" s="1"/>
  <c r="DB3" i="3" s="1"/>
  <c r="CL22" i="3"/>
  <c r="AX40" i="3"/>
  <c r="AX39" i="3" s="1"/>
  <c r="BR39" i="3"/>
  <c r="BQ39" i="3" s="1"/>
  <c r="BQ4" i="3" s="1"/>
  <c r="BQ3" i="3" s="1"/>
  <c r="BQ40" i="3"/>
  <c r="BU41" i="3"/>
  <c r="BY59" i="3"/>
  <c r="BY68" i="3"/>
  <c r="C157" i="3"/>
  <c r="CH171" i="3"/>
  <c r="BY9" i="3"/>
  <c r="AR13" i="3"/>
  <c r="CY22" i="3"/>
  <c r="CL40" i="3"/>
  <c r="CL39" i="3" s="1"/>
  <c r="BU40" i="3"/>
  <c r="BU39" i="3" s="1"/>
  <c r="BC47" i="3"/>
  <c r="AG50" i="3"/>
  <c r="AX50" i="3"/>
  <c r="C51" i="3"/>
  <c r="BY53" i="3"/>
  <c r="BU56" i="3"/>
  <c r="AG62" i="3"/>
  <c r="C62" i="3" s="1"/>
  <c r="AX62" i="3"/>
  <c r="C63" i="3"/>
  <c r="BY65" i="3"/>
  <c r="C70" i="3"/>
  <c r="C77" i="3"/>
  <c r="C172" i="3"/>
  <c r="AB13" i="3"/>
  <c r="BU13" i="3"/>
  <c r="AR16" i="3"/>
  <c r="BU20" i="3"/>
  <c r="CM39" i="3"/>
  <c r="BJ39" i="3"/>
  <c r="BI39" i="3" s="1"/>
  <c r="BI4" i="3" s="1"/>
  <c r="BI3" i="3" s="1"/>
  <c r="BI40" i="3"/>
  <c r="CD40" i="3"/>
  <c r="AG41" i="3"/>
  <c r="AG42" i="3"/>
  <c r="P47" i="3"/>
  <c r="CL50" i="3"/>
  <c r="CR59" i="3"/>
  <c r="CL62" i="3"/>
  <c r="BQ65" i="3"/>
  <c r="C65" i="3" s="1"/>
  <c r="AR68" i="3"/>
  <c r="BI68" i="3"/>
  <c r="CR68" i="3"/>
  <c r="C68" i="3" s="1"/>
  <c r="AR75" i="3"/>
  <c r="CR75" i="3"/>
  <c r="C154" i="3"/>
  <c r="C41" i="3" l="1"/>
  <c r="CD7" i="3"/>
  <c r="CD4" i="3" s="1"/>
  <c r="CD3" i="3" s="1"/>
  <c r="CE4" i="3"/>
  <c r="CE3" i="3" s="1"/>
  <c r="BY7" i="3"/>
  <c r="BY4" i="3" s="1"/>
  <c r="BY3" i="3" s="1"/>
  <c r="CV40" i="3"/>
  <c r="X41" i="3"/>
  <c r="U4" i="3"/>
  <c r="U3" i="3" s="1"/>
  <c r="S7" i="3"/>
  <c r="S4" i="3" s="1"/>
  <c r="S3" i="3" s="1"/>
  <c r="D3" i="3"/>
  <c r="C13" i="3"/>
  <c r="X7" i="3"/>
  <c r="X4" i="3" s="1"/>
  <c r="X3" i="3" s="1"/>
  <c r="AR4" i="3"/>
  <c r="AR3" i="3" s="1"/>
  <c r="X39" i="3"/>
  <c r="BR4" i="3"/>
  <c r="BR3" i="3" s="1"/>
  <c r="BM7" i="3"/>
  <c r="BM4" i="3" s="1"/>
  <c r="BM3" i="3" s="1"/>
  <c r="BN4" i="3"/>
  <c r="BN3" i="3" s="1"/>
  <c r="BC7" i="3"/>
  <c r="BC4" i="3" s="1"/>
  <c r="BC3" i="3" s="1"/>
  <c r="BD4" i="3"/>
  <c r="BD3" i="3" s="1"/>
  <c r="BU7" i="3"/>
  <c r="BU4" i="3" s="1"/>
  <c r="BU3" i="3" s="1"/>
  <c r="BV4" i="3"/>
  <c r="BV3" i="3" s="1"/>
  <c r="C153" i="3"/>
  <c r="S5" i="3"/>
  <c r="C5" i="3" s="1"/>
  <c r="CL7" i="3"/>
  <c r="CL4" i="3" s="1"/>
  <c r="CL3" i="3" s="1"/>
  <c r="CM4" i="3"/>
  <c r="CM3" i="3" s="1"/>
  <c r="CU7" i="3"/>
  <c r="BJ4" i="3"/>
  <c r="BJ3" i="3" s="1"/>
  <c r="CI4" i="3"/>
  <c r="CI3" i="3" s="1"/>
  <c r="CH7" i="3"/>
  <c r="CH4" i="3" s="1"/>
  <c r="CH3" i="3" s="1"/>
  <c r="C9" i="3"/>
  <c r="C16" i="3"/>
  <c r="CZ4" i="3"/>
  <c r="CZ3" i="3" s="1"/>
  <c r="CY7" i="3"/>
  <c r="CY4" i="3" s="1"/>
  <c r="CY3" i="3" s="1"/>
  <c r="C47" i="3"/>
  <c r="AG7" i="3"/>
  <c r="AG4" i="3" s="1"/>
  <c r="AG3" i="3" s="1"/>
  <c r="AH4" i="3"/>
  <c r="AH3" i="3" s="1"/>
  <c r="Q4" i="3"/>
  <c r="Q3" i="3" s="1"/>
  <c r="P7" i="3"/>
  <c r="AO4" i="3"/>
  <c r="AO3" i="3" s="1"/>
  <c r="AL7" i="3"/>
  <c r="AL4" i="3" s="1"/>
  <c r="AL3" i="3" s="1"/>
  <c r="AY3" i="3"/>
  <c r="CT4" i="3"/>
  <c r="CT3" i="3" s="1"/>
  <c r="CR39" i="3"/>
  <c r="CR4" i="3" s="1"/>
  <c r="CR3" i="3" s="1"/>
  <c r="P4" i="3" l="1"/>
  <c r="C7" i="3"/>
  <c r="CV39" i="3"/>
  <c r="CU40" i="3"/>
  <c r="C40" i="3" s="1"/>
  <c r="CU39" i="3" l="1"/>
  <c r="CV4" i="3"/>
  <c r="CV3" i="3" s="1"/>
  <c r="P3" i="3"/>
  <c r="CU4" i="3" l="1"/>
  <c r="C39" i="3"/>
  <c r="CU3" i="3" l="1"/>
  <c r="C3" i="3" s="1"/>
  <c r="C4" i="3"/>
  <c r="E10" i="1" l="1"/>
  <c r="E8" i="1" s="1"/>
  <c r="E4" i="1" s="1"/>
  <c r="BV11" i="1"/>
  <c r="CU23" i="1"/>
  <c r="CT23" i="1"/>
  <c r="AT23" i="1"/>
  <c r="AO23" i="1"/>
  <c r="AP23" i="1"/>
  <c r="AQ23" i="1"/>
  <c r="AR23" i="1"/>
  <c r="AN23" i="1"/>
  <c r="Z23" i="1"/>
  <c r="BZ24" i="1"/>
  <c r="C9" i="1"/>
  <c r="BP17" i="1"/>
  <c r="BQ17" i="1"/>
  <c r="BO17" i="1"/>
  <c r="BN19" i="1"/>
  <c r="BN20" i="1"/>
  <c r="BN22" i="1"/>
  <c r="BN18" i="1"/>
  <c r="BR11" i="1" l="1"/>
  <c r="BR12" i="1"/>
  <c r="BR13" i="1"/>
  <c r="BR15" i="1"/>
  <c r="BR16" i="1"/>
  <c r="BR18" i="1"/>
  <c r="BR19" i="1"/>
  <c r="BR20" i="1"/>
  <c r="BR22" i="1"/>
  <c r="BR24" i="1"/>
  <c r="BN24" i="1"/>
  <c r="DD94" i="1"/>
  <c r="CZ94" i="1"/>
  <c r="CV94" i="1"/>
  <c r="CS94" i="1"/>
  <c r="CM94" i="1"/>
  <c r="CI94" i="1"/>
  <c r="CE94" i="1"/>
  <c r="BZ94" i="1"/>
  <c r="BV94" i="1"/>
  <c r="BR94" i="1"/>
  <c r="BN94" i="1"/>
  <c r="BJ94" i="1"/>
  <c r="BD94" i="1"/>
  <c r="AY94" i="1"/>
  <c r="AS94" i="1"/>
  <c r="AM94" i="1"/>
  <c r="AH94" i="1"/>
  <c r="AC94" i="1"/>
  <c r="Y94" i="1"/>
  <c r="T94" i="1"/>
  <c r="Q94" i="1"/>
  <c r="C94" i="1" l="1"/>
  <c r="R27" i="1"/>
  <c r="DD93" i="1" l="1"/>
  <c r="CZ93" i="1"/>
  <c r="CS93" i="1"/>
  <c r="CM93" i="1"/>
  <c r="CI93" i="1"/>
  <c r="CE93" i="1"/>
  <c r="BZ93" i="1"/>
  <c r="BV93" i="1"/>
  <c r="BN93" i="1"/>
  <c r="BJ93" i="1"/>
  <c r="BD93" i="1"/>
  <c r="AY93" i="1"/>
  <c r="AS93" i="1"/>
  <c r="AM93" i="1"/>
  <c r="AH93" i="1"/>
  <c r="AC93" i="1"/>
  <c r="Y93" i="1"/>
  <c r="T93" i="1"/>
  <c r="Q93" i="1"/>
  <c r="DD92" i="1"/>
  <c r="CZ92" i="1"/>
  <c r="CV92" i="1"/>
  <c r="CS92" i="1"/>
  <c r="CM92" i="1"/>
  <c r="CI92" i="1"/>
  <c r="CE92" i="1"/>
  <c r="BZ92" i="1"/>
  <c r="BV92" i="1"/>
  <c r="BR92" i="1"/>
  <c r="BN92" i="1"/>
  <c r="BJ92" i="1"/>
  <c r="BD92" i="1"/>
  <c r="AY92" i="1"/>
  <c r="AS92" i="1"/>
  <c r="AM92" i="1"/>
  <c r="AH92" i="1"/>
  <c r="AC92" i="1"/>
  <c r="Y92" i="1"/>
  <c r="T92" i="1"/>
  <c r="Q92" i="1"/>
  <c r="DD91" i="1"/>
  <c r="CZ91" i="1"/>
  <c r="CV91" i="1"/>
  <c r="CS91" i="1"/>
  <c r="CM91" i="1"/>
  <c r="CI91" i="1"/>
  <c r="BZ91" i="1"/>
  <c r="BV91" i="1"/>
  <c r="BR91" i="1"/>
  <c r="BN91" i="1"/>
  <c r="BJ91" i="1"/>
  <c r="BD91" i="1"/>
  <c r="AY91" i="1"/>
  <c r="AS91" i="1"/>
  <c r="AM91" i="1"/>
  <c r="AH91" i="1"/>
  <c r="AC91" i="1"/>
  <c r="Y91" i="1"/>
  <c r="Q91" i="1"/>
  <c r="DD90" i="1"/>
  <c r="CZ90" i="1"/>
  <c r="CV90" i="1"/>
  <c r="CS90" i="1"/>
  <c r="CM90" i="1"/>
  <c r="CI90" i="1"/>
  <c r="CE90" i="1"/>
  <c r="BZ90" i="1"/>
  <c r="BV90" i="1"/>
  <c r="BN90" i="1"/>
  <c r="BJ90" i="1"/>
  <c r="BD90" i="1"/>
  <c r="AY90" i="1"/>
  <c r="AS90" i="1"/>
  <c r="AM90" i="1"/>
  <c r="AH90" i="1"/>
  <c r="AC90" i="1"/>
  <c r="Y90" i="1"/>
  <c r="T90" i="1"/>
  <c r="Q90" i="1"/>
  <c r="DD89" i="1"/>
  <c r="CZ89" i="1"/>
  <c r="CV89" i="1"/>
  <c r="CS89" i="1"/>
  <c r="CM89" i="1"/>
  <c r="CI89" i="1"/>
  <c r="CE89" i="1"/>
  <c r="BZ89" i="1"/>
  <c r="BV89" i="1"/>
  <c r="BR89" i="1"/>
  <c r="BN89" i="1"/>
  <c r="BJ89" i="1"/>
  <c r="BD89" i="1"/>
  <c r="AY89" i="1"/>
  <c r="AS89" i="1"/>
  <c r="AM89" i="1"/>
  <c r="AH89" i="1"/>
  <c r="AC89" i="1"/>
  <c r="Y89" i="1"/>
  <c r="T89" i="1"/>
  <c r="Q89" i="1"/>
  <c r="DD88" i="1"/>
  <c r="CZ88" i="1"/>
  <c r="CV88" i="1"/>
  <c r="CS88" i="1"/>
  <c r="CM88" i="1"/>
  <c r="CI88" i="1"/>
  <c r="CE88" i="1"/>
  <c r="BZ88" i="1"/>
  <c r="BV88" i="1"/>
  <c r="BN88" i="1"/>
  <c r="BJ88" i="1"/>
  <c r="BD88" i="1"/>
  <c r="AY88" i="1"/>
  <c r="AS88" i="1"/>
  <c r="AM88" i="1"/>
  <c r="AH88" i="1"/>
  <c r="AC88" i="1"/>
  <c r="Y88" i="1"/>
  <c r="T88" i="1"/>
  <c r="Q88" i="1"/>
  <c r="DD87" i="1"/>
  <c r="CZ87" i="1"/>
  <c r="CV87" i="1"/>
  <c r="CS87" i="1"/>
  <c r="CM87" i="1"/>
  <c r="CI87" i="1"/>
  <c r="CE87" i="1"/>
  <c r="BZ87" i="1"/>
  <c r="BV87" i="1"/>
  <c r="BR87" i="1"/>
  <c r="BN87" i="1"/>
  <c r="BJ87" i="1"/>
  <c r="BD87" i="1"/>
  <c r="AY87" i="1"/>
  <c r="AS87" i="1"/>
  <c r="AM87" i="1"/>
  <c r="AH87" i="1"/>
  <c r="AC87" i="1"/>
  <c r="Y87" i="1"/>
  <c r="T87" i="1"/>
  <c r="Q87" i="1"/>
  <c r="DD86" i="1"/>
  <c r="CZ86" i="1"/>
  <c r="CV86" i="1"/>
  <c r="CS86" i="1"/>
  <c r="CM86" i="1"/>
  <c r="CI86" i="1"/>
  <c r="CE86" i="1"/>
  <c r="BZ86" i="1"/>
  <c r="BV86" i="1"/>
  <c r="BR86" i="1"/>
  <c r="BN86" i="1"/>
  <c r="BJ86" i="1"/>
  <c r="BD86" i="1"/>
  <c r="AY86" i="1"/>
  <c r="AS86" i="1"/>
  <c r="AM86" i="1"/>
  <c r="AH86" i="1"/>
  <c r="AC86" i="1"/>
  <c r="Y86" i="1"/>
  <c r="T86" i="1"/>
  <c r="Q86" i="1"/>
  <c r="DD85" i="1"/>
  <c r="CZ85" i="1"/>
  <c r="CV85" i="1"/>
  <c r="CS85" i="1"/>
  <c r="CM85" i="1"/>
  <c r="CI85" i="1"/>
  <c r="CE85" i="1"/>
  <c r="BZ85" i="1"/>
  <c r="BV85" i="1"/>
  <c r="BR85" i="1"/>
  <c r="BN85" i="1"/>
  <c r="BJ85" i="1"/>
  <c r="BD85" i="1"/>
  <c r="AY85" i="1"/>
  <c r="AS85" i="1"/>
  <c r="AM85" i="1"/>
  <c r="AH85" i="1"/>
  <c r="AC85" i="1"/>
  <c r="Y85" i="1"/>
  <c r="Q85" i="1"/>
  <c r="DJ84" i="1"/>
  <c r="DI84" i="1"/>
  <c r="DH84" i="1"/>
  <c r="DH4" i="1" s="1"/>
  <c r="DG84" i="1"/>
  <c r="DF84" i="1"/>
  <c r="DE84" i="1"/>
  <c r="DC84" i="1"/>
  <c r="DB84" i="1"/>
  <c r="DA84" i="1"/>
  <c r="CY84" i="1"/>
  <c r="CX84" i="1"/>
  <c r="CW84" i="1"/>
  <c r="CU84" i="1"/>
  <c r="CT84" i="1"/>
  <c r="CR84" i="1"/>
  <c r="CQ84" i="1"/>
  <c r="CP84" i="1"/>
  <c r="CO84" i="1"/>
  <c r="CN84" i="1"/>
  <c r="CL84" i="1"/>
  <c r="CK84" i="1"/>
  <c r="CJ84" i="1"/>
  <c r="CH84" i="1"/>
  <c r="CG84" i="1"/>
  <c r="CF84" i="1"/>
  <c r="CD84" i="1"/>
  <c r="CC84" i="1"/>
  <c r="CB84" i="1"/>
  <c r="CA84" i="1"/>
  <c r="BY84" i="1"/>
  <c r="BX84" i="1"/>
  <c r="BW84" i="1"/>
  <c r="BU84" i="1"/>
  <c r="BT84" i="1"/>
  <c r="BS84" i="1"/>
  <c r="BQ84" i="1"/>
  <c r="BP84" i="1"/>
  <c r="BO84" i="1"/>
  <c r="BM84" i="1"/>
  <c r="BL84" i="1"/>
  <c r="BK84" i="1"/>
  <c r="BI84" i="1"/>
  <c r="BH84" i="1"/>
  <c r="BG84" i="1"/>
  <c r="BF84" i="1"/>
  <c r="BE84" i="1"/>
  <c r="BC84" i="1"/>
  <c r="BB84" i="1"/>
  <c r="BA84" i="1"/>
  <c r="AZ84" i="1"/>
  <c r="AX84" i="1"/>
  <c r="AW84" i="1"/>
  <c r="AV84" i="1"/>
  <c r="AU84" i="1"/>
  <c r="AT84" i="1"/>
  <c r="AR84" i="1"/>
  <c r="AQ84" i="1"/>
  <c r="AP84" i="1"/>
  <c r="AO84" i="1"/>
  <c r="AN84" i="1"/>
  <c r="AL84" i="1"/>
  <c r="AK84" i="1"/>
  <c r="AJ84" i="1"/>
  <c r="AI84" i="1"/>
  <c r="AG84" i="1"/>
  <c r="AF84" i="1"/>
  <c r="AE84" i="1"/>
  <c r="AD84" i="1"/>
  <c r="AB84" i="1"/>
  <c r="AA84" i="1"/>
  <c r="Z84" i="1"/>
  <c r="X84" i="1"/>
  <c r="W84" i="1"/>
  <c r="V84" i="1"/>
  <c r="U84" i="1"/>
  <c r="S84" i="1"/>
  <c r="DD49" i="1"/>
  <c r="CZ49" i="1"/>
  <c r="CV49" i="1"/>
  <c r="CS49" i="1"/>
  <c r="CM49" i="1"/>
  <c r="CI49" i="1"/>
  <c r="CE49" i="1"/>
  <c r="BZ49" i="1"/>
  <c r="BV49" i="1"/>
  <c r="BN49" i="1"/>
  <c r="BJ49" i="1"/>
  <c r="BD49" i="1"/>
  <c r="AY49" i="1"/>
  <c r="AS49" i="1"/>
  <c r="AM49" i="1"/>
  <c r="AH49" i="1"/>
  <c r="AC49" i="1"/>
  <c r="Y49" i="1"/>
  <c r="T49" i="1"/>
  <c r="CS83" i="1"/>
  <c r="C83" i="1" s="1"/>
  <c r="CS82" i="1"/>
  <c r="AR79" i="1"/>
  <c r="AM79" i="1" s="1"/>
  <c r="DD79" i="1"/>
  <c r="CZ79" i="1"/>
  <c r="CV79" i="1"/>
  <c r="CS79" i="1"/>
  <c r="CM79" i="1"/>
  <c r="CI79" i="1"/>
  <c r="CE79" i="1"/>
  <c r="BV79" i="1"/>
  <c r="BR79" i="1"/>
  <c r="BN79" i="1"/>
  <c r="BJ79" i="1"/>
  <c r="BD79" i="1"/>
  <c r="AY79" i="1"/>
  <c r="AS79" i="1"/>
  <c r="AH79" i="1"/>
  <c r="AC79" i="1"/>
  <c r="Y79" i="1"/>
  <c r="T79" i="1"/>
  <c r="Q79" i="1"/>
  <c r="DD78" i="1"/>
  <c r="CZ78" i="1"/>
  <c r="CV78" i="1"/>
  <c r="CS78" i="1"/>
  <c r="CM78" i="1"/>
  <c r="CI78" i="1"/>
  <c r="CE78" i="1"/>
  <c r="BZ78" i="1"/>
  <c r="BZ77" i="1" s="1"/>
  <c r="BZ5" i="1" s="1"/>
  <c r="BV78" i="1"/>
  <c r="BR78" i="1"/>
  <c r="BN78" i="1"/>
  <c r="BJ78" i="1"/>
  <c r="BD78" i="1"/>
  <c r="AY78" i="1"/>
  <c r="AS78" i="1"/>
  <c r="AM78" i="1"/>
  <c r="AH78" i="1"/>
  <c r="AC78" i="1"/>
  <c r="AC77" i="1" s="1"/>
  <c r="AC5" i="1" s="1"/>
  <c r="Y78" i="1"/>
  <c r="T78" i="1"/>
  <c r="Q78" i="1"/>
  <c r="DJ77" i="1"/>
  <c r="DJ5" i="1" s="1"/>
  <c r="DI77" i="1"/>
  <c r="DI5" i="1" s="1"/>
  <c r="DH77" i="1"/>
  <c r="DH5" i="1" s="1"/>
  <c r="DG77" i="1"/>
  <c r="DG5" i="1" s="1"/>
  <c r="DF77" i="1"/>
  <c r="DF5" i="1" s="1"/>
  <c r="DE77" i="1"/>
  <c r="DC77" i="1"/>
  <c r="DC5" i="1" s="1"/>
  <c r="DB77" i="1"/>
  <c r="DB5" i="1" s="1"/>
  <c r="DA77" i="1"/>
  <c r="CY77" i="1"/>
  <c r="CY5" i="1" s="1"/>
  <c r="CX77" i="1"/>
  <c r="CX5" i="1" s="1"/>
  <c r="CW77" i="1"/>
  <c r="CT77" i="1"/>
  <c r="CT5" i="1" s="1"/>
  <c r="CR77" i="1"/>
  <c r="CR5" i="1" s="1"/>
  <c r="CQ77" i="1"/>
  <c r="CQ5" i="1" s="1"/>
  <c r="CP77" i="1"/>
  <c r="CP5" i="1" s="1"/>
  <c r="CO77" i="1"/>
  <c r="CO5" i="1" s="1"/>
  <c r="CN77" i="1"/>
  <c r="CL77" i="1"/>
  <c r="CL5" i="1" s="1"/>
  <c r="CK77" i="1"/>
  <c r="CK5" i="1" s="1"/>
  <c r="CJ77" i="1"/>
  <c r="CH77" i="1"/>
  <c r="CH5" i="1" s="1"/>
  <c r="CG77" i="1"/>
  <c r="CG5" i="1" s="1"/>
  <c r="CF77" i="1"/>
  <c r="CF5" i="1" s="1"/>
  <c r="CD77" i="1"/>
  <c r="CD5" i="1" s="1"/>
  <c r="CC77" i="1"/>
  <c r="CC5" i="1" s="1"/>
  <c r="CB77" i="1"/>
  <c r="CB5" i="1" s="1"/>
  <c r="CA77" i="1"/>
  <c r="CA5" i="1" s="1"/>
  <c r="BY77" i="1"/>
  <c r="BY5" i="1" s="1"/>
  <c r="BX77" i="1"/>
  <c r="BX5" i="1" s="1"/>
  <c r="BW77" i="1"/>
  <c r="BW5" i="1" s="1"/>
  <c r="BU77" i="1"/>
  <c r="BU5" i="1" s="1"/>
  <c r="BT77" i="1"/>
  <c r="BT5" i="1" s="1"/>
  <c r="BS77" i="1"/>
  <c r="BS5" i="1" s="1"/>
  <c r="BQ77" i="1"/>
  <c r="BQ5" i="1" s="1"/>
  <c r="BP77" i="1"/>
  <c r="BP5" i="1" s="1"/>
  <c r="BO77" i="1"/>
  <c r="BM77" i="1"/>
  <c r="BM5" i="1" s="1"/>
  <c r="BL77" i="1"/>
  <c r="BL5" i="1" s="1"/>
  <c r="BK77" i="1"/>
  <c r="BK5" i="1" s="1"/>
  <c r="BI77" i="1"/>
  <c r="BI5" i="1" s="1"/>
  <c r="BH77" i="1"/>
  <c r="BH5" i="1" s="1"/>
  <c r="BG77" i="1"/>
  <c r="BG5" i="1" s="1"/>
  <c r="BF77" i="1"/>
  <c r="BF5" i="1" s="1"/>
  <c r="BE77" i="1"/>
  <c r="BE5" i="1" s="1"/>
  <c r="BC77" i="1"/>
  <c r="BC5" i="1" s="1"/>
  <c r="BB77" i="1"/>
  <c r="BB5" i="1" s="1"/>
  <c r="BA77" i="1"/>
  <c r="BA5" i="1" s="1"/>
  <c r="AZ77" i="1"/>
  <c r="AX77" i="1"/>
  <c r="AX5" i="1" s="1"/>
  <c r="AW77" i="1"/>
  <c r="AW5" i="1" s="1"/>
  <c r="AV77" i="1"/>
  <c r="AV5" i="1" s="1"/>
  <c r="AU77" i="1"/>
  <c r="AT77" i="1"/>
  <c r="AT5" i="1" s="1"/>
  <c r="AR77" i="1"/>
  <c r="AQ77" i="1"/>
  <c r="AQ5" i="1" s="1"/>
  <c r="AP77" i="1"/>
  <c r="AP5" i="1" s="1"/>
  <c r="AO77" i="1"/>
  <c r="AO5" i="1" s="1"/>
  <c r="AN77" i="1"/>
  <c r="AN5" i="1" s="1"/>
  <c r="AL77" i="1"/>
  <c r="AL5" i="1" s="1"/>
  <c r="AK77" i="1"/>
  <c r="AK5" i="1" s="1"/>
  <c r="AJ77" i="1"/>
  <c r="AJ5" i="1" s="1"/>
  <c r="AI77" i="1"/>
  <c r="AG77" i="1"/>
  <c r="AG5" i="1" s="1"/>
  <c r="AF77" i="1"/>
  <c r="AF5" i="1" s="1"/>
  <c r="AE77" i="1"/>
  <c r="AE5" i="1" s="1"/>
  <c r="AD77" i="1"/>
  <c r="AD5" i="1" s="1"/>
  <c r="AB77" i="1"/>
  <c r="AB5" i="1" s="1"/>
  <c r="AA77" i="1"/>
  <c r="Z77" i="1"/>
  <c r="Z5" i="1" s="1"/>
  <c r="X77" i="1"/>
  <c r="X5" i="1" s="1"/>
  <c r="W77" i="1"/>
  <c r="W5" i="1" s="1"/>
  <c r="V77" i="1"/>
  <c r="V5" i="1" s="1"/>
  <c r="U77" i="1"/>
  <c r="U5" i="1" s="1"/>
  <c r="S77" i="1"/>
  <c r="S5" i="1" s="1"/>
  <c r="R77" i="1"/>
  <c r="R5" i="1" s="1"/>
  <c r="C76" i="1"/>
  <c r="C75" i="1"/>
  <c r="C73" i="1"/>
  <c r="C70" i="1"/>
  <c r="BR69" i="1"/>
  <c r="C69" i="1" s="1"/>
  <c r="CI67" i="1"/>
  <c r="C67" i="1" s="1"/>
  <c r="Y65" i="1"/>
  <c r="C65" i="1" s="1"/>
  <c r="AC64" i="1"/>
  <c r="C64" i="1" s="1"/>
  <c r="CM62" i="1"/>
  <c r="C62" i="1" s="1"/>
  <c r="AM61" i="1"/>
  <c r="C61" i="1" s="1"/>
  <c r="CM60" i="1"/>
  <c r="C60" i="1" s="1"/>
  <c r="CV58" i="1"/>
  <c r="C58" i="1" s="1"/>
  <c r="AY57" i="1"/>
  <c r="C57" i="1" s="1"/>
  <c r="C56" i="1"/>
  <c r="DJ55" i="1"/>
  <c r="DJ4" i="1" s="1"/>
  <c r="CW55" i="1"/>
  <c r="CV55" i="1" s="1"/>
  <c r="CQ55" i="1"/>
  <c r="CO55" i="1"/>
  <c r="CL55" i="1"/>
  <c r="CI55" i="1" s="1"/>
  <c r="BS55" i="1"/>
  <c r="BR55" i="1" s="1"/>
  <c r="BC55" i="1"/>
  <c r="AY55" i="1" s="1"/>
  <c r="AR55" i="1"/>
  <c r="AM55" i="1" s="1"/>
  <c r="AE55" i="1"/>
  <c r="AC55" i="1" s="1"/>
  <c r="AB55" i="1"/>
  <c r="Y55" i="1" s="1"/>
  <c r="CV54" i="1"/>
  <c r="CI54" i="1"/>
  <c r="DD53" i="1"/>
  <c r="CZ53" i="1"/>
  <c r="CV53" i="1"/>
  <c r="CS53" i="1"/>
  <c r="CM53" i="1"/>
  <c r="CI53" i="1"/>
  <c r="CE53" i="1"/>
  <c r="BV53" i="1"/>
  <c r="BR53" i="1"/>
  <c r="BN53" i="1"/>
  <c r="BJ53" i="1"/>
  <c r="BD53" i="1"/>
  <c r="AY53" i="1"/>
  <c r="AS53" i="1"/>
  <c r="AH53" i="1"/>
  <c r="AC53" i="1"/>
  <c r="Y53" i="1"/>
  <c r="T53" i="1"/>
  <c r="Q53" i="1"/>
  <c r="CI52" i="1"/>
  <c r="AY52" i="1"/>
  <c r="Q52" i="1"/>
  <c r="DD51" i="1"/>
  <c r="CZ51" i="1"/>
  <c r="CV51" i="1"/>
  <c r="CS51" i="1"/>
  <c r="CM51" i="1"/>
  <c r="CI51" i="1"/>
  <c r="CE51" i="1"/>
  <c r="BV51" i="1"/>
  <c r="BR51" i="1"/>
  <c r="BN51" i="1"/>
  <c r="BJ51" i="1"/>
  <c r="BD51" i="1"/>
  <c r="AS51" i="1"/>
  <c r="AH51" i="1"/>
  <c r="AC51" i="1"/>
  <c r="Y51" i="1"/>
  <c r="T51" i="1"/>
  <c r="Q51" i="1"/>
  <c r="J51" i="1"/>
  <c r="DD50" i="1"/>
  <c r="CZ50" i="1"/>
  <c r="CV50" i="1"/>
  <c r="CS50" i="1"/>
  <c r="CM50" i="1"/>
  <c r="CI50" i="1"/>
  <c r="CE50" i="1"/>
  <c r="BZ50" i="1"/>
  <c r="BV50" i="1"/>
  <c r="BR50" i="1"/>
  <c r="BN50" i="1"/>
  <c r="BJ50" i="1"/>
  <c r="BD50" i="1"/>
  <c r="AY50" i="1"/>
  <c r="AS50" i="1"/>
  <c r="AH50" i="1"/>
  <c r="AC50" i="1"/>
  <c r="Y50" i="1"/>
  <c r="T50" i="1"/>
  <c r="Q50" i="1"/>
  <c r="DD48" i="1"/>
  <c r="CZ48" i="1"/>
  <c r="CZ47" i="1" s="1"/>
  <c r="CV48" i="1"/>
  <c r="CV47" i="1" s="1"/>
  <c r="CS48" i="1"/>
  <c r="CM48" i="1"/>
  <c r="CI48" i="1"/>
  <c r="CE48" i="1"/>
  <c r="BZ48" i="1"/>
  <c r="BZ47" i="1" s="1"/>
  <c r="BV48" i="1"/>
  <c r="BV47" i="1" s="1"/>
  <c r="BR48" i="1"/>
  <c r="BR47" i="1" s="1"/>
  <c r="BN48" i="1"/>
  <c r="BJ48" i="1"/>
  <c r="BD48" i="1"/>
  <c r="AY48" i="1"/>
  <c r="AS48" i="1"/>
  <c r="AS47" i="1" s="1"/>
  <c r="AM48" i="1"/>
  <c r="AH48" i="1"/>
  <c r="AC48" i="1"/>
  <c r="Y48" i="1"/>
  <c r="T48" i="1"/>
  <c r="Q48" i="1"/>
  <c r="CZ39" i="1"/>
  <c r="C39" i="1" s="1"/>
  <c r="CS37" i="1"/>
  <c r="C37" i="1" s="1"/>
  <c r="CM36" i="1"/>
  <c r="C36" i="1" s="1"/>
  <c r="CI35" i="1"/>
  <c r="C35" i="1" s="1"/>
  <c r="BR34" i="1"/>
  <c r="C34" i="1" s="1"/>
  <c r="AS33" i="1"/>
  <c r="C33" i="1" s="1"/>
  <c r="AM32" i="1"/>
  <c r="C32" i="1" s="1"/>
  <c r="AH31" i="1"/>
  <c r="Y30" i="1"/>
  <c r="C30" i="1" s="1"/>
  <c r="T29" i="1"/>
  <c r="C29" i="1" s="1"/>
  <c r="Q28" i="1"/>
  <c r="C28" i="1" s="1"/>
  <c r="DA27" i="1"/>
  <c r="CZ27" i="1" s="1"/>
  <c r="CT27" i="1"/>
  <c r="CS27" i="1" s="1"/>
  <c r="CN27" i="1"/>
  <c r="CM27" i="1" s="1"/>
  <c r="CJ27" i="1"/>
  <c r="CI27" i="1" s="1"/>
  <c r="BS27" i="1"/>
  <c r="BR27" i="1" s="1"/>
  <c r="AT27" i="1"/>
  <c r="AS27" i="1" s="1"/>
  <c r="AN27" i="1"/>
  <c r="AM27" i="1" s="1"/>
  <c r="AI27" i="1"/>
  <c r="Z27" i="1"/>
  <c r="Y27" i="1" s="1"/>
  <c r="U27" i="1"/>
  <c r="T27" i="1" s="1"/>
  <c r="Q27" i="1"/>
  <c r="F27" i="1"/>
  <c r="F4" i="1" s="1"/>
  <c r="C25" i="1"/>
  <c r="DD24" i="1"/>
  <c r="CZ24" i="1"/>
  <c r="CV24" i="1"/>
  <c r="CS24" i="1"/>
  <c r="CM24" i="1"/>
  <c r="CI24" i="1"/>
  <c r="CE24" i="1"/>
  <c r="BV24" i="1"/>
  <c r="BJ24" i="1"/>
  <c r="BD24" i="1"/>
  <c r="AY24" i="1"/>
  <c r="AS24" i="1"/>
  <c r="AM24" i="1"/>
  <c r="AH24" i="1"/>
  <c r="AC24" i="1"/>
  <c r="Y24" i="1"/>
  <c r="T24" i="1"/>
  <c r="Q24" i="1"/>
  <c r="DI23" i="1"/>
  <c r="DG23" i="1"/>
  <c r="DF23" i="1"/>
  <c r="DE23" i="1"/>
  <c r="DC23" i="1"/>
  <c r="DB23" i="1"/>
  <c r="DA23" i="1"/>
  <c r="CY23" i="1"/>
  <c r="CX23" i="1"/>
  <c r="CW23" i="1"/>
  <c r="CS23" i="1"/>
  <c r="CR23" i="1"/>
  <c r="CQ23" i="1"/>
  <c r="CP23" i="1"/>
  <c r="CO23" i="1"/>
  <c r="CN23" i="1"/>
  <c r="CL23" i="1"/>
  <c r="CK23" i="1"/>
  <c r="CJ23" i="1"/>
  <c r="CH23" i="1"/>
  <c r="CG23" i="1"/>
  <c r="CF23" i="1"/>
  <c r="CA23" i="1"/>
  <c r="BZ23" i="1" s="1"/>
  <c r="BY23" i="1"/>
  <c r="BX23" i="1"/>
  <c r="BW23" i="1"/>
  <c r="BU23" i="1"/>
  <c r="BT23" i="1"/>
  <c r="BS23" i="1"/>
  <c r="BQ23" i="1"/>
  <c r="BO23" i="1"/>
  <c r="BM23" i="1"/>
  <c r="BL23" i="1"/>
  <c r="BK23" i="1"/>
  <c r="BI23" i="1"/>
  <c r="BH23" i="1"/>
  <c r="BG23" i="1"/>
  <c r="BF23" i="1"/>
  <c r="BE23" i="1"/>
  <c r="BC23" i="1"/>
  <c r="BB23" i="1"/>
  <c r="BA23" i="1"/>
  <c r="AZ23" i="1"/>
  <c r="AX23" i="1"/>
  <c r="AW23" i="1"/>
  <c r="AV23" i="1"/>
  <c r="AU23" i="1"/>
  <c r="AL23" i="1"/>
  <c r="AK23" i="1"/>
  <c r="AJ23" i="1"/>
  <c r="AI23" i="1"/>
  <c r="AG23" i="1"/>
  <c r="AF23" i="1"/>
  <c r="AE23" i="1"/>
  <c r="AD23" i="1"/>
  <c r="AB23" i="1"/>
  <c r="AA23" i="1"/>
  <c r="X23" i="1"/>
  <c r="W23" i="1"/>
  <c r="V23" i="1"/>
  <c r="U23" i="1"/>
  <c r="S23" i="1"/>
  <c r="R23" i="1"/>
  <c r="D23" i="1"/>
  <c r="DD22" i="1"/>
  <c r="CZ22" i="1"/>
  <c r="CV22" i="1"/>
  <c r="CS22" i="1"/>
  <c r="CM22" i="1"/>
  <c r="CI22" i="1"/>
  <c r="CE22" i="1"/>
  <c r="BZ22" i="1"/>
  <c r="BV22" i="1"/>
  <c r="BJ22" i="1"/>
  <c r="BD22" i="1"/>
  <c r="AY22" i="1"/>
  <c r="AS22" i="1"/>
  <c r="AM22" i="1"/>
  <c r="AH22" i="1"/>
  <c r="AC22" i="1"/>
  <c r="Y22" i="1"/>
  <c r="T22" i="1"/>
  <c r="Q22" i="1"/>
  <c r="DI21" i="1"/>
  <c r="DG21" i="1"/>
  <c r="DF21" i="1"/>
  <c r="DE21" i="1"/>
  <c r="DC21" i="1"/>
  <c r="DB21" i="1"/>
  <c r="DA21" i="1"/>
  <c r="CY21" i="1"/>
  <c r="CX21" i="1"/>
  <c r="CW21" i="1"/>
  <c r="CU21" i="1"/>
  <c r="CT21" i="1"/>
  <c r="CR21" i="1"/>
  <c r="CQ21" i="1"/>
  <c r="CP21" i="1"/>
  <c r="CO21" i="1"/>
  <c r="CN21" i="1"/>
  <c r="CL21" i="1"/>
  <c r="CK21" i="1"/>
  <c r="CJ21" i="1"/>
  <c r="CH21" i="1"/>
  <c r="CG21" i="1"/>
  <c r="CF21" i="1"/>
  <c r="CD21" i="1"/>
  <c r="CC21" i="1"/>
  <c r="CB21" i="1"/>
  <c r="CA21" i="1"/>
  <c r="BY21" i="1"/>
  <c r="BX21" i="1"/>
  <c r="BW21" i="1"/>
  <c r="BU21" i="1"/>
  <c r="BT21" i="1"/>
  <c r="BS21" i="1"/>
  <c r="BQ21" i="1"/>
  <c r="BO21" i="1"/>
  <c r="BM21" i="1"/>
  <c r="BL21" i="1"/>
  <c r="BK21" i="1"/>
  <c r="BI21" i="1"/>
  <c r="BH21" i="1"/>
  <c r="BG21" i="1"/>
  <c r="BF21" i="1"/>
  <c r="BE21" i="1"/>
  <c r="BD21" i="1" s="1"/>
  <c r="BC21" i="1"/>
  <c r="BB21" i="1"/>
  <c r="BA21" i="1"/>
  <c r="AZ21" i="1"/>
  <c r="AX21" i="1"/>
  <c r="AW21" i="1"/>
  <c r="AV21" i="1"/>
  <c r="AU21" i="1"/>
  <c r="AT21" i="1"/>
  <c r="AR21" i="1"/>
  <c r="AQ21" i="1"/>
  <c r="AP21" i="1"/>
  <c r="AO21" i="1"/>
  <c r="AN21" i="1"/>
  <c r="AL21" i="1"/>
  <c r="AK21" i="1"/>
  <c r="AJ21" i="1"/>
  <c r="AI21" i="1"/>
  <c r="AG21" i="1"/>
  <c r="AF21" i="1"/>
  <c r="AE21" i="1"/>
  <c r="AD21" i="1"/>
  <c r="AB21" i="1"/>
  <c r="AA21" i="1"/>
  <c r="Z21" i="1"/>
  <c r="X21" i="1"/>
  <c r="W21" i="1"/>
  <c r="V21" i="1"/>
  <c r="U21" i="1"/>
  <c r="S21" i="1"/>
  <c r="R21" i="1"/>
  <c r="D21" i="1"/>
  <c r="DD20" i="1"/>
  <c r="CZ20" i="1"/>
  <c r="CV20" i="1"/>
  <c r="CS20" i="1"/>
  <c r="CM20" i="1"/>
  <c r="CI20" i="1"/>
  <c r="CE20" i="1"/>
  <c r="BZ20" i="1"/>
  <c r="BV20" i="1"/>
  <c r="BJ20" i="1"/>
  <c r="BD20" i="1"/>
  <c r="AY20" i="1"/>
  <c r="AS20" i="1"/>
  <c r="AM20" i="1"/>
  <c r="AH20" i="1"/>
  <c r="AC20" i="1"/>
  <c r="Y20" i="1"/>
  <c r="T20" i="1"/>
  <c r="Q20" i="1"/>
  <c r="DD19" i="1"/>
  <c r="CZ19" i="1"/>
  <c r="CV19" i="1"/>
  <c r="CS19" i="1"/>
  <c r="CM19" i="1"/>
  <c r="CI19" i="1"/>
  <c r="CE19" i="1"/>
  <c r="BZ19" i="1"/>
  <c r="BV19" i="1"/>
  <c r="BJ19" i="1"/>
  <c r="BD19" i="1"/>
  <c r="AY19" i="1"/>
  <c r="AS19" i="1"/>
  <c r="AM19" i="1"/>
  <c r="AH19" i="1"/>
  <c r="AC19" i="1"/>
  <c r="Y19" i="1"/>
  <c r="T19" i="1"/>
  <c r="Q19" i="1"/>
  <c r="DD18" i="1"/>
  <c r="CZ18" i="1"/>
  <c r="CV18" i="1"/>
  <c r="CS18" i="1"/>
  <c r="CM18" i="1"/>
  <c r="CI18" i="1"/>
  <c r="CE18" i="1"/>
  <c r="BZ18" i="1"/>
  <c r="BV18" i="1"/>
  <c r="BJ18" i="1"/>
  <c r="BD18" i="1"/>
  <c r="AY18" i="1"/>
  <c r="AS18" i="1"/>
  <c r="AM18" i="1"/>
  <c r="AH18" i="1"/>
  <c r="AC18" i="1"/>
  <c r="Y18" i="1"/>
  <c r="T18" i="1"/>
  <c r="Q18" i="1"/>
  <c r="DI17" i="1"/>
  <c r="DG17" i="1"/>
  <c r="DF17" i="1"/>
  <c r="DE17" i="1"/>
  <c r="DC17" i="1"/>
  <c r="DB17" i="1"/>
  <c r="DA17" i="1"/>
  <c r="CY17" i="1"/>
  <c r="CX17" i="1"/>
  <c r="CW17" i="1"/>
  <c r="CU17" i="1"/>
  <c r="CT17" i="1"/>
  <c r="CR17" i="1"/>
  <c r="CQ17" i="1"/>
  <c r="CP17" i="1"/>
  <c r="CO17" i="1"/>
  <c r="CN17" i="1"/>
  <c r="CL17" i="1"/>
  <c r="CK17" i="1"/>
  <c r="CJ17" i="1"/>
  <c r="CH17" i="1"/>
  <c r="CG17" i="1"/>
  <c r="CF17" i="1"/>
  <c r="CD17" i="1"/>
  <c r="CC17" i="1"/>
  <c r="CB17" i="1"/>
  <c r="CA17" i="1"/>
  <c r="BY17" i="1"/>
  <c r="BX17" i="1"/>
  <c r="BW17" i="1"/>
  <c r="BU17" i="1"/>
  <c r="BT17" i="1"/>
  <c r="BS17" i="1"/>
  <c r="BM17" i="1"/>
  <c r="BL17" i="1"/>
  <c r="BK17" i="1"/>
  <c r="BI17" i="1"/>
  <c r="BH17" i="1"/>
  <c r="BG17" i="1"/>
  <c r="BF17" i="1"/>
  <c r="BE17" i="1"/>
  <c r="BC17" i="1"/>
  <c r="BB17" i="1"/>
  <c r="BA17" i="1"/>
  <c r="AX17" i="1"/>
  <c r="AW17" i="1"/>
  <c r="AV17" i="1"/>
  <c r="AU17" i="1"/>
  <c r="AT17" i="1"/>
  <c r="AR17" i="1"/>
  <c r="AQ17" i="1"/>
  <c r="AP17" i="1"/>
  <c r="AO17" i="1"/>
  <c r="AN17" i="1"/>
  <c r="AL17" i="1"/>
  <c r="AK17" i="1"/>
  <c r="AJ17" i="1"/>
  <c r="AI17" i="1"/>
  <c r="AG17" i="1"/>
  <c r="AF17" i="1"/>
  <c r="AE17" i="1"/>
  <c r="AD17" i="1"/>
  <c r="AB17" i="1"/>
  <c r="AB14" i="1" s="1"/>
  <c r="AA17" i="1"/>
  <c r="AA14" i="1" s="1"/>
  <c r="Z17" i="1"/>
  <c r="X17" i="1"/>
  <c r="X14" i="1" s="1"/>
  <c r="W17" i="1"/>
  <c r="W14" i="1" s="1"/>
  <c r="V17" i="1"/>
  <c r="V14" i="1" s="1"/>
  <c r="U17" i="1"/>
  <c r="U14" i="1" s="1"/>
  <c r="S17" i="1"/>
  <c r="R17" i="1"/>
  <c r="D17" i="1"/>
  <c r="DD16" i="1"/>
  <c r="CZ16" i="1"/>
  <c r="CV16" i="1"/>
  <c r="CS16" i="1"/>
  <c r="CM16" i="1"/>
  <c r="CI16" i="1"/>
  <c r="CE16" i="1"/>
  <c r="BZ16" i="1"/>
  <c r="BV16" i="1"/>
  <c r="BJ16" i="1"/>
  <c r="BD16" i="1"/>
  <c r="AY16" i="1"/>
  <c r="AS16" i="1"/>
  <c r="AM16" i="1"/>
  <c r="AH16" i="1"/>
  <c r="AC16" i="1"/>
  <c r="Y16" i="1"/>
  <c r="T16" i="1"/>
  <c r="Q16" i="1"/>
  <c r="DD15" i="1"/>
  <c r="CZ15" i="1"/>
  <c r="CV15" i="1"/>
  <c r="CS15" i="1"/>
  <c r="CM15" i="1"/>
  <c r="CI15" i="1"/>
  <c r="CE15" i="1"/>
  <c r="BZ15" i="1"/>
  <c r="BV15" i="1"/>
  <c r="BJ15" i="1"/>
  <c r="BD15" i="1"/>
  <c r="AY15" i="1"/>
  <c r="AS15" i="1"/>
  <c r="AM15" i="1"/>
  <c r="AH15" i="1"/>
  <c r="AC15" i="1"/>
  <c r="Y15" i="1"/>
  <c r="T15" i="1"/>
  <c r="Q15" i="1"/>
  <c r="DI14" i="1"/>
  <c r="DG14" i="1"/>
  <c r="DF14" i="1"/>
  <c r="DE14" i="1"/>
  <c r="DC14" i="1"/>
  <c r="DB14" i="1"/>
  <c r="DA14" i="1"/>
  <c r="CY14" i="1"/>
  <c r="CX14" i="1"/>
  <c r="CW14" i="1"/>
  <c r="CU14" i="1"/>
  <c r="CT14" i="1"/>
  <c r="CR14" i="1"/>
  <c r="CQ14" i="1"/>
  <c r="CP14" i="1"/>
  <c r="CO14" i="1"/>
  <c r="CN14" i="1"/>
  <c r="CL14" i="1"/>
  <c r="CK14" i="1"/>
  <c r="CJ14" i="1"/>
  <c r="CH14" i="1"/>
  <c r="CG14" i="1"/>
  <c r="CF14" i="1"/>
  <c r="CD14" i="1"/>
  <c r="CC14" i="1"/>
  <c r="CB14" i="1"/>
  <c r="CA14" i="1"/>
  <c r="BY14" i="1"/>
  <c r="BX14" i="1"/>
  <c r="BW14" i="1"/>
  <c r="BU14" i="1"/>
  <c r="BT14" i="1"/>
  <c r="BS14" i="1"/>
  <c r="BQ14" i="1"/>
  <c r="BO14" i="1"/>
  <c r="BM14" i="1"/>
  <c r="BL14" i="1"/>
  <c r="BK14" i="1"/>
  <c r="BI14" i="1"/>
  <c r="BH14" i="1"/>
  <c r="BG14" i="1"/>
  <c r="BF14" i="1"/>
  <c r="BE14" i="1"/>
  <c r="BC14" i="1"/>
  <c r="BB14" i="1"/>
  <c r="BA14" i="1"/>
  <c r="AZ14" i="1"/>
  <c r="AX14" i="1"/>
  <c r="AW14" i="1"/>
  <c r="AV14" i="1"/>
  <c r="AU14" i="1"/>
  <c r="AT14" i="1"/>
  <c r="AR14" i="1"/>
  <c r="AQ14" i="1"/>
  <c r="AP14" i="1"/>
  <c r="AO14" i="1"/>
  <c r="AN14" i="1"/>
  <c r="AL14" i="1"/>
  <c r="AK14" i="1"/>
  <c r="AJ14" i="1"/>
  <c r="AI14" i="1"/>
  <c r="AG14" i="1"/>
  <c r="AF14" i="1"/>
  <c r="AE14" i="1"/>
  <c r="AD14" i="1"/>
  <c r="Z14" i="1"/>
  <c r="S14" i="1"/>
  <c r="R14" i="1"/>
  <c r="D14" i="1"/>
  <c r="DD13" i="1"/>
  <c r="CZ13" i="1"/>
  <c r="CV13" i="1"/>
  <c r="CS13" i="1"/>
  <c r="CM13" i="1"/>
  <c r="CI13" i="1"/>
  <c r="CE13" i="1"/>
  <c r="BZ13" i="1"/>
  <c r="BV13" i="1"/>
  <c r="BJ13" i="1"/>
  <c r="BD13" i="1"/>
  <c r="AY13" i="1"/>
  <c r="AS13" i="1"/>
  <c r="AM13" i="1"/>
  <c r="AH13" i="1"/>
  <c r="AC13" i="1"/>
  <c r="Y13" i="1"/>
  <c r="T13" i="1"/>
  <c r="Q13" i="1"/>
  <c r="DD12" i="1"/>
  <c r="CZ12" i="1"/>
  <c r="CV12" i="1"/>
  <c r="CS12" i="1"/>
  <c r="CM12" i="1"/>
  <c r="CI12" i="1"/>
  <c r="CE12" i="1"/>
  <c r="BZ12" i="1"/>
  <c r="BV12" i="1"/>
  <c r="BJ12" i="1"/>
  <c r="BD12" i="1"/>
  <c r="AY12" i="1"/>
  <c r="AS12" i="1"/>
  <c r="AM12" i="1"/>
  <c r="AH12" i="1"/>
  <c r="AC12" i="1"/>
  <c r="Y12" i="1"/>
  <c r="T12" i="1"/>
  <c r="Q12" i="1"/>
  <c r="DD11" i="1"/>
  <c r="CZ11" i="1"/>
  <c r="CV11" i="1"/>
  <c r="CS11" i="1"/>
  <c r="CM11" i="1"/>
  <c r="CI11" i="1"/>
  <c r="CE11" i="1"/>
  <c r="BZ11" i="1"/>
  <c r="BJ11" i="1"/>
  <c r="BD11" i="1"/>
  <c r="AY11" i="1"/>
  <c r="AS11" i="1"/>
  <c r="AM11" i="1"/>
  <c r="AH11" i="1"/>
  <c r="AC11" i="1"/>
  <c r="Y11" i="1"/>
  <c r="T11" i="1"/>
  <c r="Q11" i="1"/>
  <c r="DI10" i="1"/>
  <c r="DG10" i="1"/>
  <c r="DF10" i="1"/>
  <c r="DE10" i="1"/>
  <c r="DC10" i="1"/>
  <c r="DB10" i="1"/>
  <c r="DA10" i="1"/>
  <c r="CY10" i="1"/>
  <c r="CX10" i="1"/>
  <c r="CW10" i="1"/>
  <c r="CU10" i="1"/>
  <c r="CT10" i="1"/>
  <c r="CR10" i="1"/>
  <c r="CQ10" i="1"/>
  <c r="CP10" i="1"/>
  <c r="CO10" i="1"/>
  <c r="CN10" i="1"/>
  <c r="CL10" i="1"/>
  <c r="CK10" i="1"/>
  <c r="CJ10" i="1"/>
  <c r="CH10" i="1"/>
  <c r="CG10" i="1"/>
  <c r="CF10" i="1"/>
  <c r="CD10" i="1"/>
  <c r="CC10" i="1"/>
  <c r="CB10" i="1"/>
  <c r="CA10" i="1"/>
  <c r="BY10" i="1"/>
  <c r="BX10" i="1"/>
  <c r="BW10" i="1"/>
  <c r="BU10" i="1"/>
  <c r="BT10" i="1"/>
  <c r="BS10" i="1"/>
  <c r="BQ10" i="1"/>
  <c r="BO10" i="1"/>
  <c r="BM10" i="1"/>
  <c r="BL10" i="1"/>
  <c r="BK10" i="1"/>
  <c r="BI10" i="1"/>
  <c r="BH10" i="1"/>
  <c r="BG10" i="1"/>
  <c r="BF10" i="1"/>
  <c r="BE10" i="1"/>
  <c r="BC10" i="1"/>
  <c r="BB10" i="1"/>
  <c r="BA10" i="1"/>
  <c r="AZ10" i="1"/>
  <c r="AX10" i="1"/>
  <c r="AW10" i="1"/>
  <c r="AV10" i="1"/>
  <c r="AU10" i="1"/>
  <c r="AT10" i="1"/>
  <c r="AR10" i="1"/>
  <c r="AQ10" i="1"/>
  <c r="AP10" i="1"/>
  <c r="AO10" i="1"/>
  <c r="AN10" i="1"/>
  <c r="AL10" i="1"/>
  <c r="AK10" i="1"/>
  <c r="AJ10" i="1"/>
  <c r="AI10" i="1"/>
  <c r="AG10" i="1"/>
  <c r="AF10" i="1"/>
  <c r="AE10" i="1"/>
  <c r="AD10" i="1"/>
  <c r="AB10" i="1"/>
  <c r="AA10" i="1"/>
  <c r="Z10" i="1"/>
  <c r="X10" i="1"/>
  <c r="W10" i="1"/>
  <c r="V10" i="1"/>
  <c r="U10" i="1"/>
  <c r="S10" i="1"/>
  <c r="R10" i="1"/>
  <c r="D10" i="1"/>
  <c r="BP8" i="1"/>
  <c r="BP4" i="1" s="1"/>
  <c r="C6" i="1"/>
  <c r="CU5" i="1"/>
  <c r="P5" i="1"/>
  <c r="O5" i="1"/>
  <c r="N5" i="1"/>
  <c r="N4" i="1" s="1"/>
  <c r="N3" i="1" s="1"/>
  <c r="M5" i="1"/>
  <c r="L5" i="1"/>
  <c r="L3" i="1" s="1"/>
  <c r="K5" i="1"/>
  <c r="J5" i="1"/>
  <c r="I5" i="1"/>
  <c r="G5" i="1"/>
  <c r="F5" i="1"/>
  <c r="E5" i="1"/>
  <c r="E3" i="1" s="1"/>
  <c r="AM47" i="1" l="1"/>
  <c r="T47" i="1"/>
  <c r="AY47" i="1"/>
  <c r="CE47" i="1"/>
  <c r="DD47" i="1"/>
  <c r="Y47" i="1"/>
  <c r="AC47" i="1"/>
  <c r="BJ47" i="1"/>
  <c r="CI47" i="1"/>
  <c r="BD47" i="1"/>
  <c r="AH47" i="1"/>
  <c r="BN47" i="1"/>
  <c r="CM47" i="1"/>
  <c r="CS47" i="1"/>
  <c r="CS21" i="1"/>
  <c r="BR23" i="1"/>
  <c r="BR17" i="1"/>
  <c r="BR21" i="1"/>
  <c r="C54" i="1"/>
  <c r="CM55" i="1"/>
  <c r="C55" i="1" s="1"/>
  <c r="BR10" i="1"/>
  <c r="C13" i="1"/>
  <c r="C22" i="1"/>
  <c r="BR14" i="1"/>
  <c r="BN21" i="1"/>
  <c r="CZ77" i="1"/>
  <c r="CZ5" i="1" s="1"/>
  <c r="AH27" i="1"/>
  <c r="C27" i="1" s="1"/>
  <c r="C31" i="1"/>
  <c r="D8" i="1"/>
  <c r="D4" i="1" s="1"/>
  <c r="C87" i="1"/>
  <c r="C89" i="1"/>
  <c r="C91" i="1"/>
  <c r="C92" i="1"/>
  <c r="C85" i="1"/>
  <c r="C90" i="1"/>
  <c r="C93" i="1"/>
  <c r="C19" i="1"/>
  <c r="C20" i="1"/>
  <c r="R8" i="1"/>
  <c r="R4" i="1" s="1"/>
  <c r="C11" i="1"/>
  <c r="C12" i="1"/>
  <c r="I3" i="1"/>
  <c r="C86" i="1"/>
  <c r="C88" i="1"/>
  <c r="CE84" i="1"/>
  <c r="C18" i="1"/>
  <c r="Q10" i="1"/>
  <c r="AZ8" i="1"/>
  <c r="AZ4" i="1" s="1"/>
  <c r="C24" i="1"/>
  <c r="BJ14" i="1"/>
  <c r="C15" i="1"/>
  <c r="C16" i="1"/>
  <c r="AH17" i="1"/>
  <c r="AS77" i="1"/>
  <c r="AS5" i="1" s="1"/>
  <c r="AC10" i="1"/>
  <c r="AL8" i="1"/>
  <c r="AL4" i="1" s="1"/>
  <c r="T10" i="1"/>
  <c r="Q14" i="1"/>
  <c r="CE17" i="1"/>
  <c r="DD21" i="1"/>
  <c r="BV17" i="1"/>
  <c r="AC21" i="1"/>
  <c r="CZ10" i="1"/>
  <c r="Q23" i="1"/>
  <c r="CI10" i="1"/>
  <c r="BZ14" i="1"/>
  <c r="Y17" i="1"/>
  <c r="BJ17" i="1"/>
  <c r="AS21" i="1"/>
  <c r="AU5" i="1"/>
  <c r="CM84" i="1"/>
  <c r="BJ77" i="1"/>
  <c r="BJ5" i="1" s="1"/>
  <c r="C78" i="1"/>
  <c r="C79" i="1"/>
  <c r="AC14" i="1"/>
  <c r="AW8" i="1"/>
  <c r="AW4" i="1" s="1"/>
  <c r="CV77" i="1"/>
  <c r="CV5" i="1" s="1"/>
  <c r="AM14" i="1"/>
  <c r="BG8" i="1"/>
  <c r="BG4" i="1" s="1"/>
  <c r="CZ23" i="1"/>
  <c r="CD8" i="1"/>
  <c r="CD4" i="1" s="1"/>
  <c r="Q17" i="1"/>
  <c r="CE23" i="1"/>
  <c r="BR77" i="1"/>
  <c r="BR5" i="1" s="1"/>
  <c r="BR84" i="1"/>
  <c r="CV84" i="1"/>
  <c r="J3" i="1"/>
  <c r="BD10" i="1"/>
  <c r="CG8" i="1"/>
  <c r="CG4" i="1" s="1"/>
  <c r="T84" i="1"/>
  <c r="AM84" i="1"/>
  <c r="P3" i="1"/>
  <c r="AR8" i="1"/>
  <c r="AR4" i="1" s="1"/>
  <c r="CH8" i="1"/>
  <c r="CH4" i="1" s="1"/>
  <c r="CQ8" i="1"/>
  <c r="CQ4" i="1" s="1"/>
  <c r="DJ3" i="1"/>
  <c r="AH84" i="1"/>
  <c r="BV84" i="1"/>
  <c r="M3" i="1"/>
  <c r="CR8" i="1"/>
  <c r="CR4" i="1" s="1"/>
  <c r="CV17" i="1"/>
  <c r="BJ21" i="1"/>
  <c r="BJ23" i="1"/>
  <c r="C52" i="1"/>
  <c r="O3" i="1"/>
  <c r="G3" i="1"/>
  <c r="DA5" i="1"/>
  <c r="AU8" i="1"/>
  <c r="AU4" i="1" s="1"/>
  <c r="BN10" i="1"/>
  <c r="CS10" i="1"/>
  <c r="DD10" i="1"/>
  <c r="CM17" i="1"/>
  <c r="AH23" i="1"/>
  <c r="C53" i="1"/>
  <c r="CV23" i="1"/>
  <c r="CN8" i="1"/>
  <c r="CN4" i="1" s="1"/>
  <c r="C49" i="1"/>
  <c r="CO8" i="1"/>
  <c r="CO4" i="1" s="1"/>
  <c r="AY10" i="1"/>
  <c r="BK8" i="1"/>
  <c r="BK4" i="1" s="1"/>
  <c r="DD17" i="1"/>
  <c r="T21" i="1"/>
  <c r="C50" i="1"/>
  <c r="T77" i="1"/>
  <c r="T5" i="1" s="1"/>
  <c r="CI77" i="1"/>
  <c r="CI5" i="1" s="1"/>
  <c r="CJ5" i="1"/>
  <c r="CS77" i="1"/>
  <c r="CS5" i="1" s="1"/>
  <c r="DD84" i="1"/>
  <c r="BY8" i="1"/>
  <c r="BY4" i="1" s="1"/>
  <c r="K3" i="1"/>
  <c r="Q77" i="1"/>
  <c r="Q5" i="1" s="1"/>
  <c r="C82" i="1"/>
  <c r="BN84" i="1"/>
  <c r="AE8" i="1"/>
  <c r="AE4" i="1" s="1"/>
  <c r="AH21" i="1"/>
  <c r="CP8" i="1"/>
  <c r="CP4" i="1" s="1"/>
  <c r="CI84" i="1"/>
  <c r="BJ84" i="1"/>
  <c r="BE8" i="1"/>
  <c r="BE4" i="1" s="1"/>
  <c r="CY8" i="1"/>
  <c r="CY4" i="1" s="1"/>
  <c r="BN23" i="1"/>
  <c r="W8" i="1"/>
  <c r="W4" i="1" s="1"/>
  <c r="AF8" i="1"/>
  <c r="AF4" i="1" s="1"/>
  <c r="BT8" i="1"/>
  <c r="BT4" i="1" s="1"/>
  <c r="CL8" i="1"/>
  <c r="CL4" i="1" s="1"/>
  <c r="S8" i="1"/>
  <c r="S4" i="1" s="1"/>
  <c r="AB8" i="1"/>
  <c r="AB4" i="1" s="1"/>
  <c r="BW8" i="1"/>
  <c r="BW4" i="1" s="1"/>
  <c r="AY23" i="1"/>
  <c r="F3" i="1"/>
  <c r="AC84" i="1"/>
  <c r="BV10" i="1"/>
  <c r="AV8" i="1"/>
  <c r="AV4" i="1" s="1"/>
  <c r="AM10" i="1"/>
  <c r="BN14" i="1"/>
  <c r="AY17" i="1"/>
  <c r="CI23" i="1"/>
  <c r="AY84" i="1"/>
  <c r="C48" i="1"/>
  <c r="AM17" i="1"/>
  <c r="T23" i="1"/>
  <c r="V8" i="1"/>
  <c r="V4" i="1" s="1"/>
  <c r="BV21" i="1"/>
  <c r="BZ10" i="1"/>
  <c r="CW8" i="1"/>
  <c r="CW4" i="1" s="1"/>
  <c r="Y23" i="1"/>
  <c r="BV23" i="1"/>
  <c r="CS14" i="1"/>
  <c r="BZ17" i="1"/>
  <c r="BU8" i="1"/>
  <c r="BU4" i="1" s="1"/>
  <c r="CZ21" i="1"/>
  <c r="CV14" i="1"/>
  <c r="AS14" i="1"/>
  <c r="BC8" i="1"/>
  <c r="BC4" i="1" s="1"/>
  <c r="CM14" i="1"/>
  <c r="CV21" i="1"/>
  <c r="U8" i="1"/>
  <c r="U4" i="1" s="1"/>
  <c r="DD14" i="1"/>
  <c r="T14" i="1"/>
  <c r="AM23" i="1"/>
  <c r="AA8" i="1"/>
  <c r="AA4" i="1" s="1"/>
  <c r="CE10" i="1"/>
  <c r="DI8" i="1"/>
  <c r="DI4" i="1" s="1"/>
  <c r="DB8" i="1"/>
  <c r="DB4" i="1" s="1"/>
  <c r="Y14" i="1"/>
  <c r="BD17" i="1"/>
  <c r="AQ8" i="1"/>
  <c r="AQ4" i="1" s="1"/>
  <c r="BS8" i="1"/>
  <c r="BS4" i="1" s="1"/>
  <c r="DF8" i="1"/>
  <c r="DF4" i="1" s="1"/>
  <c r="BD23" i="1"/>
  <c r="BM8" i="1"/>
  <c r="BM4" i="1" s="1"/>
  <c r="CM23" i="1"/>
  <c r="CK8" i="1"/>
  <c r="CK4" i="1" s="1"/>
  <c r="AX8" i="1"/>
  <c r="AX4" i="1" s="1"/>
  <c r="AK8" i="1"/>
  <c r="AK4" i="1" s="1"/>
  <c r="BN17" i="1"/>
  <c r="CJ8" i="1"/>
  <c r="CJ4" i="1" s="1"/>
  <c r="BA8" i="1"/>
  <c r="BA4" i="1" s="1"/>
  <c r="BI8" i="1"/>
  <c r="BI4" i="1" s="1"/>
  <c r="BV14" i="1"/>
  <c r="BX8" i="1"/>
  <c r="BX4" i="1" s="1"/>
  <c r="BZ21" i="1"/>
  <c r="CA8" i="1"/>
  <c r="CA4" i="1" s="1"/>
  <c r="AY77" i="1"/>
  <c r="AY5" i="1" s="1"/>
  <c r="AZ5" i="1"/>
  <c r="CS17" i="1"/>
  <c r="CT8" i="1"/>
  <c r="CT4" i="1" s="1"/>
  <c r="Y77" i="1"/>
  <c r="Y5" i="1" s="1"/>
  <c r="AA5" i="1"/>
  <c r="AD8" i="1"/>
  <c r="AD4" i="1" s="1"/>
  <c r="DD23" i="1"/>
  <c r="AN8" i="1"/>
  <c r="AN4" i="1" s="1"/>
  <c r="CC8" i="1"/>
  <c r="CC4" i="1" s="1"/>
  <c r="AO8" i="1"/>
  <c r="AO4" i="1" s="1"/>
  <c r="CF8" i="1"/>
  <c r="CF4" i="1" s="1"/>
  <c r="DE8" i="1"/>
  <c r="DE4" i="1" s="1"/>
  <c r="Z8" i="1"/>
  <c r="Z4" i="1" s="1"/>
  <c r="CW5" i="1"/>
  <c r="AH10" i="1"/>
  <c r="CM10" i="1"/>
  <c r="CX8" i="1"/>
  <c r="CX4" i="1" s="1"/>
  <c r="AH14" i="1"/>
  <c r="AJ8" i="1"/>
  <c r="AJ4" i="1" s="1"/>
  <c r="CE14" i="1"/>
  <c r="DA8" i="1"/>
  <c r="DA4" i="1" s="1"/>
  <c r="CZ14" i="1"/>
  <c r="BJ10" i="1"/>
  <c r="BL8" i="1"/>
  <c r="BL4" i="1" s="1"/>
  <c r="CV10" i="1"/>
  <c r="BD14" i="1"/>
  <c r="BF8" i="1"/>
  <c r="BF4" i="1" s="1"/>
  <c r="Y21" i="1"/>
  <c r="AY21" i="1"/>
  <c r="AR5" i="1"/>
  <c r="AM77" i="1"/>
  <c r="AM5" i="1" s="1"/>
  <c r="DD77" i="1"/>
  <c r="DE5" i="1"/>
  <c r="DG8" i="1"/>
  <c r="DG4" i="1" s="1"/>
  <c r="CM77" i="1"/>
  <c r="CM5" i="1" s="1"/>
  <c r="CN5" i="1"/>
  <c r="X8" i="1"/>
  <c r="X4" i="1" s="1"/>
  <c r="AP8" i="1"/>
  <c r="AP4" i="1" s="1"/>
  <c r="BQ8" i="1"/>
  <c r="BQ4" i="1" s="1"/>
  <c r="DC8" i="1"/>
  <c r="DC4" i="1" s="1"/>
  <c r="T17" i="1"/>
  <c r="AS17" i="1"/>
  <c r="CE21" i="1"/>
  <c r="C51" i="1"/>
  <c r="CE77" i="1"/>
  <c r="CE5" i="1" s="1"/>
  <c r="Y84" i="1"/>
  <c r="AI8" i="1"/>
  <c r="AI4" i="1" s="1"/>
  <c r="Y10" i="1"/>
  <c r="BH8" i="1"/>
  <c r="BH4" i="1" s="1"/>
  <c r="AG8" i="1"/>
  <c r="AG4" i="1" s="1"/>
  <c r="AY14" i="1"/>
  <c r="AC17" i="1"/>
  <c r="AC23" i="1"/>
  <c r="BN77" i="1"/>
  <c r="BN5" i="1" s="1"/>
  <c r="BO5" i="1"/>
  <c r="BO8" i="1"/>
  <c r="BO4" i="1" s="1"/>
  <c r="CB8" i="1"/>
  <c r="CB4" i="1" s="1"/>
  <c r="CU8" i="1"/>
  <c r="CU4" i="1" s="1"/>
  <c r="AS84" i="1"/>
  <c r="BD84" i="1"/>
  <c r="AS10" i="1"/>
  <c r="AT8" i="1"/>
  <c r="AT4" i="1" s="1"/>
  <c r="BB8" i="1"/>
  <c r="BB4" i="1" s="1"/>
  <c r="CI17" i="1"/>
  <c r="CZ17" i="1"/>
  <c r="CI21" i="1"/>
  <c r="AH77" i="1"/>
  <c r="AH5" i="1" s="1"/>
  <c r="AI5" i="1"/>
  <c r="BZ84" i="1"/>
  <c r="CZ84" i="1"/>
  <c r="BD77" i="1"/>
  <c r="BD5" i="1" s="1"/>
  <c r="BV77" i="1"/>
  <c r="BV5" i="1" s="1"/>
  <c r="Q84" i="1"/>
  <c r="CS84" i="1"/>
  <c r="AM21" i="1"/>
  <c r="CM21" i="1"/>
  <c r="CI14" i="1"/>
  <c r="Q21" i="1"/>
  <c r="AS23" i="1"/>
  <c r="V3" i="1" l="1"/>
  <c r="BK3" i="1"/>
  <c r="BC3" i="1"/>
  <c r="DE3" i="1"/>
  <c r="CP3" i="1"/>
  <c r="CX3" i="1"/>
  <c r="BQ3" i="1"/>
  <c r="CF3" i="1"/>
  <c r="AD3" i="1"/>
  <c r="AV3" i="1"/>
  <c r="BI3" i="1"/>
  <c r="CL3" i="1"/>
  <c r="CN3" i="1"/>
  <c r="CO3" i="1"/>
  <c r="AI3" i="1"/>
  <c r="BY3" i="1"/>
  <c r="C10" i="1"/>
  <c r="CG3" i="1"/>
  <c r="S3" i="1"/>
  <c r="BU3" i="1"/>
  <c r="AW3" i="1"/>
  <c r="AX3" i="1"/>
  <c r="CH3" i="1"/>
  <c r="C21" i="1"/>
  <c r="BT3" i="1"/>
  <c r="AT3" i="1"/>
  <c r="DA3" i="1"/>
  <c r="BF3" i="1"/>
  <c r="AQ3" i="1"/>
  <c r="AO3" i="1"/>
  <c r="AA3" i="1"/>
  <c r="C47" i="1"/>
  <c r="AP3" i="1"/>
  <c r="Z3" i="1"/>
  <c r="CJ3" i="1"/>
  <c r="BB3" i="1"/>
  <c r="BH3" i="1"/>
  <c r="CY3" i="1"/>
  <c r="CB3" i="1"/>
  <c r="DF3" i="1"/>
  <c r="AG3" i="1"/>
  <c r="BX3" i="1"/>
  <c r="AU3" i="1"/>
  <c r="CD3" i="1"/>
  <c r="BG3" i="1"/>
  <c r="X3" i="1"/>
  <c r="AK3" i="1"/>
  <c r="BE3" i="1"/>
  <c r="BL3" i="1"/>
  <c r="W3" i="1"/>
  <c r="BW3" i="1"/>
  <c r="DB3" i="1"/>
  <c r="AJ3" i="1"/>
  <c r="BM3" i="1"/>
  <c r="DI3" i="1"/>
  <c r="CR3" i="1"/>
  <c r="AN3" i="1"/>
  <c r="U3" i="1"/>
  <c r="CA3" i="1"/>
  <c r="CK3" i="1"/>
  <c r="BA3" i="1"/>
  <c r="DC3" i="1"/>
  <c r="BS3" i="1"/>
  <c r="AE3" i="1"/>
  <c r="AF3" i="1"/>
  <c r="DG3" i="1"/>
  <c r="AR3" i="1"/>
  <c r="CC3" i="1"/>
  <c r="BO3" i="1"/>
  <c r="AZ3" i="1"/>
  <c r="CQ3" i="1"/>
  <c r="CU3" i="1"/>
  <c r="DH3" i="1"/>
  <c r="AL3" i="1"/>
  <c r="BP3" i="1"/>
  <c r="C84" i="1"/>
  <c r="C17" i="1"/>
  <c r="BV8" i="1"/>
  <c r="BV4" i="1" s="1"/>
  <c r="Q8" i="1"/>
  <c r="Q4" i="1" s="1"/>
  <c r="BR8" i="1"/>
  <c r="BR4" i="1" s="1"/>
  <c r="AY8" i="1"/>
  <c r="AY4" i="1" s="1"/>
  <c r="C23" i="1"/>
  <c r="C14" i="1"/>
  <c r="T8" i="1"/>
  <c r="T4" i="1" s="1"/>
  <c r="DD5" i="1"/>
  <c r="C5" i="1" s="1"/>
  <c r="C77" i="1"/>
  <c r="C74" i="1" s="1"/>
  <c r="CM8" i="1"/>
  <c r="CM4" i="1" s="1"/>
  <c r="CI8" i="1"/>
  <c r="CI4" i="1" s="1"/>
  <c r="CV8" i="1"/>
  <c r="Y8" i="1"/>
  <c r="Y4" i="1" s="1"/>
  <c r="AS8" i="1"/>
  <c r="AS4" i="1" s="1"/>
  <c r="BZ8" i="1"/>
  <c r="BZ4" i="1" s="1"/>
  <c r="CZ8" i="1"/>
  <c r="CZ4" i="1" s="1"/>
  <c r="AM8" i="1"/>
  <c r="AM4" i="1" s="1"/>
  <c r="CS8" i="1"/>
  <c r="CS4" i="1" s="1"/>
  <c r="CT3" i="1"/>
  <c r="DD8" i="1"/>
  <c r="DD4" i="1" s="1"/>
  <c r="CE8" i="1"/>
  <c r="CE4" i="1" s="1"/>
  <c r="BD8" i="1"/>
  <c r="BD4" i="1" s="1"/>
  <c r="BJ8" i="1"/>
  <c r="BJ4" i="1" s="1"/>
  <c r="BN8" i="1"/>
  <c r="BN4" i="1" s="1"/>
  <c r="AH8" i="1"/>
  <c r="AH4" i="1" s="1"/>
  <c r="AC8" i="1"/>
  <c r="AC4" i="1" s="1"/>
  <c r="CV4" i="1" l="1"/>
  <c r="CI3" i="1"/>
  <c r="BD3" i="1"/>
  <c r="AM3" i="1"/>
  <c r="BR3" i="1"/>
  <c r="BJ3" i="1"/>
  <c r="BZ3" i="1"/>
  <c r="BV3" i="1"/>
  <c r="AH3" i="1"/>
  <c r="T3" i="1"/>
  <c r="CE3" i="1"/>
  <c r="CZ3" i="1"/>
  <c r="DD3" i="1"/>
  <c r="CS3" i="1"/>
  <c r="CM3" i="1"/>
  <c r="AS3" i="1"/>
  <c r="BN3" i="1"/>
  <c r="AY3" i="1"/>
  <c r="C8" i="1"/>
  <c r="D3" i="1"/>
  <c r="R3" i="1"/>
  <c r="C4" i="1" l="1"/>
  <c r="CW3" i="1"/>
  <c r="AB3" i="1"/>
  <c r="CV3" i="1" l="1"/>
  <c r="Q3" i="1"/>
  <c r="Y3" i="1" l="1"/>
  <c r="AC3" i="1"/>
  <c r="C3" i="1"/>
</calcChain>
</file>

<file path=xl/sharedStrings.xml><?xml version="1.0" encoding="utf-8"?>
<sst xmlns="http://schemas.openxmlformats.org/spreadsheetml/2006/main" count="767" uniqueCount="342">
  <si>
    <t>ร่างแผนพัฒนาฝีมือแรงงานรายจังหวัด ปีงบประมาณ พ.ศ. 2562</t>
  </si>
  <si>
    <t xml:space="preserve">(ร่าง) ผลผลิต โครงการ กิจกรรม  รายการ </t>
  </si>
  <si>
    <t>หน่วยนับ</t>
  </si>
  <si>
    <t>เป้าหมายรวม</t>
  </si>
  <si>
    <t>สถาบันพัฒนาทรัพยากรมนุษย์สำหรับอุตสาหกรรบริการสุขภาพ</t>
  </si>
  <si>
    <t>สถาบันยานยนต์</t>
  </si>
  <si>
    <t>สถาบันพัฒนาฝีมือแรงงานนานาชาติ</t>
  </si>
  <si>
    <t>สพท.</t>
  </si>
  <si>
    <t>กองพัฒนาศักยภาพแรงงานและผู้ประกอบกิจการ</t>
  </si>
  <si>
    <t>สมฐ.</t>
  </si>
  <si>
    <t>สรร.</t>
  </si>
  <si>
    <t>กองบริหารทรัพยากรบุคคล</t>
  </si>
  <si>
    <t>กลุ่มงานพัฒนาระบบบริหาร</t>
  </si>
  <si>
    <t>กองส่งเสริมการพัฒนาฝีมือแรงงาน</t>
  </si>
  <si>
    <t>ศูนย์ข้อมูลเทคโนโลยีสารสนเทศและการสื่อสาร</t>
  </si>
  <si>
    <t>กองยุทธศาสตร์และเครือข่ายพัฒนาฝีมือแรงงาน</t>
  </si>
  <si>
    <t>รวม 1</t>
  </si>
  <si>
    <t>สพร. 1 สมุทร ปราการ</t>
  </si>
  <si>
    <t>สนพ.ฉะเชิงเทรา</t>
  </si>
  <si>
    <t>รวม 2</t>
  </si>
  <si>
    <t>สพร.2 สุพรรณบุรี</t>
  </si>
  <si>
    <t>สนพ.ชัยนาท</t>
  </si>
  <si>
    <t>สนพ.สิงห์บุรี</t>
  </si>
  <si>
    <t>สนพ.อุทัยธานี</t>
  </si>
  <si>
    <t>รวม 3</t>
  </si>
  <si>
    <t xml:space="preserve">   สพร.3 ชลบุรี</t>
  </si>
  <si>
    <t>สนพ.ปราจีนบุรี</t>
  </si>
  <si>
    <t>สนพ.สระแก้ว</t>
  </si>
  <si>
    <t>รวม 4</t>
  </si>
  <si>
    <t>สพร.4 ราชบุรี</t>
  </si>
  <si>
    <t>สนพ.กาญจนบุรี</t>
  </si>
  <si>
    <t>สนพ.เพชรบุรี</t>
  </si>
  <si>
    <t>สนพ.ประจวบ คีรีขันธ์</t>
  </si>
  <si>
    <t>รวม 5</t>
  </si>
  <si>
    <t>สพร.5นครราชสีมา</t>
  </si>
  <si>
    <t>สนพ.บุรีรัมย์</t>
  </si>
  <si>
    <t>สนพ. ชัยภูมิ</t>
  </si>
  <si>
    <t>สนพ.สุรินทร์</t>
  </si>
  <si>
    <t>รวม 6</t>
  </si>
  <si>
    <t>สพร. 6ขอนแก่น</t>
  </si>
  <si>
    <t xml:space="preserve"> สนพ. กาฬสินธ์</t>
  </si>
  <si>
    <t>สนพ. มหาสารคาม</t>
  </si>
  <si>
    <t>สนพ.หนองบัว  ลำภู</t>
  </si>
  <si>
    <t>สนพ.มุกดาหาร</t>
  </si>
  <si>
    <t>รวม 7</t>
  </si>
  <si>
    <t>สพร.7 อุบลราชธานี</t>
  </si>
  <si>
    <t xml:space="preserve"> สนพ. ศรีสะเกษ</t>
  </si>
  <si>
    <t>สนพ..ยโสธร</t>
  </si>
  <si>
    <t>สนพ.อำนาจเจริญ</t>
  </si>
  <si>
    <t>สนพ.ร้อยเอ็ด</t>
  </si>
  <si>
    <t>รวม 8</t>
  </si>
  <si>
    <t>สพร.8 นครสวรรค์</t>
  </si>
  <si>
    <t>สนพ.พิจิตร</t>
  </si>
  <si>
    <t>สนพ.กำแพงเพชร</t>
  </si>
  <si>
    <t>สนพ. ตาก</t>
  </si>
  <si>
    <t>รวม 9</t>
  </si>
  <si>
    <t>สพร. 9 พิษณุโลก</t>
  </si>
  <si>
    <t>สนพ.เพชรบูรณ์</t>
  </si>
  <si>
    <t>สนพ.อุตรดิตถ์</t>
  </si>
  <si>
    <t>สนพ.สุโขทัย</t>
  </si>
  <si>
    <t>สนพ. เลย</t>
  </si>
  <si>
    <t>รวม 10</t>
  </si>
  <si>
    <t>สพร. 10 ลำปาง</t>
  </si>
  <si>
    <t>สนพ.ลำพูน</t>
  </si>
  <si>
    <t>สนพ. แพร่</t>
  </si>
  <si>
    <t>รวม 11</t>
  </si>
  <si>
    <t xml:space="preserve">     สพร. 11 สุราษฎร์ธานี</t>
  </si>
  <si>
    <t>สนพ.ชุมพร</t>
  </si>
  <si>
    <t>สนพ.ระนอง</t>
  </si>
  <si>
    <t>รวม 12</t>
  </si>
  <si>
    <t>สพร. 12 สงขลา</t>
  </si>
  <si>
    <t>สนพ.สตูล</t>
  </si>
  <si>
    <t xml:space="preserve"> สพร. 13 กรุงเทพ</t>
  </si>
  <si>
    <t>รวม 14</t>
  </si>
  <si>
    <t>สพร. 14 ปทุมธานี</t>
  </si>
  <si>
    <t>สนพ.นนทบุรี</t>
  </si>
  <si>
    <t>สนพ.นครนายก</t>
  </si>
  <si>
    <t>รวม 15</t>
  </si>
  <si>
    <t>สพร. 15 พระนครศรี อยุธยา</t>
  </si>
  <si>
    <t>สนพ.อ่างทอง</t>
  </si>
  <si>
    <t>สนพ.ลพบุรี</t>
  </si>
  <si>
    <t>สนพ. สระบุรี</t>
  </si>
  <si>
    <t>รวม 16</t>
  </si>
  <si>
    <t>สพร.16 นครปฐม</t>
  </si>
  <si>
    <t>สนพ.สมุทรสาคร</t>
  </si>
  <si>
    <t>สนพ..สมุทร สงคราม</t>
  </si>
  <si>
    <t>รวม 17</t>
  </si>
  <si>
    <t>สพร. 17 ระยอง</t>
  </si>
  <si>
    <t>สนพ.จันทบุรี</t>
  </si>
  <si>
    <t xml:space="preserve"> สนพ. ตราด</t>
  </si>
  <si>
    <t>รวม 18</t>
  </si>
  <si>
    <t>สพร. 18 อุดรธานี</t>
  </si>
  <si>
    <t>สนพ.หนองคาย</t>
  </si>
  <si>
    <t>สนพ. สกลนคร</t>
  </si>
  <si>
    <t>สนพ.นครพนม</t>
  </si>
  <si>
    <t xml:space="preserve"> สนพ.บึงกาฬ</t>
  </si>
  <si>
    <t>รวม 19</t>
  </si>
  <si>
    <t>สพร. 19 เชียงใหม่</t>
  </si>
  <si>
    <t>สนพ.แม่ฮ่องสอน</t>
  </si>
  <si>
    <t>รวม 20</t>
  </si>
  <si>
    <t>สพร. 20 เชียงราย</t>
  </si>
  <si>
    <t>สนพ. พะเยา</t>
  </si>
  <si>
    <t>สนพ. น่าน</t>
  </si>
  <si>
    <t>รวม 21</t>
  </si>
  <si>
    <t>สพร. 21 ภูเก็ต</t>
  </si>
  <si>
    <t>สนพ. พังงา</t>
  </si>
  <si>
    <t>สนพ.กระบี่</t>
  </si>
  <si>
    <t>รวม 22</t>
  </si>
  <si>
    <t>สพร. 22 นครศรี ธรรมราช</t>
  </si>
  <si>
    <t>สนพ. ตรัง</t>
  </si>
  <si>
    <t>สนพ. พัทลุง</t>
  </si>
  <si>
    <t>เป้าหมาย สพร. 23 ปัตตานี</t>
  </si>
  <si>
    <t xml:space="preserve"> เป้าหมาย สพร. 24   ยะลา</t>
  </si>
  <si>
    <t>เป้าหมายสพร. 25 นราธิวาส</t>
  </si>
  <si>
    <t xml:space="preserve"> รวมทั้งสิ้น</t>
  </si>
  <si>
    <t>คน</t>
  </si>
  <si>
    <t>กรมดำเนินการเอง</t>
  </si>
  <si>
    <t>สถานประกอบกิจการดำเนินการ</t>
  </si>
  <si>
    <t>1. โครงการพัฒนาฝีมือแรงงานรองรับเมืองต้นแบบ สามเหลี่ยมมั่นคง มั่งคั่ง ยั่งยืน (เจ้าภาพ สพร. 25 นราธิวาส ร่วมกับ สพร. 23  ปัตตานี และ สพร. 24  ยะลา)</t>
  </si>
  <si>
    <t>2. โครงการเพิ่มศักยภาพฝีมือแรงงานรองรับอุตสาหกรรมศักยภาพ (ผส./AHRDA/สพร./สนพ./DSD Wellness)</t>
  </si>
  <si>
    <t xml:space="preserve">    ยกระดับฝีมือแรงงานตามนโยบายไทยแลนด์ 4.0  เชื่อมโยง 10 Industry  Clusters)</t>
  </si>
  <si>
    <t xml:space="preserve">    (1)  กลุ่มเครื่องมืออุปกรณ์อัจฉริยะ หุ่นยนต์ และระบบอิเล็กทรอนิกส์ควบคุม</t>
  </si>
  <si>
    <t xml:space="preserve">                 1)  อุตสาหกรรมยานยนต์สมัยใหม่</t>
  </si>
  <si>
    <t xml:space="preserve">                 2)  อุตสาหกรรมที่เกี่ยวข้องกับหุ่นยนต์</t>
  </si>
  <si>
    <t xml:space="preserve">                 3)  อุตสาหกรรมโลจิสติกส์และการบิน</t>
  </si>
  <si>
    <t xml:space="preserve">     (2)  กลุ่มดิจิทัล เทคโนโลยีอินเตอร์เน็ตที่เชื่อมต่อและบังคับอุปกรณ์ต่างๆ ปัญญาประดิษฐ์ และเทคโนโลยีสมองกลฝังตัว</t>
  </si>
  <si>
    <t xml:space="preserve">                 1)  อุตสาหกรรมเกี่ยวกับดิจิทัล </t>
  </si>
  <si>
    <t xml:space="preserve">                 2)  อุตสาหกรรมด้านอิเล็กทรอนิกส์อัจฉริยะ  </t>
  </si>
  <si>
    <t xml:space="preserve">     (3)  กลุ่มอาหาร เกษตร และเทคโนโลยีชีวภาพ</t>
  </si>
  <si>
    <t xml:space="preserve">                 1)  อุตสาหกรรมแปรรูปอาหาร</t>
  </si>
  <si>
    <t xml:space="preserve">                 2)  อุตสาหกรรมเกษตรและเทคโนโลยีชีวภาพ</t>
  </si>
  <si>
    <t xml:space="preserve">                 3)  อุตสาหกรรมเกี่ยวกับเชื้อเพลิงชีวภาพและเคมีภัณฑ์</t>
  </si>
  <si>
    <t xml:space="preserve">     (4)  กลุ่มสาธารณสุข สุขภาพ และเทคโนโลยีทางการแพทย์</t>
  </si>
  <si>
    <t xml:space="preserve">                 -  การแพทย์ครบวงจร</t>
  </si>
  <si>
    <t xml:space="preserve">     (5)  กลุ่มอุตสาหกรรมสร้างสรรค์ วัฒนธรรม และบริการที่มีมูลค่าสูง </t>
  </si>
  <si>
    <t xml:space="preserve">                -  อุตสาหกรรมท่องเที่ยวกลุ่มรายได้ดีและท่องเที่ยวเชิงสุขภาพ</t>
  </si>
  <si>
    <t>3  โครงการ  พัฒนา/กำหนดมาตรฐาน สู่การจัดทำหลักสูตรรองรับอุตสาหกรรมศักยภาพ (สมฐ. และ สพท.)</t>
  </si>
  <si>
    <t>สาขา</t>
  </si>
  <si>
    <t>หลักสูตร</t>
  </si>
  <si>
    <t>4. โครงการ ศูนย์ฝึกอบรมเทคโนโลยีชั้นสูงรองรับอุตสาหกรรมแห่งอนาคต (สพท./สพร. เทคโนชั้นสูง 12 แห่ง)</t>
  </si>
  <si>
    <t xml:space="preserve">    - สพร. เทคโนโลยีชั้นสูงฯ (สมุทรปราการ) (สาขา Automation &amp; Robotics)</t>
  </si>
  <si>
    <t xml:space="preserve">    - สพร. เทคโนโลยีชั้นสูงฯ (สุพรรรณบุรี) (สาขาเกษตรแปรรูป)</t>
  </si>
  <si>
    <t xml:space="preserve">    - สพร. เทคโนโลยีชั้นสูงฯ (ชลบุรี) (สาขา Automation &amp; Robotics)</t>
  </si>
  <si>
    <t xml:space="preserve">    - สพร. เทคโนโลยีชั้นสูงฯ (นครราชสีมา) (สาขาไฟฟ้าอิเล็กทรอนิกส์และโทรคมนาคม)</t>
  </si>
  <si>
    <t xml:space="preserve">   - สพร. เทคโนโลยีชั้นสูงฯ (ขอนแก่น) (สาขาโลจิสติกส์/เมคาทรอนิกส์/ออโตเมชั่น) </t>
  </si>
  <si>
    <t xml:space="preserve">   - สพร. เทคโนโลยีชั้นสูงฯ (อุบลราชธานี)  (สาขาสียานยนต์)</t>
  </si>
  <si>
    <t xml:space="preserve">   - สพร. เทคโนโลยีชั้นสูงฯ (สงขลา) (สาขางานเชื่อม/เกษตรแปรรูปจากผลิตภัณฑ์ยาง)</t>
  </si>
  <si>
    <t xml:space="preserve">   - สพร. เทคโนโลยีชั้นสูงฯ (ระยอง) (สาขา Automotive &amp; Robotics)</t>
  </si>
  <si>
    <t xml:space="preserve">   - สพร. เทคโนโลยีชั้นสูงฯ (อุดรธานี) (สาขาเกษตรแปรรูปและอาหาร))</t>
  </si>
  <si>
    <t xml:space="preserve">   - สพร. เทคโนโลยีชั้นสูงฯ (เชียงใหม่) (สาขา Dgital/ท่องเที่ยวและบริการ/เมคาทรอนิกส์/ออโตเมชั่น)</t>
  </si>
  <si>
    <t xml:space="preserve">   - สพร. เทคโนโลยีชั้นสูงฯ (นานาชาติเชียงแสน) (สาขาโลจิสติกส์/ท่องเที่ยวและบริการ)</t>
  </si>
  <si>
    <t xml:space="preserve">   - สพร. เทคโนโลยีชั้นสูงฯ (ภูเก็ต) (สาขา Digital/ท่องเที่ยวและบริการ)</t>
  </si>
  <si>
    <t>5. โครงการ พัฒนาฝีมือแรงงานเพื่อรองรับการเปลี่ยนแปลงเทคโนโลยีของภาคอุตสาหกรรมและบริการ (แรงงานในระบบ +  แรงงานใหม่)  (ผส./สพร./สนพ./สพท.)</t>
  </si>
  <si>
    <t xml:space="preserve">   รวมเตรียมเข้าทำงาน</t>
  </si>
  <si>
    <t xml:space="preserve">   รวมยกระดับฝีมือแรงงาน</t>
  </si>
  <si>
    <t xml:space="preserve">   -  ภาษาต่างประเทศ </t>
  </si>
  <si>
    <t xml:space="preserve">      ยกระดับฝีมือแรงงาน</t>
  </si>
  <si>
    <t xml:space="preserve">   -  ท่องเที่ยว/ท่องเที่ยวสมรรถนะรองรับอาเซียน/การบริการ/โรงแรม (ทั่วไป)</t>
  </si>
  <si>
    <t xml:space="preserve">      เตรียมเข้าทำงาน</t>
  </si>
  <si>
    <t xml:space="preserve">   -  ครัวไทยสู่ครัวโลก </t>
  </si>
  <si>
    <t xml:space="preserve">   -  ยานยนต์และชิ้นส่วนอะไหล่ยานยนต์ (ทั่วไป) </t>
  </si>
  <si>
    <t xml:space="preserve">   -  ไฟฟ้าและอิเล็กทรอนิกส์/โทรคมนาคม (ทั่วไป)</t>
  </si>
  <si>
    <t xml:space="preserve">   - สิ่งทอและเครื่องนุ่งห่ม เครื่องหนัง เครื่องประดับ  </t>
  </si>
  <si>
    <t xml:space="preserve">     เตรียมเข้าทำงาน</t>
  </si>
  <si>
    <t xml:space="preserve">     ยกระดับฝีมือแรงงาน</t>
  </si>
  <si>
    <t xml:space="preserve">   -  ก่อสร้าง/สุขภัณฑ์ </t>
  </si>
  <si>
    <t xml:space="preserve">   -  โลจิสติกส์/ขนส่งด้านคมนาคมทางถนน ท่าเรือ สะพาน </t>
  </si>
  <si>
    <t xml:space="preserve">   -  สาขาอาชีพรองรับอุตสาหกรรมอื่นๆ เช่น เกี่ยวกับพลังงานสะอาด ฯลฯ</t>
  </si>
  <si>
    <t>6. โครงการ ยกระดับแรงงานไทยให้ได้มาตรฐานฝีมือแรงงานเพื่อรองรับการแข่งขัน (สมฐ./สพร./สนพ.)</t>
  </si>
  <si>
    <t xml:space="preserve">     6.1 กิจกรรม พัฒนาศักยภาพแรงงานเพื่อรองรับการจ่ายค่าจ้างตามมาตรฐานฝีมือ</t>
  </si>
  <si>
    <t xml:space="preserve">     6.2 กิจกรรม ทดสอบมาตรฐานรองรับการรับรองความรู้ความสามารถ</t>
  </si>
  <si>
    <t xml:space="preserve">     6.3 กิจกรรม ทดสอบฝีมือแรงงานช่างเชื่อมมาตรฐานสากลรองรับ 10  อุตสาหกรรมเป้าหมาย  (สพร. สมุทรปราการ)</t>
  </si>
  <si>
    <t xml:space="preserve">     6.4  กิจกรรม ส่งเสริมมาตรฐานฝีมือแรงงานแห่งชาติ </t>
  </si>
  <si>
    <t>แห่ง</t>
  </si>
  <si>
    <t xml:space="preserve">         - รายการ จัดตั้งศูนย์ทดสอบมาตรฐานฝีมือแรงงาน </t>
  </si>
  <si>
    <t xml:space="preserve">     6.5  กิจกรรม พัฒนาศักยภาพมาตรฐานฝีมือแรงงานไทยในต่างประเทศ</t>
  </si>
  <si>
    <t>7. โครงการ ควบคุมและกำกับดูแลการประกอบอาชีพที่อาจเป็นอันตรายต่อสาธารณะหริอต้องใช้ ความรู้ความสามารถสู่ Safety  At  Work   (สรร./สพร./สนพ./สมฐ./สพท.)</t>
  </si>
  <si>
    <t xml:space="preserve">     -  รับรองความรู้ความสามารถให้แก่แรงงานในสาขาประกาศเป็นสาขาเสี่ยงอันตราย  </t>
  </si>
  <si>
    <t xml:space="preserve">     -  อบรมผู้ประเมิน</t>
  </si>
  <si>
    <t>หมายเหตุ  *  ไม่นับรวมเป้าหมายพัฒนาฝีมือแรงงาน เนื่องจากเป็นกลุ่มเดียวกันกับกิจกรรมที่ 6.2 ในโครงการที่ 6</t>
  </si>
  <si>
    <r>
      <t xml:space="preserve">8. โครงการ เพิ่มผลิตภาพแรงงานสู่ SME  4.0  (300  แห่ง) </t>
    </r>
    <r>
      <rPr>
        <sz val="14"/>
        <rFont val="TH SarabunPSK"/>
        <family val="2"/>
      </rPr>
      <t xml:space="preserve"> (ศป./สพร./สนพ. )</t>
    </r>
  </si>
  <si>
    <r>
      <t xml:space="preserve">9. โครงการ เพิ่มทักษะกำลังแรงงานในพื้นที่เขตพัฒนาเศรษฐกิจพิเศษ          </t>
    </r>
    <r>
      <rPr>
        <sz val="14"/>
        <rFont val="TH SarabunPSK"/>
        <family val="2"/>
      </rPr>
      <t>( ผส./จังหวัด 10 จ. /สพท.)</t>
    </r>
  </si>
  <si>
    <t xml:space="preserve">  -  ภาคเหนือ</t>
  </si>
  <si>
    <r>
      <t xml:space="preserve">     </t>
    </r>
    <r>
      <rPr>
        <u/>
        <sz val="14"/>
        <rFont val="TH SarabunPSK"/>
        <family val="2"/>
      </rPr>
      <t>จังหวัดตาก</t>
    </r>
    <r>
      <rPr>
        <sz val="14"/>
        <rFont val="TH SarabunPSK"/>
        <family val="2"/>
      </rPr>
      <t xml:space="preserve"> </t>
    </r>
  </si>
  <si>
    <r>
      <t xml:space="preserve">     </t>
    </r>
    <r>
      <rPr>
        <u/>
        <sz val="14"/>
        <rFont val="TH SarabunPSK"/>
        <family val="2"/>
      </rPr>
      <t>จังหวัดเชียงราย</t>
    </r>
    <r>
      <rPr>
        <sz val="14"/>
        <rFont val="TH SarabunPSK"/>
        <family val="2"/>
      </rPr>
      <t xml:space="preserve"> </t>
    </r>
  </si>
  <si>
    <t xml:space="preserve">  -  ภาคตะวันออกเฉียงเหนือ</t>
  </si>
  <si>
    <r>
      <t xml:space="preserve">     </t>
    </r>
    <r>
      <rPr>
        <u/>
        <sz val="14"/>
        <rFont val="TH SarabunPSK"/>
        <family val="2"/>
      </rPr>
      <t>จังหวัดหนองคาย</t>
    </r>
    <r>
      <rPr>
        <sz val="14"/>
        <rFont val="TH SarabunPSK"/>
        <family val="2"/>
      </rPr>
      <t xml:space="preserve"> </t>
    </r>
  </si>
  <si>
    <r>
      <t xml:space="preserve">     </t>
    </r>
    <r>
      <rPr>
        <u/>
        <sz val="14"/>
        <rFont val="TH SarabunPSK"/>
        <family val="2"/>
      </rPr>
      <t>จังหวัดมุกดาหาร</t>
    </r>
    <r>
      <rPr>
        <sz val="14"/>
        <rFont val="TH SarabunPSK"/>
        <family val="2"/>
      </rPr>
      <t xml:space="preserve"> </t>
    </r>
  </si>
  <si>
    <r>
      <t xml:space="preserve">     </t>
    </r>
    <r>
      <rPr>
        <u/>
        <sz val="14"/>
        <rFont val="TH SarabunPSK"/>
        <family val="2"/>
      </rPr>
      <t>จังหวัดนครพนม</t>
    </r>
    <r>
      <rPr>
        <sz val="14"/>
        <rFont val="TH SarabunPSK"/>
        <family val="2"/>
      </rPr>
      <t xml:space="preserve"> </t>
    </r>
  </si>
  <si>
    <t xml:space="preserve">  -  ภาคกลาง </t>
  </si>
  <si>
    <r>
      <t xml:space="preserve">     </t>
    </r>
    <r>
      <rPr>
        <u/>
        <sz val="14"/>
        <rFont val="TH SarabunPSK"/>
        <family val="2"/>
      </rPr>
      <t>จังหวัดกาญจนบุรี</t>
    </r>
  </si>
  <si>
    <r>
      <t xml:space="preserve">     </t>
    </r>
    <r>
      <rPr>
        <u/>
        <sz val="14"/>
        <rFont val="TH SarabunPSK"/>
        <family val="2"/>
      </rPr>
      <t>จังหวัดสระแก้ว</t>
    </r>
    <r>
      <rPr>
        <sz val="14"/>
        <rFont val="TH SarabunPSK"/>
        <family val="2"/>
      </rPr>
      <t xml:space="preserve"> </t>
    </r>
  </si>
  <si>
    <r>
      <t xml:space="preserve"> </t>
    </r>
    <r>
      <rPr>
        <b/>
        <sz val="14"/>
        <rFont val="TH SarabunPSK"/>
        <family val="2"/>
      </rPr>
      <t xml:space="preserve"> -  ภาคตะวันออก</t>
    </r>
    <r>
      <rPr>
        <sz val="14"/>
        <rFont val="TH SarabunPSK"/>
        <family val="2"/>
      </rPr>
      <t xml:space="preserve"> </t>
    </r>
  </si>
  <si>
    <r>
      <t xml:space="preserve">    </t>
    </r>
    <r>
      <rPr>
        <u/>
        <sz val="14"/>
        <rFont val="TH SarabunPSK"/>
        <family val="2"/>
      </rPr>
      <t>จังหวัดตราด</t>
    </r>
    <r>
      <rPr>
        <sz val="14"/>
        <rFont val="TH SarabunPSK"/>
        <family val="2"/>
      </rPr>
      <t xml:space="preserve"> </t>
    </r>
  </si>
  <si>
    <t xml:space="preserve">  -  ภาคใต้ชายแดน</t>
  </si>
  <si>
    <r>
      <t xml:space="preserve">     </t>
    </r>
    <r>
      <rPr>
        <u/>
        <sz val="14"/>
        <rFont val="TH SarabunPSK"/>
        <family val="2"/>
      </rPr>
      <t>จังหวัดสงขลา</t>
    </r>
    <r>
      <rPr>
        <sz val="14"/>
        <rFont val="TH SarabunPSK"/>
        <family val="2"/>
      </rPr>
      <t xml:space="preserve"> </t>
    </r>
  </si>
  <si>
    <r>
      <t xml:space="preserve">     </t>
    </r>
    <r>
      <rPr>
        <u/>
        <sz val="14"/>
        <rFont val="TH SarabunPSK"/>
        <family val="2"/>
      </rPr>
      <t>จังหวัดนราธิวาส</t>
    </r>
    <r>
      <rPr>
        <sz val="14"/>
        <rFont val="TH SarabunPSK"/>
        <family val="2"/>
      </rPr>
      <t xml:space="preserve"> </t>
    </r>
  </si>
  <si>
    <r>
      <rPr>
        <u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เป็นกลุ่มอุตสาหกรรมที่สำนักงาน BOT ส่งเสริมการลงทุนในพื่นที่ 10 จังหวัดเขตพัฒนาเศรษฐกิจพิเศษ</t>
    </r>
  </si>
  <si>
    <t xml:space="preserve">10. โครงการ.......................................................................................................รองรับพื้นที่ระเบียงเศรษฐกิจภาคตะวันออก (สพท./สพร.สมุทรปราการ/ศป.สพร.ชลบุรี/ระยอง/สนพ.ฉะเชิงเทรา) </t>
  </si>
  <si>
    <t xml:space="preserve">   10.1 กิจกรรม  ..........................................................................................  (สพท.)</t>
  </si>
  <si>
    <t xml:space="preserve">   10.2 กิจรรม ศูนย์เชื่อมมาตรฐานสากล : TCIW  (สพร. สมุทรปราการ) (ขอให้เสนอโครงการแบบครบวงจรของงาน)</t>
  </si>
  <si>
    <t xml:space="preserve">   10.3 กิจกรรม ความร่วมมือเพื่อพัฒนาบุคลากรด้านโลจิสติกส์รองรับธุรกิจขนส่งและการค้าระหว่างประเทศ (ศป.)</t>
  </si>
  <si>
    <r>
      <t xml:space="preserve">11. โครงการ วิจัยขับเคลื่อนผลิตภาพแรงงานสู่ Thailand 4.0  </t>
    </r>
    <r>
      <rPr>
        <sz val="14"/>
        <rFont val="TH SarabunPSK"/>
        <family val="2"/>
      </rPr>
      <t>(ผส./ยร.)</t>
    </r>
  </si>
  <si>
    <t>เรื่อง</t>
  </si>
  <si>
    <t>12. โครงการ พัฒนาฝีมือแรงงานนานาชาติเพื่อการพัฒนาความร่วมมือทางเศรษฐกิจในอนุภูมิภาคลุ่มแม่น้ำโขงและภูมิภาคเอเชียตะวันออกเฉียงใต้ (GMS - ASEAN) (สพน.เชียงแสน/วส.)</t>
  </si>
  <si>
    <r>
      <t xml:space="preserve">13. ผลผลิต พัฒนา/ขับเคลื่อนความร่วมมือเครือข่าย และส่งเสริมการพัฒนาฝีมือแรงงาน </t>
    </r>
    <r>
      <rPr>
        <sz val="14"/>
        <rFont val="TH SarabunPSK"/>
        <family val="2"/>
      </rPr>
      <t>(ทุกหน่วยงาน)</t>
    </r>
  </si>
  <si>
    <r>
      <t xml:space="preserve">    13.1  กิจกรรม จัดทำหลักเกณฑ์ พัฒนาระบบ ส่งเสริมและรับรองมาตรฐานฝีมือแรงงาน </t>
    </r>
    <r>
      <rPr>
        <sz val="14"/>
        <rFont val="TH SarabunPSK"/>
        <family val="2"/>
      </rPr>
      <t>(สมฐ.)</t>
    </r>
  </si>
  <si>
    <t xml:space="preserve">         1) รายการ กำหนดมาตรฐานฝีมือแรงงานแห่งชาติหรือวิธีทดสอบมาตรฐานฝีมือแรงงานแห่งชาติ</t>
  </si>
  <si>
    <t xml:space="preserve">         2) รายการ พัฒนาระบบการทดสอบมาตรฐานฝีมือแรงงานด้วยระบบอิเล็กทรอนิกส์ (E testing System)</t>
  </si>
  <si>
    <t>โครงการ</t>
  </si>
  <si>
    <t xml:space="preserve">         3) รายการ ขับเคลื่อนระบบประกันคุณภาพสำหรับการทดสอบมาตรฐานฝีมือแรงงาน</t>
  </si>
  <si>
    <t xml:space="preserve">         4) รายการ ส่งเสริมและรับรองมาตรฐานฝีมือแรงงานของผู้ประกอบอาชีพ</t>
  </si>
  <si>
    <t xml:space="preserve">         5) รายการ วันมาตรฐานฝีมือแรงงานแห่งชาติ เทิดทูนพระบิดาแห่งการมาตรฐานการช่างไทย</t>
  </si>
  <si>
    <t xml:space="preserve">         6) รายการ เพิ่มประสิทธิภาพการทดสอบมาตรฐานฝีมือแรงงานแห่งชาติ</t>
  </si>
  <si>
    <t xml:space="preserve">         7) รายการ เตรียมการและจัดงานแข่งขันฝีมือคนพิการแห่งชาติ ครั้งที่ 9</t>
  </si>
  <si>
    <t xml:space="preserve">         8) รายการ เตรียมการและจัดงานแข่งขันฝีมือคนพิการแห่งชาติ ครั้งที่ 10</t>
  </si>
  <si>
    <t xml:space="preserve">         9) รายการ เตรียมการและจัดส่งเยาวชนเข้าร่วมการแข่งขันฝีมือแรงงานนานาชาติ ครั้งที่ 45</t>
  </si>
  <si>
    <t xml:space="preserve">         10) รายการ เตรียมการและจัดส่งเยาวชนเข้าร่วมการแข่งขันฝีมือแรงงานนานาชาติ ครั้งที่ 28 (ระดับภาค)</t>
  </si>
  <si>
    <r>
      <t xml:space="preserve">     13.2  กิจกรรม  พัฒนาระบบการฝึกอบรมฝีมือแรงงาน </t>
    </r>
    <r>
      <rPr>
        <sz val="14"/>
        <rFont val="TH SarabunPSK"/>
        <family val="2"/>
      </rPr>
      <t>(สพท./ศท.)</t>
    </r>
  </si>
  <si>
    <t xml:space="preserve">      (1) สำนักพัฒนาผู้ฝึกและเทคโนโลยีการฝึก</t>
  </si>
  <si>
    <t xml:space="preserve">          1) รายการ จัดทำหลักสูตรพัฒนาวิทยากรต้นแบบเพื่อรองรับประเทศไทย 4.0  </t>
  </si>
  <si>
    <t>สาขา(หลักสูตร)</t>
  </si>
  <si>
    <t xml:space="preserve">          2) รายการ พัฒนาบุคลากรตาม พ.ร.บ. แรงงานทางทะเล พ.ศ. 2588</t>
  </si>
  <si>
    <t xml:space="preserve">          3) รายการ ผลิตสื่อการฝึกประเภทวีดีทัศน์ (การจ้าง)</t>
  </si>
  <si>
    <t xml:space="preserve">          4) รายการ พัฒนาหลักสูตรการฝึกยกระดับฝีมือเพื่อรองรับการจ่ายค่าจ้างตามมาตรฐานฝีมือ</t>
  </si>
  <si>
    <t xml:space="preserve">          5) รายการ ประกวดสื่อการฝึกเพื่อพัฒนาฝีมือแรงงาน</t>
  </si>
  <si>
    <t>ชิ้น</t>
  </si>
  <si>
    <t xml:space="preserve">          6) รายการ พัฒนาระบบสารสนเทศด้านครุภัณฑ์การฝึก</t>
  </si>
  <si>
    <t>ครั้ง</t>
  </si>
  <si>
    <t xml:space="preserve">          7) รายการ สำรวจการปรับปรุงสิ่งก่อสร้างของหน่วยงาน (ในพื้นที่)</t>
  </si>
  <si>
    <t>จังหวัด</t>
  </si>
  <si>
    <t xml:space="preserve">          8) รายการ ติดตามการดำเนินงานของหน่วยฝึกและการใช้ชุดการฝึกตามความสามารถ </t>
  </si>
  <si>
    <t xml:space="preserve">          9) รายการ ประกันคุณภาพการพัฒนาฝีมือแรงงาน</t>
  </si>
  <si>
    <t xml:space="preserve">          10) รายการ ฝึกอบรมหลักสูตรการสร้างและพัฒนาระบบฐานข้อมูลบนเครือข่ายคอมพิวเตอร์</t>
  </si>
  <si>
    <t xml:space="preserve">          11) รายการ ฝึกอบรมหลักสูตรการซ่อมบำรุงรักษาระบบแมคคา
ทรอนิกส์ในภาคอุตสาหกรรม </t>
  </si>
  <si>
    <t xml:space="preserve">          12) รายการ ฝึกอบรมหลักสูตรเทคโนโลยีการเชื่อมด้วยหุ่นยนต์ (บุคลากรฝึกกรม)</t>
  </si>
  <si>
    <t xml:space="preserve">          13) รายการ ฝึกอบรมหลักสูตรเทคโนโลยีการศ่อมบำรุงรักษาระบบไฮบริดและเซ็นเซอร์ </t>
  </si>
  <si>
    <t xml:space="preserve">          14) รายการ ฝึกอบรมหลักสูตรการสร้างแอพพลิเคชั่นบนมือถือ</t>
  </si>
  <si>
    <t xml:space="preserve">          15) รายการ ฝึกอบรมหลักสูตรการออกแบบควบคุมสมองกลฝังตัว</t>
  </si>
  <si>
    <t xml:space="preserve">          16) รายการ ฝึกอบรมหลักสูตรสร้างผู้ประเมินคุณภาพการฝึกอบรมภายใน</t>
  </si>
  <si>
    <t xml:space="preserve">      (2) ศูนย์ข้อมูลเทคโนโลยีสารสนเทศและการสื่อสาร</t>
  </si>
  <si>
    <t xml:space="preserve">          1) รายการ พัฒนาระบบดิจิทัลเพื่อบูรณาการฐานข้อมูลประชาชนและบริการภาครัฐ</t>
  </si>
  <si>
    <t xml:space="preserve">           - ปรับปรุงเวบไซต์กรมพัฒนาฝีมือแรงงาน</t>
  </si>
  <si>
    <t xml:space="preserve">           - ปรับปรุงระบบเครือข่ายสื่อสารคอมพิวเตอร์เชื่อมโยงข้อมูลหน่วยงานกรมพัฒนาฝีมือแรงงาน</t>
  </si>
  <si>
    <t xml:space="preserve">           - พัฒนาระบบประมวลผลข้อมูลขนาดใหญ่ (big Data) และคลังข้อมูลสำหรับบริหารข้อมูลของกรม</t>
  </si>
  <si>
    <t>ระบบ</t>
  </si>
  <si>
    <t xml:space="preserve">           - จัดหาครุภัณฑ์คอมพิวเตอร์รองรับการปฏิบัติงานบริการของเจ้าหน้าที่ (คอมพิวเตอร์ + เครื่องพิมพ์ชนิดเลเซอร์ และสแกนเนอร์)</t>
  </si>
  <si>
    <t xml:space="preserve">            - ส่งเสริมการบริการแบบ One Stop Service (ใช้บัตรประชาชนเพียงใบเดียว) (คอมพิวเตอร์ + เครื่องพิมพ์ชนิดเลเซอร์ + สแกนเนอร์ และอุปกรณ์อ่านบัตรแบบอเนกประสงค์)</t>
  </si>
  <si>
    <t xml:space="preserve">            - จัดหาระบบคอมพิวเตอร์รองรับการดำเนินงานตาม พ.ร.บ.ฯ (ฉบับที่ 2) พ.ศ. 2557</t>
  </si>
  <si>
    <t xml:space="preserve">            - จัดหาครุภัณฑ์คอมพิวเตอร์ (เพิ่มเติม) รองรับการทดสอบมาตรฐานฝีมือแรงงานฯ ด้วยวิธีการทางอิเล็กทรอนิกส์ เพื่อพัฒนากำลังคนสู่ Thailand 4.0 (พัฒนาระบบคลังข้อสอบ/จัดหาคอมฯ)</t>
  </si>
  <si>
    <t xml:space="preserve">            - พัฒนาระบบข้อมูลและการบริการด้านการพัฒนาฝีมือแรงงานผ่านอุปกรณ์สื่อสารเคลื่อนที่ด้วยเทคโนโลยีดิจิทัล</t>
  </si>
  <si>
    <t xml:space="preserve">            - บำรุงรักษาระบบดิจิทัล</t>
  </si>
  <si>
    <t xml:space="preserve">            - เช่าใช้บริการระบบเครือข่ายสื่อสารข้อมูลตอมพิวเตอร์</t>
  </si>
  <si>
    <t xml:space="preserve">         2) รายการ พัฒนาบุคลากรดิจิทัลของกรมพัฒนาฝีมือแรงงาน</t>
  </si>
  <si>
    <t xml:space="preserve">            - พัฒนาผู้บริหารยุคดิจิทัล</t>
  </si>
  <si>
    <t xml:space="preserve">            - พัฒนาบุคลากรบริหารระบบคอมพิวเตอร์และเครือข่ายสื่อสารข้อมูล</t>
  </si>
  <si>
    <t xml:space="preserve">            - พัฒนาบุคลากรกิจิทัลของกรมพัฒนาฝีมือแรงงานสู่ Thailand 4.0</t>
  </si>
  <si>
    <t xml:space="preserve">            - ส่งเสริมการใช้เทคโนโลยีดิจิทัลของกรมพัฒนาฝีมือแรงงานแก่ผู้ประกอบกิจการ</t>
  </si>
  <si>
    <r>
      <t xml:space="preserve">     13.3  กิจกรรม ส่งเสริมและสนับสนุนให้สถานประกอบกิจการดำเนินการพัฒนาฝีมือแรงงาน </t>
    </r>
    <r>
      <rPr>
        <sz val="14"/>
        <rFont val="TH SarabunPSK"/>
        <family val="2"/>
      </rPr>
      <t>(สพ. และหน่วยงานที่ผนวกงบประมาณ)</t>
    </r>
  </si>
  <si>
    <t xml:space="preserve">             1) รายการ รับรองหลักสูตรและค่าใช้จ่ายในการพัฒนาฝีมือแรงงานของสถานประกอบกิจการตาม พ.ร.บ. ส่งเสริมการพัฒนาฝีมือแรงงาน พ.ศ. 2545</t>
  </si>
  <si>
    <t xml:space="preserve">             2) รายการ ตรวจติดตามสถานประกอบกิจการดำเนินการพัฒนาฝีมือแรงงานฯ  โดยการ</t>
  </si>
  <si>
    <t xml:space="preserve">                 - จัดทำคู่มือการตรวจติดตาม (ประชุม และจัดทำคู่มือ)</t>
  </si>
  <si>
    <t>ครั้ง/เล่ม</t>
  </si>
  <si>
    <t>3/200</t>
  </si>
  <si>
    <t>1/100</t>
  </si>
  <si>
    <t>1/1</t>
  </si>
  <si>
    <t xml:space="preserve">                 - สร้างการรับรู้แก่สถานประกอบกิจการในการดำเนินงานตามกฎหมาย</t>
  </si>
  <si>
    <t xml:space="preserve">                 - ตรวจติดตามในสถานประกอบกิจการที่อยู่ในข่ายบังคับตามกฎหมาย</t>
  </si>
  <si>
    <t xml:space="preserve">             3) รายการ ขับเคลื่อนการส่งเสริมการพัฒนาฝีมือแรงงาน (กลไกคณะกรรมการสงเสริมการพัฒนาฝีมือแรงงาน</t>
  </si>
  <si>
    <t xml:space="preserve">                 - กำหนดกฎ ระเบียบ กลยุทธ์ แนวทางการส่งเสริมภาคเอกชนมีส่วนร่วมในการพัฒนาฝีมือแรงงาน</t>
  </si>
  <si>
    <t xml:space="preserve">                 - ประกวดสถานประกอบกิจการดีเด่น</t>
  </si>
  <si>
    <t xml:space="preserve">    13.4  กิจกรรมหลัก  ขับเคลื่อนยุทธศาสตร์การพัฒนากำลังคนระดับชาติรองรับการพัฒนาอุตสาหกรรมศักยภาพของประเทศ (ยร.) </t>
  </si>
  <si>
    <t>แผน</t>
  </si>
  <si>
    <t>1/76</t>
  </si>
  <si>
    <t xml:space="preserve">           1) รายการ ขับเคลื่อนเครือข่ายพัฒนาฝีมือแรงงานระดับพื้นที่จังหวัด</t>
  </si>
  <si>
    <t xml:space="preserve">           2) รายการ ศึกษาการจัดตั้งหน่วยงานกลางพัฒนาสมรรถนะด้านภาษาและวัฒนธรรมระหว่างประเทศ</t>
  </si>
  <si>
    <t xml:space="preserve">           3) รายการ ขับเคลื่อนยุทธศาสตร์การพัฒนากำลังคนระดับชาติรองรับการพัฒนาอุตสาหกรรมศักยภาพของประเทศ</t>
  </si>
  <si>
    <t xml:space="preserve">    13.5  กิจกรรม ศึกษารูปแบบ และหลักสูตรเพื่อการพัฒนาศักยภาพแรงงานกลุ่มเป้าหมาย และพัฒนาช่างช่วยคนพิการร่วมกับมูลนิธิขาเทียม  ศป. / สพร. เชียงใหม่)</t>
  </si>
  <si>
    <t xml:space="preserve">           1) รายการ การศึกษารูปแบบ หลักสูตร และการพัฒนาแรงงานสูงอายุ สตรี เยาวชน คนพิการ และผู้ด้อยโอกาส (เช่น ในเรื่องเกี่ยวกับการใช้งานระบบ Industrial IOT , การใช้งาน Industrial Network และระบบ SCADA , ระบบควบคุมอัตโนมัติในอุตสาหกรรมยุค 4.0 , ระบบ Cyber Physics Lab , การสร้างสิ่งประดิษฐ์ด้วยเทคโนโลยีสมองกลฝังตัว , การถ่ายทอดภูมิปัญญาของผู้สูงอายุด้านนวัตกรรมทางการเกษตร , การขายสินค้าออนไลน์สำหรับผู้สูงอายุผ่านเทคโนโลยีสารสนเทศ  ฯลฯ)</t>
  </si>
  <si>
    <t xml:space="preserve">           2) รายการ พัฒนาช่างเครื่องช่วยคนพิการกับมูลนิธิขาเทียม (สพร. เชียงใหม่)</t>
  </si>
  <si>
    <t>14. โครงการ ทดสอบมาตรฐานฝีมือแรงงานแห่งชาติ (สมฐ./สพร./สนพ.)</t>
  </si>
  <si>
    <t>15. โครงการ ฝึกอบรมแรงงานกลุ่มเป้าหมายเฉพาะให้มีทักษะในการประกอบอาชีพ (ศป./สพร./สนพ.)</t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</si>
  <si>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</si>
  <si>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</si>
  <si>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ผู้ต้องขัง/เยาวชนสถานพินิจ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</si>
  <si>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</si>
  <si>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</si>
  <si>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ชนกลุ่มน้อย</t>
  </si>
  <si>
    <t xml:space="preserve">          แรงงานนอกระบบ</t>
  </si>
  <si>
    <t xml:space="preserve">          ทหารเกณฑ์ก่อนปลดประจำการ</t>
  </si>
  <si>
    <t xml:space="preserve">          แรงงานตามโครงการอันเนื่องมาจากพระราชดำริ</t>
  </si>
  <si>
    <r>
      <t xml:space="preserve"> 16. โครงการ ฝึกอบรมแรงงานผู้สูงอายุให้มืทักษะในการประกอบอาชีพ </t>
    </r>
    <r>
      <rPr>
        <sz val="14"/>
        <rFont val="TH SarabunPSK"/>
        <family val="2"/>
      </rPr>
      <t>(ศป./สพร./สพน.)</t>
    </r>
  </si>
  <si>
    <t>17. โครงการ พัฒนาและควบคุมภายในองค์กรอย่างมีคุณภาพ  มีธรรมาภิบาล  ลดความเสี่ยง ในการเกิดการทุจริตและและประพฤติมิชอบ  (บค. /พบ.)</t>
  </si>
  <si>
    <t xml:space="preserve">         17.1  กิจกรรม เสริมสร้างธรรมาภิบาลป้องกันและลดความเสี่ยงในการเกิดการทุจริตและประพฤติมิชอบในผู้บริหารยุคใหม่</t>
  </si>
  <si>
    <t xml:space="preserve">         17.2  กิจกรรม พัฒนาการบริหารจัดการองค์กรอย่างมีธรรมาภิบาล (พัฒนาระบบบริหารจัดการองค์กรตามเกณฑ์ PMQA) </t>
  </si>
  <si>
    <r>
      <rPr>
        <u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 เป้าหมายเป็นบุคลากรกรม  ไม่นับรวมในเป้าหมายพัฒนาฝีมือแรงงาน</t>
    </r>
  </si>
  <si>
    <t xml:space="preserve">    กิจกรรมเพิ่มศักยภาพแรงงานเตรียมเข้าสู่อุตสาหกรรมเป้าหมายแห่งอนาคต (New Engine Of Growth)</t>
  </si>
  <si>
    <t xml:space="preserve">     7.1 กิจกรรม พัฒนาศักยภาพแรงงานเพื่อรองรับการจ่ายค่าจ้างตามมาตรฐานฝีมือ</t>
  </si>
  <si>
    <t>สถาบัน
ยานยนต์</t>
  </si>
  <si>
    <t xml:space="preserve">   -  ไฟฟ้าและอิเล็กทรอนิกส์/โทรคมนาคม (ทั่วไป) ดิจิทัล</t>
  </si>
  <si>
    <t>ปรับร่างแผนพัฒนาฝีมือแรงงานรายจังหวัด ปีงบประมาณ พ.ศ. 2562</t>
  </si>
  <si>
    <t xml:space="preserve">     7.3 กิจกรรม ทดสอบฝีมือแรงงานช่างเชื่อมมาตรฐานสากลรองรับ 10  อุตสาหกรรมเป้าหมาย  (สพร. สมุทรปราการ)</t>
  </si>
  <si>
    <t xml:space="preserve">     7.4  กิจกรรม ส่งเสริมมาตรฐานฝีมือแรงงานแห่งชาติ </t>
  </si>
  <si>
    <t xml:space="preserve">     7.5  กิจกรรม พัฒนาศักยภาพมาตรฐานฝีมือแรงงานไทยในต่างประเทศ</t>
  </si>
  <si>
    <t xml:space="preserve">            รายการ พัฒนาช่างเครื่องช่วยคนพิการกับมูลนิธิขาเทียม (สพร. เชียงใหม่)</t>
  </si>
  <si>
    <t>ปรับเป้าหมายตามผลการพิจารณา งปม.</t>
  </si>
  <si>
    <t>มีเป้าหมายส่วนต่างจำนวน 217,870  คน  ขอให้เจ้าภาพ สพ. พิจารณาเกลี่ยเป้าหมายให้พื้นที่ตามความเหมาะสม</t>
  </si>
  <si>
    <t>หมายเหตุ  กองส่งเสริมการพัฒนาฝีมือแรงงานกำหนดเป้าหมายการส่งเสริม สปก.พัฒนาพนักงานตามกฎหมาย พ.ร.บ. ส่งเสริมฯ พ.ศ. 2545 ในขณะที่ สพร. สพน. เสนอเป้าหมายจำนวน 3,482,130  คน</t>
  </si>
  <si>
    <t xml:space="preserve">       2) รายการ ตรวจติดตามสถานประกอบกิจการดำเนินการพัฒนาฝีมือแรงงานฯ  </t>
  </si>
  <si>
    <t xml:space="preserve">     7.2  กิจกรรม ทดสอบมาตรฐานฝีมือแรงงานแห่งชาติ (สมฐ./สพร./สนพ.)</t>
  </si>
  <si>
    <r>
      <t xml:space="preserve">13. ผลผลิต พัฒนา/ขับเคลื่อนความร่วมมือเครือข่าย และส่งเสริมการพัฒนาฝีมือแรงงาน </t>
    </r>
    <r>
      <rPr>
        <sz val="12"/>
        <rFont val="TH SarabunPSK"/>
        <family val="2"/>
      </rPr>
      <t>(ทุกหน่วยงาน)</t>
    </r>
  </si>
  <si>
    <r>
      <t xml:space="preserve">    13.1  กิจกรรม จัดทำหลักเกณฑ์ พัฒนาระบบ ส่งเสริมและรับรองมาตรฐานฝีมือแรงงาน </t>
    </r>
    <r>
      <rPr>
        <sz val="12"/>
        <rFont val="TH SarabunPSK"/>
        <family val="2"/>
      </rPr>
      <t>(สมฐ.)</t>
    </r>
  </si>
  <si>
    <r>
      <t xml:space="preserve">    13.3  กิจกรรม ส่งเสริมและสนับสนุนให้สถานประกอบกิจการดำเนินการพัฒนาฝีมือแรงงาน </t>
    </r>
    <r>
      <rPr>
        <sz val="12"/>
        <rFont val="TH SarabunPSK"/>
        <family val="2"/>
      </rPr>
      <t>(สพ. และ สพร. สพน.)</t>
    </r>
  </si>
  <si>
    <r>
      <t xml:space="preserve">    13.2  กิจกรรม  พัฒนาระบบการฝึกอบรมฝีมือแรงงาน </t>
    </r>
    <r>
      <rPr>
        <sz val="12"/>
        <rFont val="TH SarabunPSK"/>
        <family val="2"/>
      </rPr>
      <t>(สพท./ศท.)</t>
    </r>
  </si>
  <si>
    <t xml:space="preserve">       1) รายการ รับรองหลักสูตรและค่าใช้จ่ายในการพัฒนาฝีมือแรงงานของสถานประกอบกิจการตาม พ.ร.บ. ส่งเสริมการพัฒนาฝีมือแรงงาน พ.ศ. 2545</t>
  </si>
  <si>
    <r>
      <t xml:space="preserve">    13.4  กิจกรรมหลัก  ขับเคลื่อนยุทธศาสตร์การพัฒนากำลังคนระดับชาติรองรับการพัฒนาอุตสาหกรรมศักยภาพของประเทศ </t>
    </r>
    <r>
      <rPr>
        <sz val="12"/>
        <rFont val="TH SarabunPSK"/>
        <family val="2"/>
      </rPr>
      <t xml:space="preserve">(ยร.) </t>
    </r>
  </si>
  <si>
    <r>
      <t xml:space="preserve">    13.5  กิจกรรม ศึกษารูปแบบ และหลักสูตรเพื่อการพัฒนาศักยภาพแรงงานกลุ่มเป้าหมาย และพัฒนาช่างช่วยคนพิการร่วมกับมูลนิธิขาเทียม </t>
    </r>
    <r>
      <rPr>
        <sz val="12"/>
        <rFont val="TH SarabunPSK"/>
        <family val="2"/>
      </rPr>
      <t>(สพร. เชียงใหม่)</t>
    </r>
  </si>
  <si>
    <r>
      <t xml:space="preserve">14. โครงการ ฝึกอบรมแรงงานกลุ่มเป้าหมายเฉพาะให้มีทักษะในการประกอบอาชีพ </t>
    </r>
    <r>
      <rPr>
        <sz val="12"/>
        <rFont val="TH SarabunPSK"/>
        <family val="2"/>
      </rPr>
      <t>(ศป./สพร./สนพ.)</t>
    </r>
  </si>
  <si>
    <r>
      <t xml:space="preserve">15. โครงการ ฝึกอบรมแรงงานผู้สูงอายุให้มืทักษะในการประกอบอาชีพ </t>
    </r>
    <r>
      <rPr>
        <sz val="12"/>
        <rFont val="TH SarabunPSK"/>
        <family val="2"/>
      </rPr>
      <t>(ศป./สพร./สพน.)</t>
    </r>
  </si>
  <si>
    <r>
      <t xml:space="preserve">12. โครงการ พัฒนาฝีมือแรงงานนานาชาติเพื่อการพัฒนาความร่วมมือทางเศรษฐกิจในอนุภูมิภาคลุ่มแม่น้ำโขงและภูมิภาคเอเชียตะวันออกเฉียงใต้ (GMS - ASEAN) </t>
    </r>
    <r>
      <rPr>
        <sz val="12"/>
        <rFont val="TH SarabunPSK"/>
        <family val="2"/>
      </rPr>
      <t>(สพน.เชียงแสน/วส.)</t>
    </r>
  </si>
  <si>
    <r>
      <t xml:space="preserve">11. โครงการ พัฒนาบุคลากรด้านโลจิสติกส์รองรับธุรกิจขนส่งและการค้าระหว่างประเทศ </t>
    </r>
    <r>
      <rPr>
        <sz val="12"/>
        <rFont val="TH SarabunPSK"/>
        <family val="2"/>
      </rPr>
      <t>(ศป.)</t>
    </r>
  </si>
  <si>
    <r>
      <t xml:space="preserve">10. โครงการ พัฒนาฝีมือแรงงานรองรับ 10 อุตสาหกรรมเป้าหมายและอุตสาหกรรมเทคโนโลยีชั้นสูงพื้นที่ระเบียงเศรษฐกิจภาคตะวันออก </t>
    </r>
    <r>
      <rPr>
        <sz val="12"/>
        <rFont val="TH SarabunPSK"/>
        <family val="2"/>
      </rPr>
      <t xml:space="preserve">(สพท./สพร.ชลบุรี/ระยอง/สนพ.ฉะเชิงเทรา) </t>
    </r>
  </si>
  <si>
    <t xml:space="preserve">     จังหวัดนครพนม </t>
  </si>
  <si>
    <t xml:space="preserve">     จังหวัดกาญจนบุรี</t>
  </si>
  <si>
    <t xml:space="preserve">     จังหวัดสระแก้ว </t>
  </si>
  <si>
    <t xml:space="preserve">    จังหวัดตราด </t>
  </si>
  <si>
    <t xml:space="preserve">     จังหวัดสงขลา </t>
  </si>
  <si>
    <t xml:space="preserve">     จังหวัดนราธิวาส </t>
  </si>
  <si>
    <t xml:space="preserve">     จังหวัดตาก </t>
  </si>
  <si>
    <t xml:space="preserve">     จังหวัดเชียงราย </t>
  </si>
  <si>
    <t xml:space="preserve">     จังหวัดหนองคาย </t>
  </si>
  <si>
    <t xml:space="preserve">     จังหวัดมุกดาหาร </t>
  </si>
  <si>
    <r>
      <t xml:space="preserve">9. โครงการ เพิ่มทักษะกำลังแรงงานในพื้นที่เขตพัฒนาเศรษฐกิจพิเศษ </t>
    </r>
    <r>
      <rPr>
        <sz val="12"/>
        <rFont val="TH SarabunPSK"/>
        <family val="2"/>
      </rPr>
      <t>( ผส./สพร. สพน. 10 จ. /สพท.)</t>
    </r>
  </si>
  <si>
    <r>
      <t xml:space="preserve">8. โครงการ เพิ่มผลิตภาพแรงงานสู่ SME  4.0 </t>
    </r>
    <r>
      <rPr>
        <sz val="14"/>
        <rFont val="TH SarabunPSK"/>
        <family val="2"/>
      </rPr>
      <t xml:space="preserve"> (185  แห่ง)</t>
    </r>
    <r>
      <rPr>
        <sz val="12"/>
        <rFont val="TH SarabunPSK"/>
        <family val="2"/>
      </rPr>
      <t xml:space="preserve">  (ศป./สพร./สนพ. )</t>
    </r>
  </si>
  <si>
    <r>
      <t xml:space="preserve">6. โครงการ เตรียมความพร้อมกำลังแรงงานใหม่เพื่อเข้าสู่ Thailand 4.0  </t>
    </r>
    <r>
      <rPr>
        <sz val="12"/>
        <rFont val="TH SarabunPSK"/>
        <family val="2"/>
      </rPr>
      <t>(ผส./สพร./สนพ./สพท.)</t>
    </r>
  </si>
  <si>
    <r>
      <t xml:space="preserve">7. โครงการ ยกระดับแรงงานไทยให้ได้มาตรฐานฝีมือแรงงานเพื่อรองรับการแข่งขัน </t>
    </r>
    <r>
      <rPr>
        <sz val="12"/>
        <rFont val="TH SarabunPSK"/>
        <family val="2"/>
      </rPr>
      <t>(สมฐ./สพร./สนพ.)</t>
    </r>
  </si>
  <si>
    <r>
      <t xml:space="preserve">5. โครงการ ศูนย์ฝึกอบรมเทคโนโลยีชั้นสูงรองรับอุตสาหกรรมแห่งอนาคต </t>
    </r>
    <r>
      <rPr>
        <sz val="12"/>
        <rFont val="TH SarabunPSK"/>
        <family val="2"/>
      </rPr>
      <t>(สพท./สพร. เทคโนชั้นสูง 12 แห่ง)</t>
    </r>
  </si>
  <si>
    <r>
      <t xml:space="preserve">4.  โครงการ  พัฒนามาตรฐานฝีมือแรงงานแห่งชาติรองรับ 10 อุตสาหกรรมแห่งอนาคต </t>
    </r>
    <r>
      <rPr>
        <sz val="12"/>
        <rFont val="TH SarabunPSK"/>
        <family val="2"/>
      </rPr>
      <t>(สมฐ.)</t>
    </r>
  </si>
  <si>
    <r>
      <t xml:space="preserve">3. โครงการเพิ่มศักยภาพฝีมือแรงงานรองรับ Thailand 4.0 </t>
    </r>
    <r>
      <rPr>
        <sz val="12"/>
        <rFont val="TH SarabunPSK"/>
        <family val="2"/>
      </rPr>
      <t>(ผส./AHRDA/สพร./สนพ./DSD Wellness)</t>
    </r>
  </si>
  <si>
    <r>
      <t xml:space="preserve">2. โครงการฝึกอบรมฝีมือแรงงานในพื้นที่จังหวัดชายแดนภาคใต้ </t>
    </r>
    <r>
      <rPr>
        <sz val="12"/>
        <rFont val="TH SarabunPSK"/>
        <family val="2"/>
      </rPr>
      <t>(สพร.สงขลา นราธิวาส ปัตตานี และยะลา)</t>
    </r>
  </si>
  <si>
    <r>
      <t xml:space="preserve">1. โครงการพัฒนาฝีมือแรงงานรองรับเมืองต้นแบบ สามเหลี่ยมมั่นคง มั่งคั่ง ยั่งยืน </t>
    </r>
    <r>
      <rPr>
        <sz val="12"/>
        <rFont val="TH SarabunPSK"/>
        <family val="2"/>
      </rPr>
      <t>(เจ้าภาพ สพร. 25 นราธิวาส ร่วมกับ สพร. 23  ปัตตานี และ สพร. 24  ยะลา)</t>
    </r>
  </si>
  <si>
    <t>กองแผนงานและสารสนเทศ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</si>
</sst>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87" formatCode="_-* #,##0_-;\-* #,##0_-;_-* &quot;-&quot;_-;_-@_-"/>
    <numFmt numFmtId="188" formatCode="_-* #,##0.00_-;\-* #,##0.00_-;_-* &quot;-&quot;??_-;_-@_-"/>
    <numFmt numFmtId="189" formatCode="_(* #,##0_);_(* \(#,##0\);_(* &quot;-&quot;??_);_(@_)"/>
    <numFmt numFmtId="190" formatCode="_-* #,##0_-;\-* #,##0_-;_-* &quot;-&quot;??_-;_-@_-"/>
    <numFmt numFmtId="191" formatCode="#,##0_ ;\-#,##0\ "/>
    <numFmt numFmtId="192" formatCode="_-* #,##0.00_-;\-* #,##0.00_-;_-* &quot;-&quot;?_-;_-@_-"/>
    <numFmt numFmtId="193" formatCode="_-* #,##0.0000_-;\-* #,##0.0000_-;_-* &quot;-&quot;?_-;_-@_-"/>
    <numFmt numFmtId="194" formatCode="_-* #,##0.000_-;\-* #,##0.000_-;_-* &quot;-&quot;?_-;_-@_-"/>
    <numFmt numFmtId="195" formatCode="_-* #,##0_-;\-* #,##0_-;_-* &quot;-&quot;????_-;_-@_-"/>
    <numFmt numFmtId="196" formatCode="_-* #,##0_-;\-* #,##0_-;_-* &quot;-&quot;?_-;_-@_-"/>
    <numFmt numFmtId="197" formatCode="_(* #,##0.0_);_(* \(#,##0.0\);_(* &quot;-&quot;??_);_(@_)"/>
    <numFmt numFmtId="198" formatCode="_-* #,##0.0_-;\-* #,##0.0_-;_-* &quot;-&quot;????_-;_-@_-"/>
    <numFmt numFmtId="199" formatCode="_-* #,##0.000_-;\-* #,##0.000_-;_-* &quot;-&quot;???_-;_-@_-"/>
    <numFmt numFmtId="200" formatCode="_-* #,##0.0_-;\-* #,##0.0_-;_-* &quot;-&quot;?_-;_-@_-"/>
  </numFmts>
  <fonts count="3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6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b/>
      <sz val="10"/>
      <name val="TH SarabunPSK"/>
      <family val="2"/>
    </font>
    <font>
      <b/>
      <sz val="16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color rgb="FF000000"/>
      <name val="TH SarabunPSK"/>
      <family val="2"/>
    </font>
    <font>
      <sz val="11"/>
      <color theme="1"/>
      <name val="TH SarabunPSK"/>
      <family val="2"/>
    </font>
    <font>
      <sz val="8"/>
      <color theme="1"/>
      <name val="TH SarabunPSK"/>
      <family val="2"/>
    </font>
    <font>
      <b/>
      <sz val="13"/>
      <name val="TH SarabunPSK"/>
      <family val="2"/>
    </font>
    <font>
      <b/>
      <sz val="8"/>
      <name val="TH SarabunPSK"/>
      <family val="2"/>
    </font>
    <font>
      <b/>
      <sz val="12"/>
      <color indexed="8"/>
      <name val="TH SarabunPSK"/>
      <family val="2"/>
    </font>
    <font>
      <b/>
      <sz val="14"/>
      <color indexed="8"/>
      <name val="TH SarabunPSK"/>
      <family val="2"/>
    </font>
    <font>
      <b/>
      <sz val="12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name val="TH SarabunPSK"/>
      <family val="2"/>
    </font>
    <font>
      <sz val="14"/>
      <name val="TH SarabunPSK"/>
      <family val="2"/>
    </font>
    <font>
      <b/>
      <sz val="11"/>
      <color theme="1"/>
      <name val="TH SarabunPSK"/>
      <family val="2"/>
    </font>
    <font>
      <b/>
      <i/>
      <sz val="14"/>
      <name val="TH SarabunPSK"/>
      <family val="2"/>
    </font>
    <font>
      <sz val="11"/>
      <name val="TH SarabunPSK"/>
      <family val="2"/>
    </font>
    <font>
      <u/>
      <sz val="14"/>
      <name val="TH SarabunPSK"/>
      <family val="2"/>
    </font>
    <font>
      <sz val="11"/>
      <color rgb="FFFF0000"/>
      <name val="TH SarabunPSK"/>
      <family val="2"/>
    </font>
    <font>
      <sz val="12"/>
      <name val="TH SarabunPSK"/>
      <family val="2"/>
    </font>
    <font>
      <sz val="14"/>
      <color indexed="8"/>
      <name val="TH SarabunPSK"/>
      <family val="2"/>
    </font>
    <font>
      <sz val="14"/>
      <color rgb="FF0000CC"/>
      <name val="TH SarabunPSK"/>
      <family val="2"/>
    </font>
    <font>
      <u/>
      <sz val="14"/>
      <color indexed="8"/>
      <name val="TH SarabunPSK"/>
      <family val="2"/>
    </font>
    <font>
      <b/>
      <sz val="11"/>
      <name val="TH SarabunPSK"/>
      <family val="2"/>
    </font>
    <font>
      <b/>
      <sz val="18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59999389629810485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</cellStyleXfs>
  <cellXfs count="1104">
    <xf numFmtId="0" fontId="0" fillId="0" borderId="0" xfId="0"/>
    <xf numFmtId="0" fontId="2" fillId="2" borderId="1" xfId="0" applyFont="1" applyFill="1" applyBorder="1" applyAlignment="1"/>
    <xf numFmtId="0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/>
    <xf numFmtId="0" fontId="6" fillId="2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/>
    </xf>
    <xf numFmtId="0" fontId="2" fillId="2" borderId="0" xfId="2" applyFont="1" applyFill="1" applyBorder="1" applyAlignment="1">
      <alignment vertical="top" wrapText="1"/>
    </xf>
    <xf numFmtId="0" fontId="2" fillId="3" borderId="0" xfId="2" applyFont="1" applyFill="1" applyBorder="1" applyAlignment="1">
      <alignment vertical="top" wrapText="1"/>
    </xf>
    <xf numFmtId="189" fontId="3" fillId="2" borderId="0" xfId="1" applyNumberFormat="1" applyFont="1" applyFill="1" applyBorder="1" applyAlignment="1">
      <alignment horizontal="center" vertical="center"/>
    </xf>
    <xf numFmtId="189" fontId="3" fillId="2" borderId="0" xfId="1" applyNumberFormat="1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7" fillId="2" borderId="0" xfId="2" applyFont="1" applyFill="1" applyBorder="1" applyAlignment="1">
      <alignment horizontal="center" vertical="center"/>
    </xf>
    <xf numFmtId="0" fontId="7" fillId="2" borderId="0" xfId="2" applyFont="1" applyFill="1" applyBorder="1" applyAlignment="1">
      <alignment horizontal="center"/>
    </xf>
    <xf numFmtId="189" fontId="2" fillId="2" borderId="0" xfId="1" applyNumberFormat="1" applyFont="1" applyFill="1" applyBorder="1" applyAlignment="1"/>
    <xf numFmtId="0" fontId="8" fillId="3" borderId="0" xfId="2" applyFont="1" applyFill="1" applyBorder="1" applyAlignment="1">
      <alignment vertical="top" wrapText="1"/>
    </xf>
    <xf numFmtId="0" fontId="9" fillId="2" borderId="0" xfId="0" applyFont="1" applyFill="1" applyBorder="1" applyAlignment="1">
      <alignment vertical="top"/>
    </xf>
    <xf numFmtId="0" fontId="9" fillId="2" borderId="0" xfId="0" applyFont="1" applyFill="1" applyBorder="1"/>
    <xf numFmtId="0" fontId="10" fillId="2" borderId="0" xfId="2" applyFont="1" applyFill="1" applyBorder="1" applyAlignment="1">
      <alignment horizontal="center" vertical="center"/>
    </xf>
    <xf numFmtId="0" fontId="3" fillId="4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3" fillId="3" borderId="0" xfId="2" applyFont="1" applyFill="1" applyBorder="1" applyAlignment="1">
      <alignment horizontal="center" vertical="center"/>
    </xf>
    <xf numFmtId="189" fontId="4" fillId="2" borderId="0" xfId="1" applyNumberFormat="1" applyFont="1" applyFill="1" applyBorder="1"/>
    <xf numFmtId="0" fontId="3" fillId="3" borderId="0" xfId="2" applyFont="1" applyFill="1" applyBorder="1" applyAlignment="1">
      <alignment horizontal="center" vertical="top" wrapText="1"/>
    </xf>
    <xf numFmtId="0" fontId="12" fillId="0" borderId="0" xfId="0" applyFont="1"/>
    <xf numFmtId="0" fontId="2" fillId="5" borderId="2" xfId="3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89" fontId="13" fillId="6" borderId="2" xfId="1" applyNumberFormat="1" applyFont="1" applyFill="1" applyBorder="1" applyAlignment="1">
      <alignment horizontal="center" vertical="center" wrapText="1"/>
    </xf>
    <xf numFmtId="0" fontId="2" fillId="6" borderId="2" xfId="2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189" fontId="2" fillId="2" borderId="2" xfId="1" applyNumberFormat="1" applyFont="1" applyFill="1" applyBorder="1" applyAlignment="1">
      <alignment horizontal="center" vertical="center" wrapText="1"/>
    </xf>
    <xf numFmtId="189" fontId="16" fillId="2" borderId="2" xfId="1" applyNumberFormat="1" applyFont="1" applyFill="1" applyBorder="1" applyAlignment="1">
      <alignment horizontal="center" vertical="center" wrapText="1"/>
    </xf>
    <xf numFmtId="0" fontId="16" fillId="6" borderId="2" xfId="2" applyFont="1" applyFill="1" applyBorder="1" applyAlignment="1">
      <alignment horizontal="center" vertical="center" wrapText="1"/>
    </xf>
    <xf numFmtId="0" fontId="17" fillId="6" borderId="2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16" fillId="2" borderId="2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9" fillId="2" borderId="2" xfId="2" applyFont="1" applyFill="1" applyBorder="1" applyAlignment="1">
      <alignment horizontal="center" vertical="center" wrapText="1"/>
    </xf>
    <xf numFmtId="189" fontId="20" fillId="2" borderId="2" xfId="1" applyNumberFormat="1" applyFont="1" applyFill="1" applyBorder="1" applyAlignment="1">
      <alignment horizontal="center" vertical="center" wrapText="1"/>
    </xf>
    <xf numFmtId="0" fontId="20" fillId="2" borderId="2" xfId="2" applyFont="1" applyFill="1" applyBorder="1" applyAlignment="1">
      <alignment horizontal="center" vertical="center" wrapText="1"/>
    </xf>
    <xf numFmtId="0" fontId="2" fillId="4" borderId="2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center" vertical="center" wrapText="1"/>
    </xf>
    <xf numFmtId="0" fontId="20" fillId="3" borderId="2" xfId="2" applyFont="1" applyFill="1" applyBorder="1" applyAlignment="1">
      <alignment horizontal="center" vertical="center" wrapText="1"/>
    </xf>
    <xf numFmtId="0" fontId="2" fillId="8" borderId="3" xfId="3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89" fontId="2" fillId="7" borderId="4" xfId="1" applyNumberFormat="1" applyFont="1" applyFill="1" applyBorder="1" applyAlignment="1">
      <alignment horizontal="center" vertical="top"/>
    </xf>
    <xf numFmtId="189" fontId="2" fillId="2" borderId="4" xfId="1" applyNumberFormat="1" applyFont="1" applyFill="1" applyBorder="1" applyAlignment="1">
      <alignment horizontal="center" vertical="top"/>
    </xf>
    <xf numFmtId="189" fontId="8" fillId="2" borderId="4" xfId="1" applyNumberFormat="1" applyFont="1" applyFill="1" applyBorder="1" applyAlignment="1">
      <alignment horizontal="center" vertical="top"/>
    </xf>
    <xf numFmtId="189" fontId="2" fillId="3" borderId="4" xfId="1" applyNumberFormat="1" applyFont="1" applyFill="1" applyBorder="1" applyAlignment="1">
      <alignment horizontal="center" vertical="top"/>
    </xf>
    <xf numFmtId="189" fontId="2" fillId="4" borderId="4" xfId="1" applyNumberFormat="1" applyFont="1" applyFill="1" applyBorder="1" applyAlignment="1">
      <alignment horizontal="center" vertical="top"/>
    </xf>
    <xf numFmtId="189" fontId="2" fillId="0" borderId="4" xfId="1" applyNumberFormat="1" applyFont="1" applyFill="1" applyBorder="1" applyAlignment="1">
      <alignment horizontal="center" vertical="top"/>
    </xf>
    <xf numFmtId="189" fontId="19" fillId="2" borderId="4" xfId="1" applyNumberFormat="1" applyFont="1" applyFill="1" applyBorder="1" applyAlignment="1">
      <alignment horizontal="center" vertical="top"/>
    </xf>
    <xf numFmtId="0" fontId="2" fillId="8" borderId="5" xfId="3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89" fontId="2" fillId="7" borderId="5" xfId="1" applyNumberFormat="1" applyFont="1" applyFill="1" applyBorder="1" applyAlignment="1">
      <alignment horizontal="center" vertical="top"/>
    </xf>
    <xf numFmtId="189" fontId="2" fillId="2" borderId="5" xfId="1" applyNumberFormat="1" applyFont="1" applyFill="1" applyBorder="1" applyAlignment="1">
      <alignment horizontal="center" vertical="top"/>
    </xf>
    <xf numFmtId="189" fontId="8" fillId="2" borderId="5" xfId="1" applyNumberFormat="1" applyFont="1" applyFill="1" applyBorder="1" applyAlignment="1">
      <alignment horizontal="center" vertical="top"/>
    </xf>
    <xf numFmtId="189" fontId="2" fillId="3" borderId="5" xfId="1" applyNumberFormat="1" applyFont="1" applyFill="1" applyBorder="1" applyAlignment="1">
      <alignment horizontal="center" vertical="top"/>
    </xf>
    <xf numFmtId="189" fontId="2" fillId="4" borderId="5" xfId="1" applyNumberFormat="1" applyFont="1" applyFill="1" applyBorder="1" applyAlignment="1">
      <alignment horizontal="center" vertical="top"/>
    </xf>
    <xf numFmtId="189" fontId="2" fillId="0" borderId="5" xfId="1" applyNumberFormat="1" applyFont="1" applyFill="1" applyBorder="1" applyAlignment="1">
      <alignment horizontal="center" vertical="top"/>
    </xf>
    <xf numFmtId="189" fontId="19" fillId="2" borderId="5" xfId="1" applyNumberFormat="1" applyFont="1" applyFill="1" applyBorder="1" applyAlignment="1">
      <alignment horizontal="center" vertical="top"/>
    </xf>
    <xf numFmtId="0" fontId="2" fillId="8" borderId="6" xfId="3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89" fontId="19" fillId="2" borderId="7" xfId="1" applyNumberFormat="1" applyFont="1" applyFill="1" applyBorder="1" applyAlignment="1">
      <alignment vertical="top"/>
    </xf>
    <xf numFmtId="189" fontId="19" fillId="3" borderId="7" xfId="1" applyNumberFormat="1" applyFont="1" applyFill="1" applyBorder="1" applyAlignment="1">
      <alignment vertical="top"/>
    </xf>
    <xf numFmtId="189" fontId="2" fillId="2" borderId="7" xfId="1" applyNumberFormat="1" applyFont="1" applyFill="1" applyBorder="1" applyAlignment="1">
      <alignment vertical="top"/>
    </xf>
    <xf numFmtId="189" fontId="19" fillId="4" borderId="7" xfId="1" applyNumberFormat="1" applyFont="1" applyFill="1" applyBorder="1" applyAlignment="1">
      <alignment vertical="top"/>
    </xf>
    <xf numFmtId="189" fontId="2" fillId="0" borderId="7" xfId="1" applyNumberFormat="1" applyFont="1" applyFill="1" applyBorder="1" applyAlignment="1">
      <alignment vertical="top"/>
    </xf>
    <xf numFmtId="0" fontId="8" fillId="9" borderId="2" xfId="3" applyFont="1" applyFill="1" applyBorder="1" applyAlignment="1">
      <alignment vertical="top" wrapText="1"/>
    </xf>
    <xf numFmtId="0" fontId="19" fillId="10" borderId="8" xfId="0" applyFont="1" applyFill="1" applyBorder="1" applyAlignment="1">
      <alignment horizontal="center" vertical="top"/>
    </xf>
    <xf numFmtId="189" fontId="4" fillId="2" borderId="2" xfId="1" applyNumberFormat="1" applyFont="1" applyFill="1" applyBorder="1" applyAlignment="1">
      <alignment vertical="top"/>
    </xf>
    <xf numFmtId="189" fontId="19" fillId="3" borderId="2" xfId="1" applyNumberFormat="1" applyFont="1" applyFill="1" applyBorder="1" applyAlignment="1">
      <alignment vertical="top"/>
    </xf>
    <xf numFmtId="189" fontId="21" fillId="2" borderId="2" xfId="1" applyNumberFormat="1" applyFont="1" applyFill="1" applyBorder="1" applyAlignment="1">
      <alignment vertical="top"/>
    </xf>
    <xf numFmtId="189" fontId="2" fillId="3" borderId="2" xfId="1" applyNumberFormat="1" applyFont="1" applyFill="1" applyBorder="1" applyAlignment="1">
      <alignment vertical="top"/>
    </xf>
    <xf numFmtId="189" fontId="21" fillId="4" borderId="2" xfId="1" applyNumberFormat="1" applyFont="1" applyFill="1" applyBorder="1" applyAlignment="1">
      <alignment vertical="top"/>
    </xf>
    <xf numFmtId="189" fontId="21" fillId="0" borderId="2" xfId="1" applyNumberFormat="1" applyFont="1" applyFill="1" applyBorder="1" applyAlignment="1">
      <alignment vertical="top"/>
    </xf>
    <xf numFmtId="189" fontId="21" fillId="3" borderId="2" xfId="1" applyNumberFormat="1" applyFont="1" applyFill="1" applyBorder="1" applyAlignment="1">
      <alignment vertical="top"/>
    </xf>
    <xf numFmtId="189" fontId="21" fillId="2" borderId="2" xfId="1" applyNumberFormat="1" applyFont="1" applyFill="1" applyBorder="1" applyAlignment="1">
      <alignment horizontal="right" vertical="top"/>
    </xf>
    <xf numFmtId="0" fontId="2" fillId="9" borderId="2" xfId="3" applyFont="1" applyFill="1" applyBorder="1" applyAlignment="1">
      <alignment vertical="top" wrapText="1"/>
    </xf>
    <xf numFmtId="0" fontId="2" fillId="10" borderId="8" xfId="0" applyFont="1" applyFill="1" applyBorder="1" applyAlignment="1">
      <alignment horizontal="center" vertical="top"/>
    </xf>
    <xf numFmtId="189" fontId="19" fillId="2" borderId="2" xfId="1" applyNumberFormat="1" applyFont="1" applyFill="1" applyBorder="1" applyAlignment="1">
      <alignment vertical="top"/>
    </xf>
    <xf numFmtId="189" fontId="2" fillId="2" borderId="2" xfId="1" applyNumberFormat="1" applyFont="1" applyFill="1" applyBorder="1" applyAlignment="1">
      <alignment vertical="top"/>
    </xf>
    <xf numFmtId="189" fontId="2" fillId="2" borderId="2" xfId="1" applyNumberFormat="1" applyFont="1" applyFill="1" applyBorder="1" applyAlignment="1">
      <alignment vertical="top" wrapText="1"/>
    </xf>
    <xf numFmtId="189" fontId="2" fillId="2" borderId="2" xfId="1" applyNumberFormat="1" applyFont="1" applyFill="1" applyBorder="1" applyAlignment="1">
      <alignment horizontal="right" vertical="top"/>
    </xf>
    <xf numFmtId="189" fontId="2" fillId="4" borderId="2" xfId="1" applyNumberFormat="1" applyFont="1" applyFill="1" applyBorder="1" applyAlignment="1">
      <alignment vertical="top"/>
    </xf>
    <xf numFmtId="189" fontId="19" fillId="2" borderId="2" xfId="1" applyNumberFormat="1" applyFont="1" applyFill="1" applyBorder="1" applyAlignment="1">
      <alignment horizontal="right" vertical="top"/>
    </xf>
    <xf numFmtId="189" fontId="2" fillId="0" borderId="2" xfId="1" applyNumberFormat="1" applyFont="1" applyFill="1" applyBorder="1" applyAlignment="1">
      <alignment vertical="top"/>
    </xf>
    <xf numFmtId="189" fontId="8" fillId="2" borderId="2" xfId="1" applyNumberFormat="1" applyFont="1" applyFill="1" applyBorder="1" applyAlignment="1">
      <alignment vertical="top"/>
    </xf>
    <xf numFmtId="0" fontId="22" fillId="0" borderId="0" xfId="0" applyFont="1"/>
    <xf numFmtId="0" fontId="23" fillId="8" borderId="9" xfId="3" applyFont="1" applyFill="1" applyBorder="1" applyAlignment="1">
      <alignment vertical="top" wrapText="1"/>
    </xf>
    <xf numFmtId="0" fontId="23" fillId="2" borderId="10" xfId="0" applyFont="1" applyFill="1" applyBorder="1" applyAlignment="1">
      <alignment horizontal="center" vertical="top"/>
    </xf>
    <xf numFmtId="189" fontId="21" fillId="2" borderId="2" xfId="1" applyNumberFormat="1" applyFont="1" applyFill="1" applyBorder="1" applyAlignment="1">
      <alignment vertical="top" wrapText="1"/>
    </xf>
    <xf numFmtId="189" fontId="4" fillId="2" borderId="2" xfId="1" applyNumberFormat="1" applyFont="1" applyFill="1" applyBorder="1" applyAlignment="1">
      <alignment horizontal="right" vertical="top"/>
    </xf>
    <xf numFmtId="0" fontId="2" fillId="11" borderId="2" xfId="3" applyFont="1" applyFill="1" applyBorder="1" applyAlignment="1">
      <alignment vertical="top" wrapText="1"/>
    </xf>
    <xf numFmtId="0" fontId="23" fillId="12" borderId="8" xfId="0" applyFont="1" applyFill="1" applyBorder="1" applyAlignment="1">
      <alignment horizontal="center" vertical="top"/>
    </xf>
    <xf numFmtId="3" fontId="2" fillId="2" borderId="2" xfId="0" applyNumberFormat="1" applyFont="1" applyFill="1" applyBorder="1" applyAlignment="1">
      <alignment horizontal="right" vertical="center"/>
    </xf>
    <xf numFmtId="190" fontId="23" fillId="2" borderId="2" xfId="0" applyNumberFormat="1" applyFont="1" applyFill="1" applyBorder="1" applyAlignment="1">
      <alignment horizontal="right" vertical="center"/>
    </xf>
    <xf numFmtId="0" fontId="23" fillId="2" borderId="2" xfId="0" applyFont="1" applyFill="1" applyBorder="1" applyAlignment="1">
      <alignment horizontal="right" vertical="center"/>
    </xf>
    <xf numFmtId="190" fontId="2" fillId="2" borderId="2" xfId="0" applyNumberFormat="1" applyFont="1" applyFill="1" applyBorder="1" applyAlignment="1">
      <alignment horizontal="right"/>
    </xf>
    <xf numFmtId="189" fontId="2" fillId="2" borderId="2" xfId="1" applyNumberFormat="1" applyFont="1" applyFill="1" applyBorder="1" applyAlignment="1">
      <alignment horizontal="right"/>
    </xf>
    <xf numFmtId="190" fontId="2" fillId="2" borderId="2" xfId="0" applyNumberFormat="1" applyFont="1" applyFill="1" applyBorder="1"/>
    <xf numFmtId="187" fontId="2" fillId="2" borderId="2" xfId="0" applyNumberFormat="1" applyFont="1" applyFill="1" applyBorder="1"/>
    <xf numFmtId="190" fontId="2" fillId="2" borderId="11" xfId="0" applyNumberFormat="1" applyFont="1" applyFill="1" applyBorder="1"/>
    <xf numFmtId="187" fontId="2" fillId="2" borderId="2" xfId="0" applyNumberFormat="1" applyFont="1" applyFill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/>
    </xf>
    <xf numFmtId="189" fontId="2" fillId="2" borderId="2" xfId="1" applyNumberFormat="1" applyFont="1" applyFill="1" applyBorder="1" applyAlignment="1">
      <alignment horizontal="center"/>
    </xf>
    <xf numFmtId="189" fontId="2" fillId="2" borderId="2" xfId="0" applyNumberFormat="1" applyFont="1" applyFill="1" applyBorder="1"/>
    <xf numFmtId="191" fontId="2" fillId="3" borderId="2" xfId="0" applyNumberFormat="1" applyFont="1" applyFill="1" applyBorder="1" applyAlignment="1">
      <alignment horizontal="right"/>
    </xf>
    <xf numFmtId="0" fontId="21" fillId="8" borderId="5" xfId="3" applyFont="1" applyFill="1" applyBorder="1" applyAlignment="1">
      <alignment vertical="top" wrapText="1"/>
    </xf>
    <xf numFmtId="0" fontId="21" fillId="2" borderId="12" xfId="0" applyFont="1" applyFill="1" applyBorder="1" applyAlignment="1">
      <alignment horizontal="center" vertical="top"/>
    </xf>
    <xf numFmtId="189" fontId="21" fillId="7" borderId="5" xfId="1" applyNumberFormat="1" applyFont="1" applyFill="1" applyBorder="1" applyAlignment="1">
      <alignment horizontal="center" vertical="top"/>
    </xf>
    <xf numFmtId="189" fontId="4" fillId="3" borderId="2" xfId="1" applyNumberFormat="1" applyFont="1" applyFill="1" applyBorder="1" applyAlignment="1">
      <alignment vertical="top"/>
    </xf>
    <xf numFmtId="190" fontId="21" fillId="2" borderId="5" xfId="0" applyNumberFormat="1" applyFont="1" applyFill="1" applyBorder="1" applyAlignment="1">
      <alignment vertical="center"/>
    </xf>
    <xf numFmtId="190" fontId="21" fillId="2" borderId="5" xfId="0" applyNumberFormat="1" applyFont="1" applyFill="1" applyBorder="1" applyAlignment="1">
      <alignment horizontal="right" vertical="center"/>
    </xf>
    <xf numFmtId="0" fontId="21" fillId="2" borderId="5" xfId="0" applyFont="1" applyFill="1" applyBorder="1" applyAlignment="1">
      <alignment horizontal="right" vertical="center"/>
    </xf>
    <xf numFmtId="0" fontId="21" fillId="2" borderId="5" xfId="0" applyFont="1" applyFill="1" applyBorder="1"/>
    <xf numFmtId="192" fontId="21" fillId="2" borderId="5" xfId="0" applyNumberFormat="1" applyFont="1" applyFill="1" applyBorder="1"/>
    <xf numFmtId="0" fontId="2" fillId="2" borderId="5" xfId="0" applyFont="1" applyFill="1" applyBorder="1"/>
    <xf numFmtId="193" fontId="21" fillId="2" borderId="5" xfId="0" applyNumberFormat="1" applyFont="1" applyFill="1" applyBorder="1"/>
    <xf numFmtId="193" fontId="21" fillId="13" borderId="5" xfId="0" applyNumberFormat="1" applyFont="1" applyFill="1" applyBorder="1"/>
    <xf numFmtId="190" fontId="21" fillId="2" borderId="5" xfId="0" applyNumberFormat="1" applyFont="1" applyFill="1" applyBorder="1"/>
    <xf numFmtId="190" fontId="21" fillId="2" borderId="13" xfId="0" applyNumberFormat="1" applyFont="1" applyFill="1" applyBorder="1"/>
    <xf numFmtId="190" fontId="21" fillId="2" borderId="5" xfId="0" applyNumberFormat="1" applyFont="1" applyFill="1" applyBorder="1" applyAlignment="1">
      <alignment horizontal="right"/>
    </xf>
    <xf numFmtId="190" fontId="21" fillId="2" borderId="2" xfId="0" applyNumberFormat="1" applyFont="1" applyFill="1" applyBorder="1" applyAlignment="1">
      <alignment horizontal="right"/>
    </xf>
    <xf numFmtId="187" fontId="21" fillId="2" borderId="5" xfId="0" applyNumberFormat="1" applyFont="1" applyFill="1" applyBorder="1" applyAlignment="1">
      <alignment vertical="center"/>
    </xf>
    <xf numFmtId="187" fontId="21" fillId="2" borderId="2" xfId="0" applyNumberFormat="1" applyFont="1" applyFill="1" applyBorder="1" applyAlignment="1">
      <alignment horizontal="center" vertical="center"/>
    </xf>
    <xf numFmtId="187" fontId="21" fillId="2" borderId="2" xfId="0" applyNumberFormat="1" applyFont="1" applyFill="1" applyBorder="1" applyAlignment="1">
      <alignment horizontal="right" vertical="center"/>
    </xf>
    <xf numFmtId="190" fontId="4" fillId="2" borderId="13" xfId="0" applyNumberFormat="1" applyFont="1" applyFill="1" applyBorder="1" applyAlignment="1">
      <alignment horizontal="right" vertical="center"/>
    </xf>
    <xf numFmtId="189" fontId="21" fillId="0" borderId="2" xfId="1" applyNumberFormat="1" applyFont="1" applyFill="1" applyBorder="1" applyAlignment="1">
      <alignment horizontal="right"/>
    </xf>
    <xf numFmtId="0" fontId="21" fillId="2" borderId="5" xfId="0" applyFont="1" applyFill="1" applyBorder="1" applyAlignment="1">
      <alignment horizontal="right"/>
    </xf>
    <xf numFmtId="189" fontId="21" fillId="2" borderId="2" xfId="1" applyNumberFormat="1" applyFont="1" applyFill="1" applyBorder="1" applyAlignment="1">
      <alignment horizontal="center"/>
    </xf>
    <xf numFmtId="189" fontId="21" fillId="2" borderId="7" xfId="1" applyNumberFormat="1" applyFont="1" applyFill="1" applyBorder="1" applyAlignment="1">
      <alignment vertical="top"/>
    </xf>
    <xf numFmtId="190" fontId="21" fillId="2" borderId="2" xfId="4" applyNumberFormat="1" applyFont="1" applyFill="1" applyBorder="1" applyAlignment="1">
      <alignment horizontal="right"/>
    </xf>
    <xf numFmtId="191" fontId="21" fillId="3" borderId="5" xfId="0" applyNumberFormat="1" applyFont="1" applyFill="1" applyBorder="1" applyAlignment="1">
      <alignment horizontal="right" vertical="center"/>
    </xf>
    <xf numFmtId="0" fontId="12" fillId="2" borderId="0" xfId="0" applyFont="1" applyFill="1"/>
    <xf numFmtId="0" fontId="21" fillId="14" borderId="5" xfId="3" applyFont="1" applyFill="1" applyBorder="1" applyAlignment="1">
      <alignment vertical="top" wrapText="1"/>
    </xf>
    <xf numFmtId="0" fontId="21" fillId="0" borderId="12" xfId="0" applyFont="1" applyBorder="1" applyAlignment="1">
      <alignment horizontal="center" vertical="top"/>
    </xf>
    <xf numFmtId="0" fontId="21" fillId="2" borderId="5" xfId="0" applyFont="1" applyFill="1" applyBorder="1" applyAlignment="1">
      <alignment vertical="center"/>
    </xf>
    <xf numFmtId="0" fontId="21" fillId="2" borderId="2" xfId="0" applyFont="1" applyFill="1" applyBorder="1"/>
    <xf numFmtId="190" fontId="21" fillId="2" borderId="2" xfId="0" applyNumberFormat="1" applyFont="1" applyFill="1" applyBorder="1"/>
    <xf numFmtId="0" fontId="21" fillId="2" borderId="2" xfId="0" applyFont="1" applyFill="1" applyBorder="1" applyAlignment="1">
      <alignment horizontal="right"/>
    </xf>
    <xf numFmtId="3" fontId="4" fillId="2" borderId="5" xfId="0" applyNumberFormat="1" applyFont="1" applyFill="1" applyBorder="1" applyAlignment="1">
      <alignment horizontal="right" vertical="center"/>
    </xf>
    <xf numFmtId="194" fontId="21" fillId="3" borderId="5" xfId="0" applyNumberFormat="1" applyFont="1" applyFill="1" applyBorder="1" applyAlignment="1">
      <alignment horizontal="right" vertical="center"/>
    </xf>
    <xf numFmtId="0" fontId="21" fillId="14" borderId="7" xfId="3" applyFont="1" applyFill="1" applyBorder="1" applyAlignment="1">
      <alignment vertical="top" wrapText="1"/>
    </xf>
    <xf numFmtId="0" fontId="21" fillId="0" borderId="10" xfId="0" applyFont="1" applyBorder="1" applyAlignment="1">
      <alignment horizontal="center" vertical="top"/>
    </xf>
    <xf numFmtId="190" fontId="21" fillId="2" borderId="7" xfId="0" applyNumberFormat="1" applyFont="1" applyFill="1" applyBorder="1" applyAlignment="1">
      <alignment vertical="center"/>
    </xf>
    <xf numFmtId="3" fontId="21" fillId="2" borderId="2" xfId="0" applyNumberFormat="1" applyFont="1" applyFill="1" applyBorder="1" applyAlignment="1">
      <alignment horizontal="right" vertical="center"/>
    </xf>
    <xf numFmtId="0" fontId="21" fillId="2" borderId="7" xfId="0" applyFont="1" applyFill="1" applyBorder="1" applyAlignment="1">
      <alignment vertical="center"/>
    </xf>
    <xf numFmtId="190" fontId="21" fillId="2" borderId="7" xfId="0" applyNumberFormat="1" applyFont="1" applyFill="1" applyBorder="1"/>
    <xf numFmtId="187" fontId="21" fillId="2" borderId="7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right"/>
    </xf>
    <xf numFmtId="189" fontId="21" fillId="4" borderId="2" xfId="1" applyNumberFormat="1" applyFont="1" applyFill="1" applyBorder="1" applyAlignment="1">
      <alignment vertical="top" wrapText="1"/>
    </xf>
    <xf numFmtId="3" fontId="4" fillId="2" borderId="7" xfId="0" applyNumberFormat="1" applyFont="1" applyFill="1" applyBorder="1" applyAlignment="1">
      <alignment horizontal="right" vertical="center"/>
    </xf>
    <xf numFmtId="0" fontId="21" fillId="2" borderId="7" xfId="0" applyFont="1" applyFill="1" applyBorder="1" applyAlignment="1">
      <alignment horizontal="right" vertical="center"/>
    </xf>
    <xf numFmtId="189" fontId="21" fillId="3" borderId="2" xfId="1" applyNumberFormat="1" applyFont="1" applyFill="1" applyBorder="1" applyAlignment="1">
      <alignment vertical="top" wrapText="1"/>
    </xf>
    <xf numFmtId="0" fontId="21" fillId="3" borderId="7" xfId="0" applyFont="1" applyFill="1" applyBorder="1" applyAlignment="1">
      <alignment horizontal="right" vertical="center"/>
    </xf>
    <xf numFmtId="0" fontId="2" fillId="12" borderId="8" xfId="0" applyFont="1" applyFill="1" applyBorder="1" applyAlignment="1">
      <alignment horizontal="center" vertical="top"/>
    </xf>
    <xf numFmtId="190" fontId="2" fillId="2" borderId="2" xfId="0" applyNumberFormat="1" applyFont="1" applyFill="1" applyBorder="1" applyAlignment="1">
      <alignment horizontal="right" vertical="center"/>
    </xf>
    <xf numFmtId="189" fontId="2" fillId="2" borderId="2" xfId="1" applyNumberFormat="1" applyFont="1" applyFill="1" applyBorder="1" applyAlignment="1">
      <alignment horizontal="right" vertical="top" wrapText="1"/>
    </xf>
    <xf numFmtId="189" fontId="2" fillId="4" borderId="2" xfId="1" applyNumberFormat="1" applyFont="1" applyFill="1" applyBorder="1" applyAlignment="1">
      <alignment vertical="top" wrapText="1"/>
    </xf>
    <xf numFmtId="189" fontId="19" fillId="2" borderId="2" xfId="1" applyNumberFormat="1" applyFont="1" applyFill="1" applyBorder="1" applyAlignment="1">
      <alignment horizontal="right" vertical="top" wrapText="1"/>
    </xf>
    <xf numFmtId="189" fontId="2" fillId="0" borderId="2" xfId="1" applyNumberFormat="1" applyFont="1" applyFill="1" applyBorder="1" applyAlignment="1">
      <alignment vertical="top" wrapText="1"/>
    </xf>
    <xf numFmtId="189" fontId="2" fillId="3" borderId="2" xfId="1" applyNumberFormat="1" applyFont="1" applyFill="1" applyBorder="1" applyAlignment="1">
      <alignment vertical="top" wrapText="1"/>
    </xf>
    <xf numFmtId="189" fontId="2" fillId="2" borderId="2" xfId="1" applyNumberFormat="1" applyFont="1" applyFill="1" applyBorder="1" applyAlignment="1">
      <alignment horizontal="center" vertical="top" wrapText="1"/>
    </xf>
    <xf numFmtId="189" fontId="8" fillId="2" borderId="2" xfId="1" applyNumberFormat="1" applyFont="1" applyFill="1" applyBorder="1" applyAlignment="1">
      <alignment horizontal="center" wrapText="1"/>
    </xf>
    <xf numFmtId="189" fontId="19" fillId="2" borderId="2" xfId="1" applyNumberFormat="1" applyFont="1" applyFill="1" applyBorder="1" applyAlignment="1">
      <alignment vertical="top" wrapText="1"/>
    </xf>
    <xf numFmtId="189" fontId="2" fillId="3" borderId="2" xfId="1" applyNumberFormat="1" applyFont="1" applyFill="1" applyBorder="1" applyAlignment="1">
      <alignment horizontal="right" vertical="top" wrapText="1"/>
    </xf>
    <xf numFmtId="0" fontId="21" fillId="2" borderId="13" xfId="0" applyFont="1" applyFill="1" applyBorder="1" applyAlignment="1">
      <alignment vertical="center"/>
    </xf>
    <xf numFmtId="0" fontId="21" fillId="0" borderId="5" xfId="0" applyFont="1" applyBorder="1" applyAlignment="1">
      <alignment horizontal="right" vertical="center"/>
    </xf>
    <xf numFmtId="190" fontId="21" fillId="0" borderId="5" xfId="0" applyNumberFormat="1" applyFont="1" applyBorder="1" applyAlignment="1">
      <alignment horizontal="right" vertical="center"/>
    </xf>
    <xf numFmtId="0" fontId="21" fillId="2" borderId="13" xfId="0" applyFont="1" applyFill="1" applyBorder="1" applyAlignment="1">
      <alignment horizontal="right" vertical="center"/>
    </xf>
    <xf numFmtId="187" fontId="21" fillId="2" borderId="13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right" vertical="center"/>
    </xf>
    <xf numFmtId="0" fontId="21" fillId="3" borderId="13" xfId="0" applyFont="1" applyFill="1" applyBorder="1" applyAlignment="1">
      <alignment horizontal="right" vertical="center"/>
    </xf>
    <xf numFmtId="0" fontId="24" fillId="0" borderId="0" xfId="0" applyFont="1"/>
    <xf numFmtId="0" fontId="21" fillId="14" borderId="2" xfId="3" applyFont="1" applyFill="1" applyBorder="1" applyAlignment="1">
      <alignment vertical="top" wrapText="1"/>
    </xf>
    <xf numFmtId="0" fontId="21" fillId="0" borderId="8" xfId="0" applyFont="1" applyBorder="1" applyAlignment="1">
      <alignment horizontal="center" vertical="top"/>
    </xf>
    <xf numFmtId="0" fontId="21" fillId="2" borderId="2" xfId="0" applyFont="1" applyFill="1" applyBorder="1" applyAlignment="1">
      <alignment vertical="center"/>
    </xf>
    <xf numFmtId="0" fontId="21" fillId="0" borderId="2" xfId="0" applyFont="1" applyBorder="1" applyAlignment="1">
      <alignment horizontal="right" vertical="center"/>
    </xf>
    <xf numFmtId="190" fontId="21" fillId="2" borderId="2" xfId="0" applyNumberFormat="1" applyFont="1" applyFill="1" applyBorder="1" applyAlignment="1">
      <alignment horizontal="right" vertical="center"/>
    </xf>
    <xf numFmtId="190" fontId="21" fillId="0" borderId="2" xfId="0" applyNumberFormat="1" applyFont="1" applyBorder="1" applyAlignment="1">
      <alignment horizontal="right" vertical="center"/>
    </xf>
    <xf numFmtId="0" fontId="21" fillId="2" borderId="2" xfId="0" applyFont="1" applyFill="1" applyBorder="1" applyAlignment="1">
      <alignment horizontal="right" vertical="center"/>
    </xf>
    <xf numFmtId="187" fontId="21" fillId="2" borderId="2" xfId="0" applyNumberFormat="1" applyFont="1" applyFill="1" applyBorder="1" applyAlignment="1">
      <alignment vertical="center"/>
    </xf>
    <xf numFmtId="189" fontId="21" fillId="2" borderId="2" xfId="1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horizontal="right" vertical="center"/>
    </xf>
    <xf numFmtId="195" fontId="2" fillId="2" borderId="2" xfId="0" applyNumberFormat="1" applyFont="1" applyFill="1" applyBorder="1" applyAlignment="1">
      <alignment horizontal="right"/>
    </xf>
    <xf numFmtId="193" fontId="2" fillId="2" borderId="5" xfId="0" applyNumberFormat="1" applyFont="1" applyFill="1" applyBorder="1"/>
    <xf numFmtId="193" fontId="2" fillId="13" borderId="5" xfId="0" applyNumberFormat="1" applyFont="1" applyFill="1" applyBorder="1"/>
    <xf numFmtId="190" fontId="2" fillId="2" borderId="2" xfId="0" applyNumberFormat="1" applyFont="1" applyFill="1" applyBorder="1" applyAlignment="1">
      <alignment vertical="center"/>
    </xf>
    <xf numFmtId="187" fontId="2" fillId="2" borderId="2" xfId="0" applyNumberFormat="1" applyFont="1" applyFill="1" applyBorder="1" applyAlignment="1">
      <alignment vertical="center"/>
    </xf>
    <xf numFmtId="3" fontId="8" fillId="2" borderId="2" xfId="0" applyNumberFormat="1" applyFont="1" applyFill="1" applyBorder="1" applyAlignment="1">
      <alignment horizontal="right" vertical="center"/>
    </xf>
    <xf numFmtId="190" fontId="8" fillId="2" borderId="2" xfId="0" applyNumberFormat="1" applyFont="1" applyFill="1" applyBorder="1" applyAlignment="1">
      <alignment horizontal="right" vertical="center"/>
    </xf>
    <xf numFmtId="3" fontId="19" fillId="2" borderId="2" xfId="0" applyNumberFormat="1" applyFont="1" applyFill="1" applyBorder="1" applyAlignment="1">
      <alignment horizontal="right" vertical="center"/>
    </xf>
    <xf numFmtId="3" fontId="2" fillId="0" borderId="2" xfId="0" applyNumberFormat="1" applyFont="1" applyFill="1" applyBorder="1" applyAlignment="1">
      <alignment horizontal="right" vertical="center"/>
    </xf>
    <xf numFmtId="189" fontId="2" fillId="2" borderId="2" xfId="0" applyNumberFormat="1" applyFont="1" applyFill="1" applyBorder="1" applyAlignment="1">
      <alignment horizontal="right" vertical="center"/>
    </xf>
    <xf numFmtId="189" fontId="19" fillId="2" borderId="2" xfId="0" applyNumberFormat="1" applyFont="1" applyFill="1" applyBorder="1" applyAlignment="1">
      <alignment horizontal="right" vertical="center"/>
    </xf>
    <xf numFmtId="189" fontId="2" fillId="2" borderId="2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horizontal="right" vertical="center"/>
    </xf>
    <xf numFmtId="0" fontId="21" fillId="8" borderId="2" xfId="3" applyFont="1" applyFill="1" applyBorder="1" applyAlignment="1">
      <alignment vertical="top" wrapText="1"/>
    </xf>
    <xf numFmtId="187" fontId="21" fillId="2" borderId="2" xfId="4" applyNumberFormat="1" applyFont="1" applyFill="1" applyBorder="1" applyAlignment="1">
      <alignment horizontal="center" vertical="center"/>
    </xf>
    <xf numFmtId="187" fontId="21" fillId="2" borderId="2" xfId="4" applyNumberFormat="1" applyFont="1" applyFill="1" applyBorder="1" applyAlignment="1">
      <alignment horizontal="right" vertical="center"/>
    </xf>
    <xf numFmtId="190" fontId="4" fillId="2" borderId="2" xfId="4" applyNumberFormat="1" applyFont="1" applyFill="1" applyBorder="1" applyAlignment="1">
      <alignment horizontal="right" vertical="center"/>
    </xf>
    <xf numFmtId="190" fontId="21" fillId="0" borderId="2" xfId="4" applyNumberFormat="1" applyFont="1" applyFill="1" applyBorder="1" applyAlignment="1">
      <alignment horizontal="right" vertical="center"/>
    </xf>
    <xf numFmtId="190" fontId="21" fillId="2" borderId="2" xfId="5" applyNumberFormat="1" applyFont="1" applyFill="1" applyBorder="1" applyAlignment="1">
      <alignment horizontal="right" vertical="center"/>
    </xf>
    <xf numFmtId="0" fontId="21" fillId="3" borderId="2" xfId="0" applyFont="1" applyFill="1" applyBorder="1" applyAlignment="1">
      <alignment horizontal="right" vertical="center"/>
    </xf>
    <xf numFmtId="190" fontId="21" fillId="2" borderId="2" xfId="0" applyNumberFormat="1" applyFont="1" applyFill="1" applyBorder="1" applyAlignment="1">
      <alignment vertical="center"/>
    </xf>
    <xf numFmtId="3" fontId="4" fillId="2" borderId="2" xfId="0" applyNumberFormat="1" applyFont="1" applyFill="1" applyBorder="1" applyAlignment="1">
      <alignment horizontal="right" vertical="center"/>
    </xf>
    <xf numFmtId="189" fontId="21" fillId="2" borderId="7" xfId="1" applyNumberFormat="1" applyFont="1" applyFill="1" applyBorder="1" applyAlignment="1">
      <alignment horizontal="right" vertical="top"/>
    </xf>
    <xf numFmtId="0" fontId="2" fillId="11" borderId="7" xfId="3" applyFont="1" applyFill="1" applyBorder="1" applyAlignment="1">
      <alignment vertical="top" wrapText="1"/>
    </xf>
    <xf numFmtId="0" fontId="2" fillId="12" borderId="10" xfId="0" applyFont="1" applyFill="1" applyBorder="1" applyAlignment="1">
      <alignment horizontal="center" vertical="top"/>
    </xf>
    <xf numFmtId="196" fontId="2" fillId="2" borderId="2" xfId="0" applyNumberFormat="1" applyFont="1" applyFill="1" applyBorder="1" applyAlignment="1">
      <alignment horizontal="right" vertical="center"/>
    </xf>
    <xf numFmtId="196" fontId="2" fillId="2" borderId="11" xfId="0" applyNumberFormat="1" applyFont="1" applyFill="1" applyBorder="1" applyAlignment="1">
      <alignment horizontal="right" vertical="center"/>
    </xf>
    <xf numFmtId="193" fontId="2" fillId="2" borderId="2" xfId="0" applyNumberFormat="1" applyFont="1" applyFill="1" applyBorder="1"/>
    <xf numFmtId="197" fontId="2" fillId="2" borderId="14" xfId="0" applyNumberFormat="1" applyFont="1" applyFill="1" applyBorder="1" applyAlignment="1">
      <alignment vertical="center"/>
    </xf>
    <xf numFmtId="187" fontId="2" fillId="2" borderId="14" xfId="0" applyNumberFormat="1" applyFont="1" applyFill="1" applyBorder="1" applyAlignment="1">
      <alignment vertical="center"/>
    </xf>
    <xf numFmtId="190" fontId="2" fillId="2" borderId="14" xfId="0" applyNumberFormat="1" applyFont="1" applyFill="1" applyBorder="1" applyAlignment="1">
      <alignment horizontal="right" vertical="center"/>
    </xf>
    <xf numFmtId="187" fontId="2" fillId="2" borderId="7" xfId="0" applyNumberFormat="1" applyFont="1" applyFill="1" applyBorder="1" applyAlignment="1">
      <alignment horizontal="center" vertical="center"/>
    </xf>
    <xf numFmtId="187" fontId="2" fillId="2" borderId="7" xfId="0" applyNumberFormat="1" applyFont="1" applyFill="1" applyBorder="1" applyAlignment="1">
      <alignment horizontal="right" vertical="center"/>
    </xf>
    <xf numFmtId="189" fontId="2" fillId="0" borderId="2" xfId="1" applyNumberFormat="1" applyFont="1" applyFill="1" applyBorder="1" applyAlignment="1">
      <alignment horizontal="right"/>
    </xf>
    <xf numFmtId="189" fontId="19" fillId="2" borderId="14" xfId="0" applyNumberFormat="1" applyFont="1" applyFill="1" applyBorder="1" applyAlignment="1">
      <alignment horizontal="right" vertical="center"/>
    </xf>
    <xf numFmtId="189" fontId="2" fillId="2" borderId="14" xfId="0" applyNumberFormat="1" applyFont="1" applyFill="1" applyBorder="1" applyAlignment="1">
      <alignment horizontal="right" vertical="center"/>
    </xf>
    <xf numFmtId="189" fontId="2" fillId="2" borderId="14" xfId="0" applyNumberFormat="1" applyFont="1" applyFill="1" applyBorder="1" applyAlignment="1">
      <alignment vertical="center"/>
    </xf>
    <xf numFmtId="194" fontId="2" fillId="3" borderId="2" xfId="0" applyNumberFormat="1" applyFont="1" applyFill="1" applyBorder="1" applyAlignment="1">
      <alignment horizontal="right" vertical="center"/>
    </xf>
    <xf numFmtId="197" fontId="21" fillId="2" borderId="14" xfId="0" applyNumberFormat="1" applyFont="1" applyFill="1" applyBorder="1" applyAlignment="1">
      <alignment vertical="center"/>
    </xf>
    <xf numFmtId="197" fontId="21" fillId="2" borderId="2" xfId="0" applyNumberFormat="1" applyFont="1" applyFill="1" applyBorder="1"/>
    <xf numFmtId="187" fontId="21" fillId="2" borderId="14" xfId="0" applyNumberFormat="1" applyFont="1" applyFill="1" applyBorder="1" applyAlignment="1">
      <alignment vertical="center"/>
    </xf>
    <xf numFmtId="190" fontId="21" fillId="2" borderId="14" xfId="0" applyNumberFormat="1" applyFont="1" applyFill="1" applyBorder="1" applyAlignment="1">
      <alignment horizontal="right" vertical="center"/>
    </xf>
    <xf numFmtId="187" fontId="21" fillId="2" borderId="14" xfId="0" applyNumberFormat="1" applyFont="1" applyFill="1" applyBorder="1" applyAlignment="1">
      <alignment horizontal="center" vertical="center"/>
    </xf>
    <xf numFmtId="187" fontId="21" fillId="2" borderId="14" xfId="0" applyNumberFormat="1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/>
    </xf>
    <xf numFmtId="3" fontId="2" fillId="2" borderId="14" xfId="0" applyNumberFormat="1" applyFont="1" applyFill="1" applyBorder="1" applyAlignment="1">
      <alignment vertical="center"/>
    </xf>
    <xf numFmtId="190" fontId="2" fillId="2" borderId="14" xfId="0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right" vertical="center"/>
    </xf>
    <xf numFmtId="3" fontId="2" fillId="2" borderId="14" xfId="0" applyNumberFormat="1" applyFont="1" applyFill="1" applyBorder="1" applyAlignment="1">
      <alignment horizontal="right" vertical="center"/>
    </xf>
    <xf numFmtId="187" fontId="2" fillId="2" borderId="14" xfId="0" applyNumberFormat="1" applyFont="1" applyFill="1" applyBorder="1" applyAlignment="1">
      <alignment horizontal="center" vertical="center"/>
    </xf>
    <xf numFmtId="187" fontId="2" fillId="2" borderId="14" xfId="0" applyNumberFormat="1" applyFont="1" applyFill="1" applyBorder="1" applyAlignment="1">
      <alignment horizontal="right" vertical="center"/>
    </xf>
    <xf numFmtId="3" fontId="19" fillId="2" borderId="14" xfId="0" applyNumberFormat="1" applyFont="1" applyFill="1" applyBorder="1" applyAlignment="1">
      <alignment horizontal="right" vertical="center"/>
    </xf>
    <xf numFmtId="3" fontId="2" fillId="0" borderId="14" xfId="0" applyNumberFormat="1" applyFont="1" applyFill="1" applyBorder="1" applyAlignment="1">
      <alignment horizontal="right" vertical="center"/>
    </xf>
    <xf numFmtId="0" fontId="19" fillId="2" borderId="14" xfId="0" applyFont="1" applyFill="1" applyBorder="1" applyAlignment="1">
      <alignment horizontal="right" vertical="center"/>
    </xf>
    <xf numFmtId="189" fontId="2" fillId="2" borderId="2" xfId="0" applyNumberFormat="1" applyFont="1" applyFill="1" applyBorder="1" applyAlignment="1">
      <alignment horizontal="right"/>
    </xf>
    <xf numFmtId="0" fontId="21" fillId="2" borderId="8" xfId="0" applyFont="1" applyFill="1" applyBorder="1" applyAlignment="1">
      <alignment horizontal="center" vertical="top"/>
    </xf>
    <xf numFmtId="0" fontId="2" fillId="10" borderId="12" xfId="0" applyFont="1" applyFill="1" applyBorder="1" applyAlignment="1">
      <alignment horizontal="center" vertical="top"/>
    </xf>
    <xf numFmtId="0" fontId="2" fillId="10" borderId="2" xfId="0" applyFont="1" applyFill="1" applyBorder="1" applyAlignment="1">
      <alignment vertical="top" wrapText="1"/>
    </xf>
    <xf numFmtId="0" fontId="21" fillId="0" borderId="2" xfId="0" applyFont="1" applyBorder="1" applyAlignment="1">
      <alignment vertical="top" wrapText="1"/>
    </xf>
    <xf numFmtId="0" fontId="21" fillId="2" borderId="2" xfId="0" applyFont="1" applyFill="1" applyBorder="1" applyAlignment="1">
      <alignment vertical="top" wrapText="1"/>
    </xf>
    <xf numFmtId="189" fontId="9" fillId="2" borderId="2" xfId="1" applyNumberFormat="1" applyFont="1" applyFill="1" applyBorder="1" applyAlignment="1">
      <alignment vertical="top"/>
    </xf>
    <xf numFmtId="189" fontId="21" fillId="2" borderId="2" xfId="1" applyNumberFormat="1" applyFont="1" applyFill="1" applyBorder="1" applyAlignment="1">
      <alignment horizontal="center" vertical="top" wrapText="1"/>
    </xf>
    <xf numFmtId="0" fontId="2" fillId="9" borderId="7" xfId="3" applyFont="1" applyFill="1" applyBorder="1" applyAlignment="1">
      <alignment vertical="top" wrapText="1"/>
    </xf>
    <xf numFmtId="0" fontId="19" fillId="10" borderId="10" xfId="0" applyFont="1" applyFill="1" applyBorder="1" applyAlignment="1">
      <alignment horizontal="center" vertical="top"/>
    </xf>
    <xf numFmtId="0" fontId="21" fillId="15" borderId="15" xfId="3" applyFont="1" applyFill="1" applyBorder="1" applyAlignment="1">
      <alignment vertical="top" wrapText="1"/>
    </xf>
    <xf numFmtId="0" fontId="19" fillId="16" borderId="16" xfId="0" applyFont="1" applyFill="1" applyBorder="1" applyAlignment="1">
      <alignment horizontal="center" vertical="top"/>
    </xf>
    <xf numFmtId="189" fontId="21" fillId="2" borderId="2" xfId="1" applyNumberFormat="1" applyFont="1" applyFill="1" applyBorder="1" applyAlignment="1">
      <alignment horizontal="right" vertical="top" wrapText="1"/>
    </xf>
    <xf numFmtId="0" fontId="21" fillId="17" borderId="17" xfId="3" applyFont="1" applyFill="1" applyBorder="1" applyAlignment="1">
      <alignment vertical="top" wrapText="1"/>
    </xf>
    <xf numFmtId="0" fontId="19" fillId="7" borderId="18" xfId="0" applyFont="1" applyFill="1" applyBorder="1" applyAlignment="1">
      <alignment horizontal="center" vertical="top"/>
    </xf>
    <xf numFmtId="0" fontId="8" fillId="8" borderId="19" xfId="3" applyFont="1" applyFill="1" applyBorder="1" applyAlignment="1">
      <alignment vertical="top" wrapText="1"/>
    </xf>
    <xf numFmtId="0" fontId="19" fillId="2" borderId="20" xfId="0" applyFont="1" applyFill="1" applyBorder="1" applyAlignment="1">
      <alignment horizontal="center" vertical="top"/>
    </xf>
    <xf numFmtId="3" fontId="2" fillId="2" borderId="5" xfId="0" applyNumberFormat="1" applyFont="1" applyFill="1" applyBorder="1" applyAlignment="1">
      <alignment horizontal="right" vertical="center"/>
    </xf>
    <xf numFmtId="194" fontId="2" fillId="2" borderId="2" xfId="0" applyNumberFormat="1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194" fontId="2" fillId="2" borderId="5" xfId="0" applyNumberFormat="1" applyFont="1" applyFill="1" applyBorder="1" applyAlignment="1">
      <alignment horizontal="right"/>
    </xf>
    <xf numFmtId="196" fontId="2" fillId="13" borderId="5" xfId="0" applyNumberFormat="1" applyFont="1" applyFill="1" applyBorder="1"/>
    <xf numFmtId="196" fontId="2" fillId="2" borderId="5" xfId="0" applyNumberFormat="1" applyFont="1" applyFill="1" applyBorder="1"/>
    <xf numFmtId="187" fontId="2" fillId="2" borderId="5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right"/>
    </xf>
    <xf numFmtId="190" fontId="2" fillId="2" borderId="5" xfId="0" applyNumberFormat="1" applyFont="1" applyFill="1" applyBorder="1" applyAlignment="1">
      <alignment horizontal="right" vertical="center"/>
    </xf>
    <xf numFmtId="187" fontId="2" fillId="2" borderId="5" xfId="0" applyNumberFormat="1" applyFont="1" applyFill="1" applyBorder="1" applyAlignment="1">
      <alignment horizontal="right" vertical="center"/>
    </xf>
    <xf numFmtId="3" fontId="19" fillId="2" borderId="5" xfId="0" applyNumberFormat="1" applyFont="1" applyFill="1" applyBorder="1" applyAlignment="1">
      <alignment horizontal="right" vertical="center"/>
    </xf>
    <xf numFmtId="3" fontId="2" fillId="0" borderId="5" xfId="0" applyNumberFormat="1" applyFont="1" applyFill="1" applyBorder="1" applyAlignment="1">
      <alignment horizontal="right" vertical="center"/>
    </xf>
    <xf numFmtId="3" fontId="2" fillId="2" borderId="5" xfId="0" applyNumberFormat="1" applyFont="1" applyFill="1" applyBorder="1" applyAlignment="1">
      <alignment horizontal="right" vertical="top"/>
    </xf>
    <xf numFmtId="189" fontId="2" fillId="2" borderId="5" xfId="1" applyNumberFormat="1" applyFont="1" applyFill="1" applyBorder="1" applyAlignment="1">
      <alignment horizontal="right" vertical="top"/>
    </xf>
    <xf numFmtId="3" fontId="2" fillId="3" borderId="5" xfId="0" applyNumberFormat="1" applyFont="1" applyFill="1" applyBorder="1" applyAlignment="1">
      <alignment horizontal="right" vertical="center"/>
    </xf>
    <xf numFmtId="3" fontId="2" fillId="3" borderId="5" xfId="0" applyNumberFormat="1" applyFont="1" applyFill="1" applyBorder="1" applyAlignment="1">
      <alignment horizontal="right" vertical="top"/>
    </xf>
    <xf numFmtId="0" fontId="21" fillId="8" borderId="21" xfId="3" applyFont="1" applyFill="1" applyBorder="1" applyAlignment="1">
      <alignment vertical="top" wrapText="1"/>
    </xf>
    <xf numFmtId="0" fontId="4" fillId="2" borderId="22" xfId="0" applyFont="1" applyFill="1" applyBorder="1" applyAlignment="1">
      <alignment horizontal="center" vertical="top"/>
    </xf>
    <xf numFmtId="3" fontId="21" fillId="2" borderId="5" xfId="0" applyNumberFormat="1" applyFont="1" applyFill="1" applyBorder="1" applyAlignment="1">
      <alignment horizontal="right" vertical="center"/>
    </xf>
    <xf numFmtId="194" fontId="21" fillId="2" borderId="2" xfId="0" applyNumberFormat="1" applyFont="1" applyFill="1" applyBorder="1" applyAlignment="1">
      <alignment horizontal="right"/>
    </xf>
    <xf numFmtId="187" fontId="21" fillId="2" borderId="5" xfId="0" applyNumberFormat="1" applyFont="1" applyFill="1" applyBorder="1" applyAlignment="1">
      <alignment horizontal="center" vertical="center"/>
    </xf>
    <xf numFmtId="187" fontId="21" fillId="2" borderId="5" xfId="0" applyNumberFormat="1" applyFont="1" applyFill="1" applyBorder="1" applyAlignment="1">
      <alignment horizontal="right" vertical="center"/>
    </xf>
    <xf numFmtId="3" fontId="21" fillId="0" borderId="5" xfId="0" applyNumberFormat="1" applyFont="1" applyFill="1" applyBorder="1" applyAlignment="1">
      <alignment horizontal="right" vertical="center"/>
    </xf>
    <xf numFmtId="3" fontId="21" fillId="2" borderId="5" xfId="0" applyNumberFormat="1" applyFont="1" applyFill="1" applyBorder="1" applyAlignment="1">
      <alignment horizontal="right" vertical="top"/>
    </xf>
    <xf numFmtId="3" fontId="21" fillId="3" borderId="5" xfId="0" applyNumberFormat="1" applyFont="1" applyFill="1" applyBorder="1" applyAlignment="1">
      <alignment horizontal="right" vertical="center"/>
    </xf>
    <xf numFmtId="3" fontId="21" fillId="3" borderId="5" xfId="0" applyNumberFormat="1" applyFont="1" applyFill="1" applyBorder="1" applyAlignment="1">
      <alignment horizontal="right" vertical="top"/>
    </xf>
    <xf numFmtId="0" fontId="8" fillId="8" borderId="23" xfId="3" applyFont="1" applyFill="1" applyBorder="1" applyAlignment="1">
      <alignment vertical="top" wrapText="1"/>
    </xf>
    <xf numFmtId="0" fontId="19" fillId="2" borderId="24" xfId="0" applyFont="1" applyFill="1" applyBorder="1" applyAlignment="1">
      <alignment horizontal="center" vertical="top"/>
    </xf>
    <xf numFmtId="197" fontId="2" fillId="2" borderId="5" xfId="0" applyNumberFormat="1" applyFont="1" applyFill="1" applyBorder="1" applyAlignment="1">
      <alignment horizontal="right" vertical="center"/>
    </xf>
    <xf numFmtId="193" fontId="2" fillId="2" borderId="5" xfId="0" applyNumberFormat="1" applyFont="1" applyFill="1" applyBorder="1" applyAlignment="1">
      <alignment horizontal="right" vertical="top"/>
    </xf>
    <xf numFmtId="3" fontId="2" fillId="3" borderId="5" xfId="0" applyNumberFormat="1" applyFont="1" applyFill="1" applyBorder="1" applyAlignment="1">
      <alignment horizontal="right"/>
    </xf>
    <xf numFmtId="0" fontId="21" fillId="18" borderId="25" xfId="3" applyFont="1" applyFill="1" applyBorder="1" applyAlignment="1">
      <alignment vertical="top" wrapText="1"/>
    </xf>
    <xf numFmtId="0" fontId="4" fillId="19" borderId="26" xfId="0" applyFont="1" applyFill="1" applyBorder="1" applyAlignment="1">
      <alignment horizontal="center" vertical="top"/>
    </xf>
    <xf numFmtId="189" fontId="21" fillId="19" borderId="5" xfId="1" applyNumberFormat="1" applyFont="1" applyFill="1" applyBorder="1" applyAlignment="1">
      <alignment horizontal="center" vertical="top"/>
    </xf>
    <xf numFmtId="189" fontId="21" fillId="19" borderId="2" xfId="1" applyNumberFormat="1" applyFont="1" applyFill="1" applyBorder="1" applyAlignment="1">
      <alignment vertical="top"/>
    </xf>
    <xf numFmtId="189" fontId="4" fillId="19" borderId="2" xfId="1" applyNumberFormat="1" applyFont="1" applyFill="1" applyBorder="1" applyAlignment="1">
      <alignment vertical="top"/>
    </xf>
    <xf numFmtId="194" fontId="21" fillId="19" borderId="2" xfId="0" applyNumberFormat="1" applyFont="1" applyFill="1" applyBorder="1" applyAlignment="1">
      <alignment horizontal="right"/>
    </xf>
    <xf numFmtId="3" fontId="21" fillId="19" borderId="5" xfId="0" applyNumberFormat="1" applyFont="1" applyFill="1" applyBorder="1" applyAlignment="1">
      <alignment horizontal="right" vertical="center"/>
    </xf>
    <xf numFmtId="190" fontId="21" fillId="19" borderId="5" xfId="0" applyNumberFormat="1" applyFont="1" applyFill="1" applyBorder="1" applyAlignment="1">
      <alignment horizontal="right" vertical="center"/>
    </xf>
    <xf numFmtId="193" fontId="21" fillId="19" borderId="5" xfId="0" applyNumberFormat="1" applyFont="1" applyFill="1" applyBorder="1"/>
    <xf numFmtId="0" fontId="21" fillId="19" borderId="2" xfId="0" applyFont="1" applyFill="1" applyBorder="1" applyAlignment="1">
      <alignment horizontal="right"/>
    </xf>
    <xf numFmtId="197" fontId="21" fillId="19" borderId="5" xfId="0" applyNumberFormat="1" applyFont="1" applyFill="1" applyBorder="1" applyAlignment="1">
      <alignment horizontal="right" vertical="center"/>
    </xf>
    <xf numFmtId="197" fontId="21" fillId="19" borderId="2" xfId="0" applyNumberFormat="1" applyFont="1" applyFill="1" applyBorder="1" applyAlignment="1">
      <alignment horizontal="right"/>
    </xf>
    <xf numFmtId="187" fontId="21" fillId="19" borderId="5" xfId="0" applyNumberFormat="1" applyFont="1" applyFill="1" applyBorder="1" applyAlignment="1">
      <alignment horizontal="center" vertical="center"/>
    </xf>
    <xf numFmtId="190" fontId="21" fillId="19" borderId="2" xfId="0" applyNumberFormat="1" applyFont="1" applyFill="1" applyBorder="1" applyAlignment="1">
      <alignment horizontal="right"/>
    </xf>
    <xf numFmtId="187" fontId="21" fillId="19" borderId="5" xfId="0" applyNumberFormat="1" applyFont="1" applyFill="1" applyBorder="1" applyAlignment="1">
      <alignment horizontal="right" vertical="center"/>
    </xf>
    <xf numFmtId="190" fontId="21" fillId="19" borderId="2" xfId="4" applyNumberFormat="1" applyFont="1" applyFill="1" applyBorder="1" applyAlignment="1">
      <alignment horizontal="right"/>
    </xf>
    <xf numFmtId="189" fontId="9" fillId="19" borderId="2" xfId="1" applyNumberFormat="1" applyFont="1" applyFill="1" applyBorder="1" applyAlignment="1">
      <alignment vertical="top"/>
    </xf>
    <xf numFmtId="193" fontId="2" fillId="19" borderId="5" xfId="0" applyNumberFormat="1" applyFont="1" applyFill="1" applyBorder="1" applyAlignment="1">
      <alignment horizontal="right" vertical="top"/>
    </xf>
    <xf numFmtId="190" fontId="21" fillId="19" borderId="2" xfId="0" applyNumberFormat="1" applyFont="1" applyFill="1" applyBorder="1" applyAlignment="1">
      <alignment horizontal="right" vertical="center"/>
    </xf>
    <xf numFmtId="3" fontId="4" fillId="19" borderId="5" xfId="0" applyNumberFormat="1" applyFont="1" applyFill="1" applyBorder="1" applyAlignment="1">
      <alignment horizontal="right" vertical="center"/>
    </xf>
    <xf numFmtId="189" fontId="21" fillId="19" borderId="7" xfId="1" applyNumberFormat="1" applyFont="1" applyFill="1" applyBorder="1" applyAlignment="1">
      <alignment vertical="top"/>
    </xf>
    <xf numFmtId="189" fontId="21" fillId="19" borderId="2" xfId="1" applyNumberFormat="1" applyFont="1" applyFill="1" applyBorder="1" applyAlignment="1">
      <alignment horizontal="right" vertical="top"/>
    </xf>
    <xf numFmtId="0" fontId="21" fillId="19" borderId="2" xfId="0" applyFont="1" applyFill="1" applyBorder="1"/>
    <xf numFmtId="1" fontId="21" fillId="3" borderId="5" xfId="0" applyNumberFormat="1" applyFont="1" applyFill="1" applyBorder="1" applyAlignment="1">
      <alignment horizontal="right" vertical="center"/>
    </xf>
    <xf numFmtId="1" fontId="21" fillId="3" borderId="5" xfId="0" applyNumberFormat="1" applyFont="1" applyFill="1" applyBorder="1" applyAlignment="1">
      <alignment horizontal="right" vertical="top"/>
    </xf>
    <xf numFmtId="193" fontId="21" fillId="3" borderId="5" xfId="0" applyNumberFormat="1" applyFont="1" applyFill="1" applyBorder="1" applyAlignment="1">
      <alignment horizontal="right"/>
    </xf>
    <xf numFmtId="0" fontId="12" fillId="19" borderId="0" xfId="0" applyFont="1" applyFill="1"/>
    <xf numFmtId="197" fontId="21" fillId="2" borderId="2" xfId="0" applyNumberFormat="1" applyFont="1" applyFill="1" applyBorder="1" applyAlignment="1">
      <alignment horizontal="right"/>
    </xf>
    <xf numFmtId="3" fontId="21" fillId="3" borderId="5" xfId="0" applyNumberFormat="1" applyFont="1" applyFill="1" applyBorder="1" applyAlignment="1">
      <alignment horizontal="right"/>
    </xf>
    <xf numFmtId="0" fontId="2" fillId="2" borderId="2" xfId="0" applyFont="1" applyFill="1" applyBorder="1"/>
    <xf numFmtId="190" fontId="19" fillId="2" borderId="5" xfId="0" applyNumberFormat="1" applyFont="1" applyFill="1" applyBorder="1" applyAlignment="1">
      <alignment horizontal="right" vertical="center"/>
    </xf>
    <xf numFmtId="197" fontId="2" fillId="2" borderId="2" xfId="0" applyNumberFormat="1" applyFont="1" applyFill="1" applyBorder="1" applyAlignment="1">
      <alignment horizontal="right" vertical="center"/>
    </xf>
    <xf numFmtId="3" fontId="2" fillId="2" borderId="2" xfId="0" applyNumberFormat="1" applyFont="1" applyFill="1" applyBorder="1" applyAlignment="1">
      <alignment horizontal="right" vertical="top"/>
    </xf>
    <xf numFmtId="3" fontId="2" fillId="3" borderId="2" xfId="0" applyNumberFormat="1" applyFont="1" applyFill="1" applyBorder="1" applyAlignment="1">
      <alignment horizontal="right" vertical="center"/>
    </xf>
    <xf numFmtId="3" fontId="2" fillId="3" borderId="2" xfId="0" applyNumberFormat="1" applyFont="1" applyFill="1" applyBorder="1" applyAlignment="1">
      <alignment horizontal="right" vertical="top"/>
    </xf>
    <xf numFmtId="3" fontId="2" fillId="3" borderId="2" xfId="0" applyNumberFormat="1" applyFont="1" applyFill="1" applyBorder="1" applyAlignment="1">
      <alignment horizontal="right"/>
    </xf>
    <xf numFmtId="190" fontId="4" fillId="19" borderId="2" xfId="0" applyNumberFormat="1" applyFont="1" applyFill="1" applyBorder="1" applyAlignment="1">
      <alignment horizontal="right"/>
    </xf>
    <xf numFmtId="3" fontId="21" fillId="19" borderId="2" xfId="0" applyNumberFormat="1" applyFont="1" applyFill="1" applyBorder="1" applyAlignment="1">
      <alignment horizontal="right" vertical="center"/>
    </xf>
    <xf numFmtId="187" fontId="21" fillId="19" borderId="2" xfId="0" applyNumberFormat="1" applyFont="1" applyFill="1" applyBorder="1" applyAlignment="1">
      <alignment horizontal="center" vertical="center"/>
    </xf>
    <xf numFmtId="187" fontId="21" fillId="19" borderId="2" xfId="0" applyNumberFormat="1" applyFont="1" applyFill="1" applyBorder="1" applyAlignment="1">
      <alignment horizontal="right" vertical="center"/>
    </xf>
    <xf numFmtId="3" fontId="4" fillId="19" borderId="2" xfId="0" applyNumberFormat="1" applyFont="1" applyFill="1" applyBorder="1" applyAlignment="1">
      <alignment horizontal="right" vertical="center"/>
    </xf>
    <xf numFmtId="3" fontId="21" fillId="3" borderId="2" xfId="0" applyNumberFormat="1" applyFont="1" applyFill="1" applyBorder="1" applyAlignment="1">
      <alignment horizontal="right" vertical="center"/>
    </xf>
    <xf numFmtId="3" fontId="21" fillId="3" borderId="2" xfId="0" applyNumberFormat="1" applyFont="1" applyFill="1" applyBorder="1" applyAlignment="1">
      <alignment horizontal="right" vertical="top"/>
    </xf>
    <xf numFmtId="3" fontId="21" fillId="3" borderId="2" xfId="0" applyNumberFormat="1" applyFont="1" applyFill="1" applyBorder="1" applyAlignment="1">
      <alignment horizontal="right"/>
    </xf>
    <xf numFmtId="190" fontId="4" fillId="2" borderId="2" xfId="0" applyNumberFormat="1" applyFont="1" applyFill="1" applyBorder="1" applyAlignment="1">
      <alignment horizontal="right" vertical="center"/>
    </xf>
    <xf numFmtId="3" fontId="21" fillId="0" borderId="2" xfId="0" applyNumberFormat="1" applyFont="1" applyFill="1" applyBorder="1" applyAlignment="1">
      <alignment horizontal="right" vertical="center"/>
    </xf>
    <xf numFmtId="3" fontId="21" fillId="2" borderId="2" xfId="0" applyNumberFormat="1" applyFont="1" applyFill="1" applyBorder="1" applyAlignment="1">
      <alignment horizontal="right" vertical="top"/>
    </xf>
    <xf numFmtId="190" fontId="2" fillId="2" borderId="5" xfId="0" applyNumberFormat="1" applyFont="1" applyFill="1" applyBorder="1"/>
    <xf numFmtId="193" fontId="2" fillId="2" borderId="2" xfId="0" applyNumberFormat="1" applyFont="1" applyFill="1" applyBorder="1" applyAlignment="1">
      <alignment horizontal="right" vertical="top"/>
    </xf>
    <xf numFmtId="189" fontId="4" fillId="19" borderId="7" xfId="1" applyNumberFormat="1" applyFont="1" applyFill="1" applyBorder="1" applyAlignment="1">
      <alignment vertical="top"/>
    </xf>
    <xf numFmtId="189" fontId="4" fillId="2" borderId="7" xfId="1" applyNumberFormat="1" applyFont="1" applyFill="1" applyBorder="1" applyAlignment="1">
      <alignment vertical="top"/>
    </xf>
    <xf numFmtId="0" fontId="21" fillId="19" borderId="2" xfId="0" applyFont="1" applyFill="1" applyBorder="1" applyAlignment="1">
      <alignment horizontal="right" vertical="center"/>
    </xf>
    <xf numFmtId="189" fontId="9" fillId="3" borderId="2" xfId="1" applyNumberFormat="1" applyFont="1" applyFill="1" applyBorder="1" applyAlignment="1">
      <alignment vertical="top"/>
    </xf>
    <xf numFmtId="189" fontId="8" fillId="3" borderId="2" xfId="1" applyNumberFormat="1" applyFont="1" applyFill="1" applyBorder="1" applyAlignment="1">
      <alignment vertical="top"/>
    </xf>
    <xf numFmtId="194" fontId="2" fillId="2" borderId="2" xfId="0" applyNumberFormat="1" applyFont="1" applyFill="1" applyBorder="1" applyAlignment="1">
      <alignment horizontal="right" vertical="top"/>
    </xf>
    <xf numFmtId="190" fontId="2" fillId="2" borderId="2" xfId="4" applyNumberFormat="1" applyFont="1" applyFill="1" applyBorder="1" applyAlignment="1">
      <alignment horizontal="right"/>
    </xf>
    <xf numFmtId="190" fontId="4" fillId="2" borderId="5" xfId="0" applyNumberFormat="1" applyFont="1" applyFill="1" applyBorder="1" applyAlignment="1">
      <alignment horizontal="right" vertical="center"/>
    </xf>
    <xf numFmtId="193" fontId="21" fillId="3" borderId="5" xfId="0" applyNumberFormat="1" applyFont="1" applyFill="1" applyBorder="1" applyAlignment="1">
      <alignment horizontal="right" vertical="top"/>
    </xf>
    <xf numFmtId="0" fontId="2" fillId="2" borderId="11" xfId="0" applyFont="1" applyFill="1" applyBorder="1" applyAlignment="1">
      <alignment horizontal="right"/>
    </xf>
    <xf numFmtId="194" fontId="2" fillId="2" borderId="5" xfId="0" applyNumberFormat="1" applyFont="1" applyFill="1" applyBorder="1" applyAlignment="1">
      <alignment horizontal="right" vertical="top"/>
    </xf>
    <xf numFmtId="189" fontId="2" fillId="2" borderId="27" xfId="1" applyNumberFormat="1" applyFont="1" applyFill="1" applyBorder="1" applyAlignment="1">
      <alignment vertical="top"/>
    </xf>
    <xf numFmtId="189" fontId="8" fillId="2" borderId="5" xfId="0" applyNumberFormat="1" applyFont="1" applyFill="1" applyBorder="1" applyAlignment="1">
      <alignment horizontal="right" vertical="center"/>
    </xf>
    <xf numFmtId="189" fontId="2" fillId="2" borderId="5" xfId="0" applyNumberFormat="1" applyFont="1" applyFill="1" applyBorder="1" applyAlignment="1">
      <alignment horizontal="right" vertical="center"/>
    </xf>
    <xf numFmtId="0" fontId="21" fillId="19" borderId="5" xfId="0" applyFont="1" applyFill="1" applyBorder="1"/>
    <xf numFmtId="197" fontId="21" fillId="19" borderId="5" xfId="0" applyNumberFormat="1" applyFont="1" applyFill="1" applyBorder="1" applyAlignment="1">
      <alignment horizontal="right"/>
    </xf>
    <xf numFmtId="197" fontId="21" fillId="19" borderId="13" xfId="0" applyNumberFormat="1" applyFont="1" applyFill="1" applyBorder="1" applyAlignment="1">
      <alignment horizontal="right"/>
    </xf>
    <xf numFmtId="190" fontId="21" fillId="19" borderId="5" xfId="0" applyNumberFormat="1" applyFont="1" applyFill="1" applyBorder="1" applyAlignment="1">
      <alignment horizontal="right"/>
    </xf>
    <xf numFmtId="190" fontId="21" fillId="19" borderId="13" xfId="0" applyNumberFormat="1" applyFont="1" applyFill="1" applyBorder="1" applyAlignment="1">
      <alignment horizontal="right"/>
    </xf>
    <xf numFmtId="0" fontId="21" fillId="0" borderId="2" xfId="0" applyFont="1" applyBorder="1"/>
    <xf numFmtId="190" fontId="4" fillId="2" borderId="2" xfId="0" applyNumberFormat="1" applyFont="1" applyFill="1" applyBorder="1"/>
    <xf numFmtId="0" fontId="4" fillId="2" borderId="2" xfId="0" applyFont="1" applyFill="1" applyBorder="1" applyAlignment="1">
      <alignment horizontal="right"/>
    </xf>
    <xf numFmtId="0" fontId="21" fillId="0" borderId="2" xfId="0" applyFont="1" applyBorder="1" applyAlignment="1">
      <alignment horizontal="right"/>
    </xf>
    <xf numFmtId="190" fontId="21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3" fontId="4" fillId="0" borderId="2" xfId="0" applyNumberFormat="1" applyFont="1" applyBorder="1" applyAlignment="1">
      <alignment horizontal="right" vertical="center"/>
    </xf>
    <xf numFmtId="189" fontId="9" fillId="2" borderId="2" xfId="1" applyNumberFormat="1" applyFont="1" applyFill="1" applyBorder="1" applyAlignment="1">
      <alignment horizontal="right" vertical="top"/>
    </xf>
    <xf numFmtId="3" fontId="2" fillId="7" borderId="5" xfId="0" applyNumberFormat="1" applyFont="1" applyFill="1" applyBorder="1" applyAlignment="1">
      <alignment horizontal="right" vertical="center"/>
    </xf>
    <xf numFmtId="0" fontId="19" fillId="7" borderId="2" xfId="0" applyFont="1" applyFill="1" applyBorder="1" applyAlignment="1">
      <alignment horizontal="right"/>
    </xf>
    <xf numFmtId="0" fontId="19" fillId="2" borderId="2" xfId="0" applyFont="1" applyFill="1" applyBorder="1" applyAlignment="1">
      <alignment horizontal="right"/>
    </xf>
    <xf numFmtId="198" fontId="2" fillId="2" borderId="2" xfId="0" applyNumberFormat="1" applyFont="1" applyFill="1" applyBorder="1" applyAlignment="1">
      <alignment horizontal="right" vertical="center"/>
    </xf>
    <xf numFmtId="0" fontId="19" fillId="2" borderId="11" xfId="0" applyFont="1" applyFill="1" applyBorder="1" applyAlignment="1">
      <alignment horizontal="right"/>
    </xf>
    <xf numFmtId="193" fontId="21" fillId="3" borderId="2" xfId="0" applyNumberFormat="1" applyFont="1" applyFill="1" applyBorder="1" applyAlignment="1">
      <alignment horizontal="right" vertical="top"/>
    </xf>
    <xf numFmtId="197" fontId="21" fillId="19" borderId="2" xfId="0" applyNumberFormat="1" applyFont="1" applyFill="1" applyBorder="1" applyAlignment="1">
      <alignment horizontal="right" vertical="center"/>
    </xf>
    <xf numFmtId="0" fontId="21" fillId="19" borderId="11" xfId="0" applyFont="1" applyFill="1" applyBorder="1" applyAlignment="1">
      <alignment horizontal="right"/>
    </xf>
    <xf numFmtId="190" fontId="4" fillId="19" borderId="11" xfId="0" applyNumberFormat="1" applyFont="1" applyFill="1" applyBorder="1" applyAlignment="1">
      <alignment horizontal="right"/>
    </xf>
    <xf numFmtId="193" fontId="21" fillId="3" borderId="2" xfId="0" applyNumberFormat="1" applyFont="1" applyFill="1" applyBorder="1" applyAlignment="1">
      <alignment horizontal="right"/>
    </xf>
    <xf numFmtId="0" fontId="4" fillId="2" borderId="2" xfId="0" applyFont="1" applyFill="1" applyBorder="1"/>
    <xf numFmtId="0" fontId="21" fillId="0" borderId="11" xfId="0" applyFont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190" fontId="21" fillId="0" borderId="2" xfId="4" applyNumberFormat="1" applyFont="1" applyBorder="1" applyAlignment="1">
      <alignment horizontal="right"/>
    </xf>
    <xf numFmtId="3" fontId="21" fillId="0" borderId="2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89" fontId="2" fillId="2" borderId="2" xfId="1" applyNumberFormat="1" applyFont="1" applyFill="1" applyBorder="1" applyAlignment="1">
      <alignment horizontal="center" vertical="top"/>
    </xf>
    <xf numFmtId="190" fontId="2" fillId="2" borderId="11" xfId="0" applyNumberFormat="1" applyFont="1" applyFill="1" applyBorder="1" applyAlignment="1">
      <alignment horizontal="right"/>
    </xf>
    <xf numFmtId="189" fontId="8" fillId="2" borderId="2" xfId="1" applyNumberFormat="1" applyFont="1" applyFill="1" applyBorder="1" applyAlignment="1">
      <alignment horizontal="center" vertical="top"/>
    </xf>
    <xf numFmtId="189" fontId="21" fillId="19" borderId="2" xfId="1" applyNumberFormat="1" applyFont="1" applyFill="1" applyBorder="1" applyAlignment="1">
      <alignment horizontal="center" vertical="top"/>
    </xf>
    <xf numFmtId="0" fontId="21" fillId="19" borderId="5" xfId="0" applyFont="1" applyFill="1" applyBorder="1" applyAlignment="1">
      <alignment horizontal="right"/>
    </xf>
    <xf numFmtId="190" fontId="21" fillId="19" borderId="5" xfId="4" applyNumberFormat="1" applyFont="1" applyFill="1" applyBorder="1" applyAlignment="1">
      <alignment horizontal="right"/>
    </xf>
    <xf numFmtId="190" fontId="21" fillId="0" borderId="2" xfId="0" applyNumberFormat="1" applyFont="1" applyBorder="1"/>
    <xf numFmtId="197" fontId="21" fillId="0" borderId="2" xfId="0" applyNumberFormat="1" applyFont="1" applyBorder="1" applyAlignment="1">
      <alignment horizontal="right"/>
    </xf>
    <xf numFmtId="190" fontId="4" fillId="2" borderId="2" xfId="0" applyNumberFormat="1" applyFont="1" applyFill="1" applyBorder="1" applyAlignment="1">
      <alignment horizontal="right"/>
    </xf>
    <xf numFmtId="189" fontId="21" fillId="0" borderId="2" xfId="1" applyNumberFormat="1" applyFont="1" applyBorder="1" applyAlignment="1">
      <alignment horizontal="right" vertical="top"/>
    </xf>
    <xf numFmtId="189" fontId="19" fillId="3" borderId="2" xfId="1" applyNumberFormat="1" applyFont="1" applyFill="1" applyBorder="1" applyAlignment="1">
      <alignment horizontal="right" vertical="top"/>
    </xf>
    <xf numFmtId="189" fontId="2" fillId="3" borderId="2" xfId="1" applyNumberFormat="1" applyFont="1" applyFill="1" applyBorder="1" applyAlignment="1">
      <alignment horizontal="right" vertical="top"/>
    </xf>
    <xf numFmtId="189" fontId="2" fillId="3" borderId="2" xfId="1" applyNumberFormat="1" applyFont="1" applyFill="1" applyBorder="1" applyAlignment="1">
      <alignment horizontal="right"/>
    </xf>
    <xf numFmtId="189" fontId="2" fillId="0" borderId="2" xfId="1" applyNumberFormat="1" applyFont="1" applyFill="1" applyBorder="1" applyAlignment="1">
      <alignment horizontal="right" vertical="top"/>
    </xf>
    <xf numFmtId="189" fontId="8" fillId="2" borderId="2" xfId="1" applyNumberFormat="1" applyFont="1" applyFill="1" applyBorder="1" applyAlignment="1">
      <alignment horizontal="right"/>
    </xf>
    <xf numFmtId="3" fontId="2" fillId="3" borderId="2" xfId="0" applyNumberFormat="1" applyFont="1" applyFill="1" applyBorder="1" applyAlignment="1">
      <alignment vertical="top"/>
    </xf>
    <xf numFmtId="0" fontId="2" fillId="20" borderId="5" xfId="3" applyFont="1" applyFill="1" applyBorder="1" applyAlignment="1">
      <alignment vertical="top" wrapText="1"/>
    </xf>
    <xf numFmtId="0" fontId="19" fillId="21" borderId="12" xfId="0" applyFont="1" applyFill="1" applyBorder="1" applyAlignment="1">
      <alignment horizontal="center" vertical="top"/>
    </xf>
    <xf numFmtId="189" fontId="4" fillId="2" borderId="2" xfId="1" applyNumberFormat="1" applyFont="1" applyFill="1" applyBorder="1" applyAlignment="1">
      <alignment horizontal="right"/>
    </xf>
    <xf numFmtId="0" fontId="2" fillId="2" borderId="2" xfId="0" applyFont="1" applyFill="1" applyBorder="1" applyAlignment="1">
      <alignment vertical="top"/>
    </xf>
    <xf numFmtId="189" fontId="19" fillId="3" borderId="2" xfId="1" applyNumberFormat="1" applyFont="1" applyFill="1" applyBorder="1" applyAlignment="1">
      <alignment horizontal="right"/>
    </xf>
    <xf numFmtId="3" fontId="2" fillId="2" borderId="7" xfId="0" applyNumberFormat="1" applyFont="1" applyFill="1" applyBorder="1" applyAlignment="1">
      <alignment horizontal="right" vertical="top"/>
    </xf>
    <xf numFmtId="0" fontId="19" fillId="2" borderId="7" xfId="0" applyFont="1" applyFill="1" applyBorder="1" applyAlignment="1">
      <alignment horizontal="right" vertical="top"/>
    </xf>
    <xf numFmtId="0" fontId="21" fillId="2" borderId="2" xfId="0" applyFont="1" applyFill="1" applyBorder="1" applyAlignment="1">
      <alignment vertical="top"/>
    </xf>
    <xf numFmtId="0" fontId="21" fillId="2" borderId="2" xfId="0" applyFont="1" applyFill="1" applyBorder="1" applyAlignment="1">
      <alignment horizontal="right" vertical="top"/>
    </xf>
    <xf numFmtId="193" fontId="21" fillId="2" borderId="5" xfId="0" applyNumberFormat="1" applyFont="1" applyFill="1" applyBorder="1" applyAlignment="1">
      <alignment vertical="top"/>
    </xf>
    <xf numFmtId="187" fontId="21" fillId="2" borderId="2" xfId="0" applyNumberFormat="1" applyFont="1" applyFill="1" applyBorder="1" applyAlignment="1">
      <alignment horizontal="right" vertical="top"/>
    </xf>
    <xf numFmtId="189" fontId="21" fillId="3" borderId="2" xfId="1" applyNumberFormat="1" applyFont="1" applyFill="1" applyBorder="1" applyAlignment="1">
      <alignment horizontal="right"/>
    </xf>
    <xf numFmtId="190" fontId="21" fillId="2" borderId="2" xfId="4" applyNumberFormat="1" applyFont="1" applyFill="1" applyBorder="1" applyAlignment="1">
      <alignment horizontal="right" vertical="top"/>
    </xf>
    <xf numFmtId="187" fontId="4" fillId="2" borderId="5" xfId="0" applyNumberFormat="1" applyFont="1" applyFill="1" applyBorder="1" applyAlignment="1">
      <alignment horizontal="right" vertical="top"/>
    </xf>
    <xf numFmtId="0" fontId="21" fillId="0" borderId="2" xfId="0" applyFont="1" applyFill="1" applyBorder="1" applyAlignment="1">
      <alignment vertical="top"/>
    </xf>
    <xf numFmtId="189" fontId="21" fillId="3" borderId="2" xfId="1" applyNumberFormat="1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0" fontId="21" fillId="3" borderId="2" xfId="0" applyFont="1" applyFill="1" applyBorder="1" applyAlignment="1">
      <alignment horizontal="right" vertical="top"/>
    </xf>
    <xf numFmtId="0" fontId="21" fillId="3" borderId="2" xfId="0" applyFont="1" applyFill="1" applyBorder="1" applyAlignment="1">
      <alignment vertical="top"/>
    </xf>
    <xf numFmtId="0" fontId="2" fillId="20" borderId="7" xfId="3" applyFont="1" applyFill="1" applyBorder="1" applyAlignment="1">
      <alignment vertical="top" wrapText="1"/>
    </xf>
    <xf numFmtId="0" fontId="19" fillId="21" borderId="10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vertical="top"/>
    </xf>
    <xf numFmtId="0" fontId="21" fillId="2" borderId="7" xfId="0" applyFont="1" applyFill="1" applyBorder="1" applyAlignment="1">
      <alignment vertical="top"/>
    </xf>
    <xf numFmtId="0" fontId="21" fillId="2" borderId="7" xfId="0" applyFont="1" applyFill="1" applyBorder="1"/>
    <xf numFmtId="197" fontId="21" fillId="2" borderId="7" xfId="0" applyNumberFormat="1" applyFont="1" applyFill="1" applyBorder="1"/>
    <xf numFmtId="187" fontId="21" fillId="2" borderId="7" xfId="0" applyNumberFormat="1" applyFont="1" applyFill="1" applyBorder="1" applyAlignment="1">
      <alignment horizontal="right" vertical="top"/>
    </xf>
    <xf numFmtId="0" fontId="2" fillId="2" borderId="7" xfId="0" applyFont="1" applyFill="1" applyBorder="1"/>
    <xf numFmtId="190" fontId="21" fillId="2" borderId="7" xfId="4" applyNumberFormat="1" applyFont="1" applyFill="1" applyBorder="1" applyAlignment="1">
      <alignment horizontal="right" vertical="top"/>
    </xf>
    <xf numFmtId="0" fontId="21" fillId="0" borderId="7" xfId="0" applyFont="1" applyFill="1" applyBorder="1" applyAlignment="1">
      <alignment vertical="top"/>
    </xf>
    <xf numFmtId="3" fontId="21" fillId="2" borderId="7" xfId="0" applyNumberFormat="1" applyFont="1" applyFill="1" applyBorder="1" applyAlignment="1">
      <alignment vertical="top"/>
    </xf>
    <xf numFmtId="3" fontId="21" fillId="2" borderId="7" xfId="0" applyNumberFormat="1" applyFont="1" applyFill="1" applyBorder="1" applyAlignment="1">
      <alignment horizontal="right" vertical="top"/>
    </xf>
    <xf numFmtId="0" fontId="4" fillId="2" borderId="7" xfId="0" applyFont="1" applyFill="1" applyBorder="1" applyAlignment="1">
      <alignment horizontal="right" vertical="top"/>
    </xf>
    <xf numFmtId="0" fontId="21" fillId="2" borderId="7" xfId="0" applyFont="1" applyFill="1" applyBorder="1" applyAlignment="1">
      <alignment horizontal="right" vertical="top"/>
    </xf>
    <xf numFmtId="0" fontId="21" fillId="3" borderId="7" xfId="0" applyFont="1" applyFill="1" applyBorder="1" applyAlignment="1">
      <alignment horizontal="right" vertical="top"/>
    </xf>
    <xf numFmtId="0" fontId="21" fillId="3" borderId="7" xfId="0" applyFont="1" applyFill="1" applyBorder="1" applyAlignment="1">
      <alignment vertical="top"/>
    </xf>
    <xf numFmtId="0" fontId="2" fillId="20" borderId="2" xfId="3" applyFont="1" applyFill="1" applyBorder="1" applyAlignment="1">
      <alignment vertical="top" wrapText="1"/>
    </xf>
    <xf numFmtId="0" fontId="19" fillId="21" borderId="8" xfId="0" applyFont="1" applyFill="1" applyBorder="1" applyAlignment="1">
      <alignment horizontal="center" vertical="top"/>
    </xf>
    <xf numFmtId="193" fontId="21" fillId="13" borderId="5" xfId="0" applyNumberFormat="1" applyFont="1" applyFill="1" applyBorder="1" applyAlignment="1">
      <alignment vertical="top"/>
    </xf>
    <xf numFmtId="189" fontId="21" fillId="2" borderId="2" xfId="1" applyNumberFormat="1" applyFont="1" applyFill="1" applyBorder="1" applyAlignment="1">
      <alignment horizontal="right" wrapText="1"/>
    </xf>
    <xf numFmtId="189" fontId="21" fillId="4" borderId="2" xfId="1" applyNumberFormat="1" applyFont="1" applyFill="1" applyBorder="1" applyAlignment="1">
      <alignment horizontal="right" vertical="top"/>
    </xf>
    <xf numFmtId="189" fontId="21" fillId="0" borderId="2" xfId="1" applyNumberFormat="1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189" fontId="8" fillId="2" borderId="2" xfId="1" applyNumberFormat="1" applyFont="1" applyFill="1" applyBorder="1" applyAlignment="1">
      <alignment horizontal="right" vertical="top"/>
    </xf>
    <xf numFmtId="189" fontId="2" fillId="4" borderId="2" xfId="1" applyNumberFormat="1" applyFont="1" applyFill="1" applyBorder="1" applyAlignment="1">
      <alignment horizontal="right" vertical="top"/>
    </xf>
    <xf numFmtId="0" fontId="21" fillId="8" borderId="23" xfId="3" applyFont="1" applyFill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22" xfId="0" applyFont="1" applyBorder="1" applyAlignment="1">
      <alignment vertical="top"/>
    </xf>
    <xf numFmtId="0" fontId="4" fillId="0" borderId="2" xfId="0" applyFont="1" applyBorder="1" applyAlignment="1">
      <alignment horizontal="right" vertical="top"/>
    </xf>
    <xf numFmtId="187" fontId="4" fillId="0" borderId="2" xfId="0" applyNumberFormat="1" applyFont="1" applyBorder="1" applyAlignment="1">
      <alignment horizontal="right" vertical="top"/>
    </xf>
    <xf numFmtId="190" fontId="4" fillId="0" borderId="2" xfId="4" applyNumberFormat="1" applyFont="1" applyBorder="1" applyAlignment="1">
      <alignment horizontal="right" vertical="top"/>
    </xf>
    <xf numFmtId="0" fontId="21" fillId="8" borderId="8" xfId="3" applyFont="1" applyFill="1" applyBorder="1" applyAlignment="1">
      <alignment vertical="top" wrapText="1"/>
    </xf>
    <xf numFmtId="0" fontId="4" fillId="0" borderId="28" xfId="0" applyFont="1" applyBorder="1" applyAlignment="1">
      <alignment vertical="top"/>
    </xf>
    <xf numFmtId="0" fontId="2" fillId="9" borderId="2" xfId="3" applyFont="1" applyFill="1" applyBorder="1" applyAlignment="1">
      <alignment vertical="center" wrapText="1"/>
    </xf>
    <xf numFmtId="0" fontId="2" fillId="8" borderId="24" xfId="3" applyFont="1" applyFill="1" applyBorder="1" applyAlignment="1">
      <alignment vertical="center"/>
    </xf>
    <xf numFmtId="0" fontId="21" fillId="8" borderId="25" xfId="3" applyFont="1" applyFill="1" applyBorder="1" applyAlignment="1">
      <alignment vertical="top" wrapText="1"/>
    </xf>
    <xf numFmtId="0" fontId="4" fillId="2" borderId="26" xfId="0" applyFont="1" applyFill="1" applyBorder="1" applyAlignment="1">
      <alignment horizontal="center" vertical="top"/>
    </xf>
    <xf numFmtId="0" fontId="21" fillId="8" borderId="21" xfId="3" applyFont="1" applyFill="1" applyBorder="1" applyAlignment="1">
      <alignment vertical="center"/>
    </xf>
    <xf numFmtId="0" fontId="21" fillId="8" borderId="25" xfId="3" applyFont="1" applyFill="1" applyBorder="1" applyAlignment="1">
      <alignment vertical="center"/>
    </xf>
    <xf numFmtId="0" fontId="2" fillId="8" borderId="23" xfId="3" applyFont="1" applyFill="1" applyBorder="1" applyAlignment="1">
      <alignment vertical="center"/>
    </xf>
    <xf numFmtId="0" fontId="21" fillId="8" borderId="23" xfId="3" applyFont="1" applyFill="1" applyBorder="1" applyAlignment="1">
      <alignment vertical="center"/>
    </xf>
    <xf numFmtId="0" fontId="21" fillId="14" borderId="29" xfId="3" applyFont="1" applyFill="1" applyBorder="1" applyAlignment="1">
      <alignment vertical="center" wrapText="1"/>
    </xf>
    <xf numFmtId="0" fontId="21" fillId="14" borderId="29" xfId="3" applyFont="1" applyFill="1" applyBorder="1" applyAlignment="1">
      <alignment vertical="top" wrapText="1"/>
    </xf>
    <xf numFmtId="0" fontId="2" fillId="9" borderId="7" xfId="3" applyFont="1" applyFill="1" applyBorder="1" applyAlignment="1">
      <alignment vertical="center" wrapText="1"/>
    </xf>
    <xf numFmtId="0" fontId="2" fillId="10" borderId="10" xfId="0" applyFont="1" applyFill="1" applyBorder="1" applyAlignment="1">
      <alignment horizontal="center" vertical="top"/>
    </xf>
    <xf numFmtId="0" fontId="8" fillId="20" borderId="2" xfId="3" applyFont="1" applyFill="1" applyBorder="1" applyAlignment="1">
      <alignment vertical="center" wrapText="1"/>
    </xf>
    <xf numFmtId="0" fontId="2" fillId="21" borderId="8" xfId="0" applyFont="1" applyFill="1" applyBorder="1" applyAlignment="1">
      <alignment horizontal="center" vertical="top"/>
    </xf>
    <xf numFmtId="0" fontId="8" fillId="21" borderId="2" xfId="0" applyFont="1" applyFill="1" applyBorder="1" applyAlignment="1">
      <alignment vertical="center" wrapText="1"/>
    </xf>
    <xf numFmtId="0" fontId="2" fillId="10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189" fontId="4" fillId="2" borderId="2" xfId="1" applyNumberFormat="1" applyFont="1" applyFill="1" applyBorder="1" applyAlignment="1">
      <alignment vertical="top" wrapText="1"/>
    </xf>
    <xf numFmtId="0" fontId="21" fillId="3" borderId="2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26" fillId="2" borderId="2" xfId="0" applyFont="1" applyFill="1" applyBorder="1" applyAlignment="1">
      <alignment vertical="top"/>
    </xf>
    <xf numFmtId="0" fontId="12" fillId="2" borderId="2" xfId="0" applyFont="1" applyFill="1" applyBorder="1" applyAlignment="1">
      <alignment vertical="top"/>
    </xf>
    <xf numFmtId="0" fontId="24" fillId="2" borderId="2" xfId="0" applyFont="1" applyFill="1" applyBorder="1" applyAlignment="1">
      <alignment vertical="top"/>
    </xf>
    <xf numFmtId="0" fontId="12" fillId="4" borderId="2" xfId="0" applyFont="1" applyFill="1" applyBorder="1" applyAlignment="1">
      <alignment vertical="top"/>
    </xf>
    <xf numFmtId="0" fontId="24" fillId="0" borderId="2" xfId="0" applyFont="1" applyFill="1" applyBorder="1" applyAlignment="1">
      <alignment vertical="top"/>
    </xf>
    <xf numFmtId="0" fontId="12" fillId="3" borderId="2" xfId="0" applyFont="1" applyFill="1" applyBorder="1" applyAlignment="1">
      <alignment vertical="top"/>
    </xf>
    <xf numFmtId="189" fontId="24" fillId="2" borderId="2" xfId="1" applyNumberFormat="1" applyFont="1" applyFill="1" applyBorder="1" applyAlignment="1">
      <alignment vertical="top"/>
    </xf>
    <xf numFmtId="189" fontId="12" fillId="2" borderId="2" xfId="1" applyNumberFormat="1" applyFont="1" applyFill="1" applyBorder="1" applyAlignment="1">
      <alignment vertical="top"/>
    </xf>
    <xf numFmtId="3" fontId="4" fillId="2" borderId="2" xfId="0" applyNumberFormat="1" applyFont="1" applyFill="1" applyBorder="1"/>
    <xf numFmtId="3" fontId="21" fillId="2" borderId="2" xfId="0" applyNumberFormat="1" applyFont="1" applyFill="1" applyBorder="1"/>
    <xf numFmtId="3" fontId="4" fillId="3" borderId="2" xfId="0" applyNumberFormat="1" applyFont="1" applyFill="1" applyBorder="1"/>
    <xf numFmtId="0" fontId="21" fillId="14" borderId="5" xfId="3" applyFont="1" applyFill="1" applyBorder="1" applyAlignment="1">
      <alignment vertical="center" wrapText="1"/>
    </xf>
    <xf numFmtId="0" fontId="12" fillId="2" borderId="2" xfId="0" applyFont="1" applyFill="1" applyBorder="1"/>
    <xf numFmtId="0" fontId="12" fillId="3" borderId="2" xfId="0" applyFont="1" applyFill="1" applyBorder="1"/>
    <xf numFmtId="0" fontId="24" fillId="2" borderId="2" xfId="0" applyFont="1" applyFill="1" applyBorder="1"/>
    <xf numFmtId="0" fontId="24" fillId="3" borderId="2" xfId="0" applyFont="1" applyFill="1" applyBorder="1"/>
    <xf numFmtId="0" fontId="12" fillId="4" borderId="2" xfId="0" applyFont="1" applyFill="1" applyBorder="1"/>
    <xf numFmtId="0" fontId="24" fillId="0" borderId="2" xfId="0" applyFont="1" applyFill="1" applyBorder="1"/>
    <xf numFmtId="0" fontId="21" fillId="8" borderId="2" xfId="3" applyFont="1" applyFill="1" applyBorder="1" applyAlignment="1">
      <alignment vertical="center" wrapText="1"/>
    </xf>
    <xf numFmtId="189" fontId="2" fillId="7" borderId="2" xfId="1" applyNumberFormat="1" applyFont="1" applyFill="1" applyBorder="1" applyAlignment="1">
      <alignment horizontal="center" vertical="top"/>
    </xf>
    <xf numFmtId="3" fontId="21" fillId="2" borderId="2" xfId="0" applyNumberFormat="1" applyFont="1" applyFill="1" applyBorder="1" applyAlignment="1">
      <alignment horizontal="center" vertical="center"/>
    </xf>
    <xf numFmtId="0" fontId="2" fillId="20" borderId="2" xfId="3" applyFont="1" applyFill="1" applyBorder="1" applyAlignment="1">
      <alignment vertical="center" wrapText="1"/>
    </xf>
    <xf numFmtId="0" fontId="19" fillId="2" borderId="2" xfId="0" applyFont="1" applyFill="1" applyBorder="1" applyAlignment="1">
      <alignment horizontal="right" vertical="top"/>
    </xf>
    <xf numFmtId="0" fontId="21" fillId="8" borderId="5" xfId="3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top" wrapText="1"/>
    </xf>
    <xf numFmtId="3" fontId="21" fillId="2" borderId="27" xfId="0" applyNumberFormat="1" applyFont="1" applyFill="1" applyBorder="1" applyAlignment="1">
      <alignment horizontal="center" vertical="center"/>
    </xf>
    <xf numFmtId="0" fontId="4" fillId="0" borderId="27" xfId="0" applyFont="1" applyBorder="1"/>
    <xf numFmtId="0" fontId="4" fillId="2" borderId="27" xfId="0" applyFont="1" applyFill="1" applyBorder="1"/>
    <xf numFmtId="0" fontId="21" fillId="8" borderId="2" xfId="3" applyFont="1" applyFill="1" applyBorder="1" applyAlignment="1">
      <alignment horizontal="left" vertical="center" wrapText="1"/>
    </xf>
    <xf numFmtId="3" fontId="21" fillId="2" borderId="7" xfId="0" applyNumberFormat="1" applyFont="1" applyFill="1" applyBorder="1" applyAlignment="1">
      <alignment horizontal="center" vertical="center"/>
    </xf>
    <xf numFmtId="0" fontId="4" fillId="0" borderId="7" xfId="0" applyFont="1" applyBorder="1"/>
    <xf numFmtId="0" fontId="4" fillId="2" borderId="7" xfId="0" applyFont="1" applyFill="1" applyBorder="1"/>
    <xf numFmtId="0" fontId="21" fillId="8" borderId="5" xfId="3" applyFont="1" applyFill="1" applyBorder="1" applyAlignment="1">
      <alignment horizontal="left" vertical="center" wrapText="1"/>
    </xf>
    <xf numFmtId="0" fontId="4" fillId="0" borderId="2" xfId="0" applyFont="1" applyBorder="1"/>
    <xf numFmtId="0" fontId="2" fillId="21" borderId="2" xfId="3" applyFont="1" applyFill="1" applyBorder="1" applyAlignment="1">
      <alignment vertical="center" wrapText="1"/>
    </xf>
    <xf numFmtId="0" fontId="19" fillId="2" borderId="7" xfId="0" applyFont="1" applyFill="1" applyBorder="1"/>
    <xf numFmtId="0" fontId="2" fillId="2" borderId="2" xfId="3" applyFont="1" applyFill="1" applyBorder="1" applyAlignment="1">
      <alignment vertical="center" wrapText="1"/>
    </xf>
    <xf numFmtId="0" fontId="4" fillId="2" borderId="14" xfId="0" applyFont="1" applyFill="1" applyBorder="1"/>
    <xf numFmtId="0" fontId="27" fillId="2" borderId="8" xfId="0" applyFont="1" applyFill="1" applyBorder="1" applyAlignment="1">
      <alignment horizontal="center" vertical="top"/>
    </xf>
    <xf numFmtId="0" fontId="4" fillId="2" borderId="11" xfId="0" applyFont="1" applyFill="1" applyBorder="1"/>
    <xf numFmtId="0" fontId="4" fillId="0" borderId="2" xfId="0" applyFont="1" applyBorder="1" applyAlignment="1">
      <alignment vertical="center" wrapText="1"/>
    </xf>
    <xf numFmtId="0" fontId="4" fillId="0" borderId="8" xfId="0" applyFont="1" applyBorder="1" applyAlignment="1">
      <alignment vertical="top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top"/>
    </xf>
    <xf numFmtId="0" fontId="21" fillId="8" borderId="7" xfId="3" applyFont="1" applyFill="1" applyBorder="1" applyAlignment="1">
      <alignment vertical="center" wrapText="1"/>
    </xf>
    <xf numFmtId="0" fontId="21" fillId="2" borderId="10" xfId="0" applyFont="1" applyFill="1" applyBorder="1" applyAlignment="1">
      <alignment horizontal="center" vertical="top"/>
    </xf>
    <xf numFmtId="0" fontId="21" fillId="8" borderId="7" xfId="3" applyFont="1" applyFill="1" applyBorder="1" applyAlignment="1">
      <alignment horizontal="left" vertical="center" wrapText="1"/>
    </xf>
    <xf numFmtId="0" fontId="21" fillId="2" borderId="28" xfId="0" applyFont="1" applyFill="1" applyBorder="1" applyAlignment="1">
      <alignment horizontal="center" vertical="top"/>
    </xf>
    <xf numFmtId="0" fontId="21" fillId="8" borderId="8" xfId="3" applyFont="1" applyFill="1" applyBorder="1" applyAlignment="1">
      <alignment horizontal="left" vertical="center" wrapText="1"/>
    </xf>
    <xf numFmtId="0" fontId="4" fillId="3" borderId="2" xfId="0" applyFont="1" applyFill="1" applyBorder="1"/>
    <xf numFmtId="0" fontId="21" fillId="2" borderId="2" xfId="3" applyFont="1" applyFill="1" applyBorder="1" applyAlignment="1">
      <alignment vertical="center" wrapText="1"/>
    </xf>
    <xf numFmtId="0" fontId="21" fillId="8" borderId="10" xfId="3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top"/>
    </xf>
    <xf numFmtId="0" fontId="4" fillId="2" borderId="2" xfId="0" applyFont="1" applyFill="1" applyBorder="1" applyAlignment="1">
      <alignment vertical="top"/>
    </xf>
    <xf numFmtId="189" fontId="19" fillId="2" borderId="2" xfId="0" applyNumberFormat="1" applyFont="1" applyFill="1" applyBorder="1" applyAlignment="1">
      <alignment vertical="top"/>
    </xf>
    <xf numFmtId="3" fontId="4" fillId="3" borderId="2" xfId="0" applyNumberFormat="1" applyFont="1" applyFill="1" applyBorder="1" applyAlignment="1">
      <alignment vertical="top"/>
    </xf>
    <xf numFmtId="3" fontId="4" fillId="2" borderId="2" xfId="0" applyNumberFormat="1" applyFont="1" applyFill="1" applyBorder="1" applyAlignment="1">
      <alignment vertical="top"/>
    </xf>
    <xf numFmtId="3" fontId="19" fillId="3" borderId="2" xfId="0" applyNumberFormat="1" applyFont="1" applyFill="1" applyBorder="1" applyAlignment="1">
      <alignment vertical="top"/>
    </xf>
    <xf numFmtId="3" fontId="19" fillId="2" borderId="2" xfId="0" applyNumberFormat="1" applyFont="1" applyFill="1" applyBorder="1" applyAlignment="1">
      <alignment vertical="top"/>
    </xf>
    <xf numFmtId="3" fontId="19" fillId="2" borderId="2" xfId="0" applyNumberFormat="1" applyFont="1" applyFill="1" applyBorder="1" applyAlignment="1">
      <alignment horizontal="right" vertical="top"/>
    </xf>
    <xf numFmtId="190" fontId="19" fillId="3" borderId="2" xfId="0" applyNumberFormat="1" applyFont="1" applyFill="1" applyBorder="1" applyAlignment="1">
      <alignment vertical="top"/>
    </xf>
    <xf numFmtId="187" fontId="19" fillId="3" borderId="2" xfId="0" applyNumberFormat="1" applyFont="1" applyFill="1" applyBorder="1" applyAlignment="1">
      <alignment horizontal="right" vertical="top"/>
    </xf>
    <xf numFmtId="187" fontId="19" fillId="2" borderId="2" xfId="0" applyNumberFormat="1" applyFont="1" applyFill="1" applyBorder="1" applyAlignment="1">
      <alignment vertical="top"/>
    </xf>
    <xf numFmtId="189" fontId="19" fillId="3" borderId="2" xfId="0" applyNumberFormat="1" applyFont="1" applyFill="1" applyBorder="1" applyAlignment="1">
      <alignment vertical="top"/>
    </xf>
    <xf numFmtId="3" fontId="4" fillId="2" borderId="2" xfId="0" applyNumberFormat="1" applyFont="1" applyFill="1" applyBorder="1" applyAlignment="1">
      <alignment horizontal="right" vertical="top"/>
    </xf>
    <xf numFmtId="189" fontId="4" fillId="2" borderId="2" xfId="0" applyNumberFormat="1" applyFont="1" applyFill="1" applyBorder="1" applyAlignment="1">
      <alignment horizontal="right" vertical="top"/>
    </xf>
    <xf numFmtId="3" fontId="21" fillId="2" borderId="2" xfId="0" applyNumberFormat="1" applyFont="1" applyFill="1" applyBorder="1" applyAlignment="1">
      <alignment vertical="top"/>
    </xf>
    <xf numFmtId="189" fontId="19" fillId="3" borderId="2" xfId="0" applyNumberFormat="1" applyFont="1" applyFill="1" applyBorder="1" applyAlignment="1">
      <alignment horizontal="right" vertical="top"/>
    </xf>
    <xf numFmtId="189" fontId="19" fillId="4" borderId="2" xfId="0" applyNumberFormat="1" applyFont="1" applyFill="1" applyBorder="1" applyAlignment="1">
      <alignment horizontal="right" vertical="top"/>
    </xf>
    <xf numFmtId="0" fontId="19" fillId="2" borderId="2" xfId="0" applyFont="1" applyFill="1" applyBorder="1" applyAlignment="1">
      <alignment vertical="top"/>
    </xf>
    <xf numFmtId="189" fontId="2" fillId="0" borderId="2" xfId="0" applyNumberFormat="1" applyFont="1" applyFill="1" applyBorder="1" applyAlignment="1">
      <alignment vertical="top"/>
    </xf>
    <xf numFmtId="3" fontId="19" fillId="3" borderId="2" xfId="0" applyNumberFormat="1" applyFont="1" applyFill="1" applyBorder="1" applyAlignment="1">
      <alignment horizontal="right" vertical="top"/>
    </xf>
    <xf numFmtId="189" fontId="4" fillId="3" borderId="2" xfId="0" applyNumberFormat="1" applyFont="1" applyFill="1" applyBorder="1"/>
    <xf numFmtId="189" fontId="21" fillId="2" borderId="2" xfId="0" applyNumberFormat="1" applyFont="1" applyFill="1" applyBorder="1"/>
    <xf numFmtId="189" fontId="4" fillId="2" borderId="2" xfId="0" applyNumberFormat="1" applyFont="1" applyFill="1" applyBorder="1"/>
    <xf numFmtId="189" fontId="19" fillId="2" borderId="2" xfId="0" applyNumberFormat="1" applyFont="1" applyFill="1" applyBorder="1" applyAlignment="1">
      <alignment horizontal="right" vertical="top"/>
    </xf>
    <xf numFmtId="189" fontId="2" fillId="2" borderId="2" xfId="0" applyNumberFormat="1" applyFont="1" applyFill="1" applyBorder="1" applyAlignment="1">
      <alignment vertical="top"/>
    </xf>
    <xf numFmtId="0" fontId="19" fillId="3" borderId="2" xfId="0" applyFont="1" applyFill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3" fontId="4" fillId="2" borderId="5" xfId="0" applyNumberFormat="1" applyFont="1" applyFill="1" applyBorder="1" applyAlignment="1">
      <alignment vertical="top"/>
    </xf>
    <xf numFmtId="3" fontId="21" fillId="0" borderId="13" xfId="0" applyNumberFormat="1" applyFont="1" applyBorder="1" applyAlignment="1">
      <alignment horizontal="right" vertical="center"/>
    </xf>
    <xf numFmtId="3" fontId="4" fillId="2" borderId="13" xfId="0" applyNumberFormat="1" applyFont="1" applyFill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190" fontId="4" fillId="3" borderId="2" xfId="0" applyNumberFormat="1" applyFont="1" applyFill="1" applyBorder="1"/>
    <xf numFmtId="190" fontId="4" fillId="0" borderId="5" xfId="1" applyNumberFormat="1" applyFont="1" applyBorder="1" applyAlignment="1">
      <alignment horizontal="right" vertical="top"/>
    </xf>
    <xf numFmtId="190" fontId="4" fillId="2" borderId="5" xfId="1" applyNumberFormat="1" applyFont="1" applyFill="1" applyBorder="1" applyAlignment="1">
      <alignment horizontal="right" vertical="top"/>
    </xf>
    <xf numFmtId="3" fontId="21" fillId="2" borderId="5" xfId="0" applyNumberFormat="1" applyFont="1" applyFill="1" applyBorder="1" applyAlignment="1">
      <alignment horizontal="right"/>
    </xf>
    <xf numFmtId="189" fontId="21" fillId="2" borderId="5" xfId="1" applyNumberFormat="1" applyFont="1" applyFill="1" applyBorder="1" applyAlignment="1">
      <alignment horizontal="right"/>
    </xf>
    <xf numFmtId="3" fontId="21" fillId="0" borderId="0" xfId="0" applyNumberFormat="1" applyFont="1" applyAlignment="1">
      <alignment horizontal="right" vertical="center"/>
    </xf>
    <xf numFmtId="3" fontId="21" fillId="3" borderId="2" xfId="0" applyNumberFormat="1" applyFont="1" applyFill="1" applyBorder="1" applyAlignment="1">
      <alignment vertical="top"/>
    </xf>
    <xf numFmtId="0" fontId="4" fillId="0" borderId="5" xfId="0" applyFont="1" applyBorder="1" applyAlignment="1">
      <alignment horizontal="right"/>
    </xf>
    <xf numFmtId="3" fontId="21" fillId="0" borderId="5" xfId="0" applyNumberFormat="1" applyFont="1" applyBorder="1" applyAlignment="1">
      <alignment horizontal="right" vertical="center"/>
    </xf>
    <xf numFmtId="3" fontId="21" fillId="0" borderId="5" xfId="4" applyNumberFormat="1" applyFont="1" applyBorder="1" applyAlignment="1">
      <alignment horizontal="right" vertical="center"/>
    </xf>
    <xf numFmtId="187" fontId="4" fillId="3" borderId="2" xfId="0" applyNumberFormat="1" applyFont="1" applyFill="1" applyBorder="1" applyAlignment="1">
      <alignment horizontal="right" vertical="top"/>
    </xf>
    <xf numFmtId="187" fontId="21" fillId="0" borderId="5" xfId="0" applyNumberFormat="1" applyFont="1" applyBorder="1"/>
    <xf numFmtId="189" fontId="4" fillId="2" borderId="5" xfId="1" applyNumberFormat="1" applyFont="1" applyFill="1" applyBorder="1" applyAlignment="1">
      <alignment vertical="center"/>
    </xf>
    <xf numFmtId="3" fontId="21" fillId="0" borderId="5" xfId="0" applyNumberFormat="1" applyFont="1" applyBorder="1" applyAlignment="1">
      <alignment horizontal="right" vertical="top"/>
    </xf>
    <xf numFmtId="0" fontId="21" fillId="0" borderId="5" xfId="0" applyFont="1" applyBorder="1" applyAlignment="1">
      <alignment horizontal="right" vertical="top"/>
    </xf>
    <xf numFmtId="189" fontId="4" fillId="3" borderId="2" xfId="0" applyNumberFormat="1" applyFont="1" applyFill="1" applyBorder="1" applyAlignment="1">
      <alignment horizontal="right" vertical="top"/>
    </xf>
    <xf numFmtId="189" fontId="4" fillId="4" borderId="2" xfId="1" applyNumberFormat="1" applyFont="1" applyFill="1" applyBorder="1" applyAlignment="1">
      <alignment horizontal="right" vertical="top"/>
    </xf>
    <xf numFmtId="189" fontId="4" fillId="3" borderId="2" xfId="0" applyNumberFormat="1" applyFont="1" applyFill="1" applyBorder="1" applyAlignment="1">
      <alignment vertical="top"/>
    </xf>
    <xf numFmtId="3" fontId="21" fillId="2" borderId="0" xfId="0" applyNumberFormat="1" applyFont="1" applyFill="1" applyAlignment="1">
      <alignment horizontal="right" vertical="center"/>
    </xf>
    <xf numFmtId="189" fontId="4" fillId="0" borderId="5" xfId="1" applyNumberFormat="1" applyFont="1" applyFill="1" applyBorder="1" applyAlignment="1">
      <alignment vertical="top"/>
    </xf>
    <xf numFmtId="3" fontId="4" fillId="0" borderId="5" xfId="0" applyNumberFormat="1" applyFont="1" applyBorder="1" applyAlignment="1">
      <alignment horizontal="right" vertical="top"/>
    </xf>
    <xf numFmtId="189" fontId="21" fillId="2" borderId="2" xfId="1" applyNumberFormat="1" applyFont="1" applyFill="1" applyBorder="1"/>
    <xf numFmtId="189" fontId="4" fillId="2" borderId="2" xfId="1" applyNumberFormat="1" applyFont="1" applyFill="1" applyBorder="1"/>
    <xf numFmtId="3" fontId="4" fillId="3" borderId="2" xfId="0" applyNumberFormat="1" applyFont="1" applyFill="1" applyBorder="1" applyAlignment="1">
      <alignment horizontal="right" vertical="top"/>
    </xf>
    <xf numFmtId="189" fontId="21" fillId="0" borderId="5" xfId="1" applyNumberFormat="1" applyFont="1" applyBorder="1" applyAlignment="1">
      <alignment horizontal="right" vertical="top"/>
    </xf>
    <xf numFmtId="189" fontId="4" fillId="0" borderId="5" xfId="1" applyNumberFormat="1" applyFont="1" applyBorder="1" applyAlignment="1">
      <alignment horizontal="right" vertical="top"/>
    </xf>
    <xf numFmtId="189" fontId="4" fillId="0" borderId="5" xfId="1" applyNumberFormat="1" applyFont="1" applyBorder="1"/>
    <xf numFmtId="190" fontId="4" fillId="3" borderId="2" xfId="0" applyNumberFormat="1" applyFont="1" applyFill="1" applyBorder="1" applyAlignment="1">
      <alignment horizontal="right" vertical="top"/>
    </xf>
    <xf numFmtId="190" fontId="4" fillId="0" borderId="5" xfId="4" applyNumberFormat="1" applyFont="1" applyBorder="1" applyAlignment="1">
      <alignment horizontal="right" vertical="top"/>
    </xf>
    <xf numFmtId="3" fontId="21" fillId="0" borderId="0" xfId="0" applyNumberFormat="1" applyFont="1" applyAlignment="1">
      <alignment horizontal="right" vertical="top"/>
    </xf>
    <xf numFmtId="189" fontId="4" fillId="3" borderId="2" xfId="1" applyNumberFormat="1" applyFont="1" applyFill="1" applyBorder="1" applyAlignment="1">
      <alignment horizontal="right" vertical="top"/>
    </xf>
    <xf numFmtId="0" fontId="4" fillId="3" borderId="2" xfId="0" applyFont="1" applyFill="1" applyBorder="1" applyAlignment="1">
      <alignment horizontal="right" vertical="top"/>
    </xf>
    <xf numFmtId="0" fontId="4" fillId="2" borderId="28" xfId="0" applyFont="1" applyFill="1" applyBorder="1" applyAlignment="1">
      <alignment horizontal="center" vertical="top"/>
    </xf>
    <xf numFmtId="190" fontId="4" fillId="2" borderId="2" xfId="0" applyNumberFormat="1" applyFont="1" applyFill="1" applyBorder="1" applyAlignment="1">
      <alignment vertical="top"/>
    </xf>
    <xf numFmtId="0" fontId="21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197" fontId="4" fillId="2" borderId="2" xfId="0" applyNumberFormat="1" applyFont="1" applyFill="1" applyBorder="1" applyAlignment="1">
      <alignment horizontal="right" vertical="top"/>
    </xf>
    <xf numFmtId="3" fontId="21" fillId="2" borderId="8" xfId="0" applyNumberFormat="1" applyFont="1" applyFill="1" applyBorder="1" applyAlignment="1">
      <alignment horizontal="right" vertical="center"/>
    </xf>
    <xf numFmtId="197" fontId="21" fillId="2" borderId="5" xfId="0" applyNumberFormat="1" applyFont="1" applyFill="1" applyBorder="1" applyAlignment="1">
      <alignment horizontal="right" vertical="center"/>
    </xf>
    <xf numFmtId="187" fontId="21" fillId="0" borderId="2" xfId="0" applyNumberFormat="1" applyFont="1" applyBorder="1"/>
    <xf numFmtId="0" fontId="21" fillId="0" borderId="2" xfId="0" applyFont="1" applyBorder="1" applyAlignment="1">
      <alignment horizontal="right" vertical="top"/>
    </xf>
    <xf numFmtId="189" fontId="4" fillId="0" borderId="2" xfId="1" applyNumberFormat="1" applyFont="1" applyFill="1" applyBorder="1" applyAlignment="1">
      <alignment vertical="top"/>
    </xf>
    <xf numFmtId="0" fontId="4" fillId="4" borderId="2" xfId="0" applyFont="1" applyFill="1" applyBorder="1" applyAlignment="1">
      <alignment horizontal="right" vertical="top"/>
    </xf>
    <xf numFmtId="3" fontId="4" fillId="0" borderId="2" xfId="0" applyNumberFormat="1" applyFont="1" applyBorder="1" applyAlignment="1">
      <alignment horizontal="right" vertical="top"/>
    </xf>
    <xf numFmtId="3" fontId="21" fillId="0" borderId="2" xfId="0" applyNumberFormat="1" applyFont="1" applyBorder="1" applyAlignment="1">
      <alignment horizontal="right" vertical="top"/>
    </xf>
    <xf numFmtId="189" fontId="4" fillId="0" borderId="2" xfId="1" applyNumberFormat="1" applyFont="1" applyBorder="1" applyAlignment="1">
      <alignment horizontal="right" vertical="top"/>
    </xf>
    <xf numFmtId="3" fontId="21" fillId="2" borderId="8" xfId="0" applyNumberFormat="1" applyFont="1" applyFill="1" applyBorder="1" applyAlignment="1">
      <alignment horizontal="right" vertical="top"/>
    </xf>
    <xf numFmtId="0" fontId="21" fillId="8" borderId="27" xfId="3" applyFont="1" applyFill="1" applyBorder="1" applyAlignment="1">
      <alignment vertical="center" wrapText="1"/>
    </xf>
    <xf numFmtId="197" fontId="4" fillId="0" borderId="2" xfId="0" applyNumberFormat="1" applyFont="1" applyBorder="1" applyAlignment="1">
      <alignment horizontal="right" vertical="top"/>
    </xf>
    <xf numFmtId="197" fontId="21" fillId="2" borderId="5" xfId="0" applyNumberFormat="1" applyFont="1" applyFill="1" applyBorder="1" applyAlignment="1">
      <alignment horizontal="right" vertical="top"/>
    </xf>
    <xf numFmtId="187" fontId="21" fillId="2" borderId="5" xfId="0" applyNumberFormat="1" applyFont="1" applyFill="1" applyBorder="1" applyAlignment="1">
      <alignment horizontal="right" vertical="top"/>
    </xf>
    <xf numFmtId="3" fontId="21" fillId="2" borderId="27" xfId="0" applyNumberFormat="1" applyFont="1" applyFill="1" applyBorder="1" applyAlignment="1">
      <alignment horizontal="right" vertical="top"/>
    </xf>
    <xf numFmtId="188" fontId="4" fillId="3" borderId="2" xfId="0" applyNumberFormat="1" applyFont="1" applyFill="1" applyBorder="1" applyAlignment="1">
      <alignment horizontal="right" vertical="top"/>
    </xf>
    <xf numFmtId="3" fontId="4" fillId="2" borderId="5" xfId="0" applyNumberFormat="1" applyFont="1" applyFill="1" applyBorder="1" applyAlignment="1">
      <alignment horizontal="right" vertical="top"/>
    </xf>
    <xf numFmtId="0" fontId="11" fillId="14" borderId="7" xfId="3" applyFont="1" applyFill="1" applyBorder="1" applyAlignment="1">
      <alignment vertical="center" wrapText="1"/>
    </xf>
    <xf numFmtId="0" fontId="4" fillId="0" borderId="28" xfId="0" applyFont="1" applyBorder="1" applyAlignment="1">
      <alignment horizontal="center" vertical="top"/>
    </xf>
    <xf numFmtId="189" fontId="4" fillId="2" borderId="2" xfId="1" quotePrefix="1" applyNumberFormat="1" applyFont="1" applyFill="1" applyBorder="1" applyAlignment="1">
      <alignment horizontal="right" vertical="top" wrapText="1"/>
    </xf>
    <xf numFmtId="193" fontId="4" fillId="3" borderId="2" xfId="0" applyNumberFormat="1" applyFont="1" applyFill="1" applyBorder="1" applyAlignment="1">
      <alignment vertical="top"/>
    </xf>
    <xf numFmtId="193" fontId="21" fillId="2" borderId="2" xfId="0" applyNumberFormat="1" applyFont="1" applyFill="1" applyBorder="1" applyAlignment="1">
      <alignment horizontal="right" vertical="top"/>
    </xf>
    <xf numFmtId="197" fontId="21" fillId="3" borderId="2" xfId="0" applyNumberFormat="1" applyFont="1" applyFill="1" applyBorder="1" applyAlignment="1">
      <alignment vertical="top"/>
    </xf>
    <xf numFmtId="197" fontId="21" fillId="2" borderId="2" xfId="0" applyNumberFormat="1" applyFont="1" applyFill="1" applyBorder="1" applyAlignment="1">
      <alignment horizontal="right" vertical="top"/>
    </xf>
    <xf numFmtId="197" fontId="4" fillId="0" borderId="27" xfId="0" applyNumberFormat="1" applyFont="1" applyBorder="1" applyAlignment="1">
      <alignment horizontal="right" vertical="top"/>
    </xf>
    <xf numFmtId="49" fontId="4" fillId="0" borderId="27" xfId="0" applyNumberFormat="1" applyFont="1" applyBorder="1" applyAlignment="1">
      <alignment horizontal="right" vertical="top"/>
    </xf>
    <xf numFmtId="0" fontId="11" fillId="14" borderId="2" xfId="3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right" vertical="top"/>
    </xf>
    <xf numFmtId="189" fontId="4" fillId="2" borderId="2" xfId="1" applyNumberFormat="1" applyFont="1" applyFill="1" applyBorder="1" applyAlignment="1">
      <alignment horizontal="center"/>
    </xf>
    <xf numFmtId="187" fontId="21" fillId="0" borderId="2" xfId="0" applyNumberFormat="1" applyFont="1" applyBorder="1" applyAlignment="1">
      <alignment horizontal="right" vertical="top"/>
    </xf>
    <xf numFmtId="0" fontId="4" fillId="3" borderId="2" xfId="0" applyFont="1" applyFill="1" applyBorder="1" applyAlignment="1">
      <alignment vertical="top"/>
    </xf>
    <xf numFmtId="187" fontId="21" fillId="0" borderId="2" xfId="0" applyNumberFormat="1" applyFont="1" applyBorder="1" applyAlignment="1">
      <alignment vertical="top"/>
    </xf>
    <xf numFmtId="0" fontId="2" fillId="20" borderId="7" xfId="3" applyFont="1" applyFill="1" applyBorder="1" applyAlignment="1">
      <alignment vertical="center" wrapText="1"/>
    </xf>
    <xf numFmtId="0" fontId="4" fillId="2" borderId="2" xfId="0" quotePrefix="1" applyFont="1" applyFill="1" applyBorder="1" applyAlignment="1">
      <alignment horizontal="right" vertical="top"/>
    </xf>
    <xf numFmtId="0" fontId="21" fillId="14" borderId="7" xfId="3" applyFont="1" applyFill="1" applyBorder="1" applyAlignment="1">
      <alignment vertical="center" wrapText="1"/>
    </xf>
    <xf numFmtId="189" fontId="12" fillId="2" borderId="2" xfId="1" applyNumberFormat="1" applyFont="1" applyFill="1" applyBorder="1"/>
    <xf numFmtId="0" fontId="21" fillId="14" borderId="2" xfId="3" applyFont="1" applyFill="1" applyBorder="1" applyAlignment="1">
      <alignment vertical="center" wrapText="1"/>
    </xf>
    <xf numFmtId="0" fontId="21" fillId="14" borderId="27" xfId="3" applyFont="1" applyFill="1" applyBorder="1" applyAlignment="1">
      <alignment vertical="center" wrapText="1"/>
    </xf>
    <xf numFmtId="0" fontId="21" fillId="0" borderId="30" xfId="0" applyFont="1" applyFill="1" applyBorder="1" applyAlignment="1">
      <alignment horizontal="center" vertical="top"/>
    </xf>
    <xf numFmtId="3" fontId="19" fillId="3" borderId="2" xfId="0" applyNumberFormat="1" applyFont="1" applyFill="1" applyBorder="1" applyAlignment="1">
      <alignment vertical="top" wrapText="1"/>
    </xf>
    <xf numFmtId="0" fontId="4" fillId="2" borderId="8" xfId="0" applyFont="1" applyFill="1" applyBorder="1" applyAlignment="1">
      <alignment horizontal="center" vertical="top"/>
    </xf>
    <xf numFmtId="0" fontId="4" fillId="0" borderId="5" xfId="0" applyFont="1" applyBorder="1" applyAlignment="1">
      <alignment vertical="top" wrapText="1"/>
    </xf>
    <xf numFmtId="0" fontId="4" fillId="2" borderId="12" xfId="0" applyFont="1" applyFill="1" applyBorder="1" applyAlignment="1">
      <alignment horizontal="center" vertical="top"/>
    </xf>
    <xf numFmtId="193" fontId="4" fillId="2" borderId="2" xfId="0" applyNumberFormat="1" applyFont="1" applyFill="1" applyBorder="1"/>
    <xf numFmtId="0" fontId="19" fillId="10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19" fillId="0" borderId="2" xfId="0" applyFont="1" applyBorder="1"/>
    <xf numFmtId="0" fontId="19" fillId="2" borderId="2" xfId="0" applyFont="1" applyFill="1" applyBorder="1"/>
    <xf numFmtId="0" fontId="22" fillId="2" borderId="2" xfId="0" applyFont="1" applyFill="1" applyBorder="1"/>
    <xf numFmtId="0" fontId="22" fillId="3" borderId="2" xfId="0" applyFont="1" applyFill="1" applyBorder="1"/>
    <xf numFmtId="3" fontId="19" fillId="3" borderId="2" xfId="0" applyNumberFormat="1" applyFont="1" applyFill="1" applyBorder="1"/>
    <xf numFmtId="0" fontId="19" fillId="3" borderId="2" xfId="0" applyFont="1" applyFill="1" applyBorder="1"/>
    <xf numFmtId="196" fontId="19" fillId="3" borderId="2" xfId="0" applyNumberFormat="1" applyFont="1" applyFill="1" applyBorder="1"/>
    <xf numFmtId="196" fontId="2" fillId="2" borderId="2" xfId="0" applyNumberFormat="1" applyFont="1" applyFill="1" applyBorder="1" applyAlignment="1">
      <alignment horizontal="right" vertical="top"/>
    </xf>
    <xf numFmtId="196" fontId="17" fillId="2" borderId="2" xfId="0" applyNumberFormat="1" applyFont="1" applyFill="1" applyBorder="1" applyAlignment="1">
      <alignment horizontal="right" vertical="top"/>
    </xf>
    <xf numFmtId="196" fontId="19" fillId="2" borderId="2" xfId="0" applyNumberFormat="1" applyFont="1" applyFill="1" applyBorder="1" applyAlignment="1">
      <alignment horizontal="right" vertical="top"/>
    </xf>
    <xf numFmtId="187" fontId="2" fillId="2" borderId="2" xfId="4" applyNumberFormat="1" applyFont="1" applyFill="1" applyBorder="1" applyAlignment="1">
      <alignment horizontal="right" vertical="center"/>
    </xf>
    <xf numFmtId="0" fontId="19" fillId="2" borderId="11" xfId="0" applyFont="1" applyFill="1" applyBorder="1"/>
    <xf numFmtId="189" fontId="19" fillId="3" borderId="2" xfId="0" applyNumberFormat="1" applyFont="1" applyFill="1" applyBorder="1"/>
    <xf numFmtId="3" fontId="19" fillId="2" borderId="11" xfId="0" applyNumberFormat="1" applyFont="1" applyFill="1" applyBorder="1" applyAlignment="1">
      <alignment horizontal="right" vertical="center"/>
    </xf>
    <xf numFmtId="196" fontId="19" fillId="3" borderId="2" xfId="0" applyNumberFormat="1" applyFont="1" applyFill="1" applyBorder="1" applyAlignment="1">
      <alignment vertical="top"/>
    </xf>
    <xf numFmtId="196" fontId="21" fillId="2" borderId="2" xfId="0" applyNumberFormat="1" applyFont="1" applyFill="1" applyBorder="1" applyAlignment="1">
      <alignment horizontal="right" vertical="top"/>
    </xf>
    <xf numFmtId="0" fontId="19" fillId="3" borderId="2" xfId="0" applyFont="1" applyFill="1" applyBorder="1" applyAlignment="1">
      <alignment vertical="top"/>
    </xf>
    <xf numFmtId="190" fontId="19" fillId="3" borderId="2" xfId="0" applyNumberFormat="1" applyFont="1" applyFill="1" applyBorder="1" applyAlignment="1">
      <alignment horizontal="right" vertical="top"/>
    </xf>
    <xf numFmtId="190" fontId="2" fillId="2" borderId="2" xfId="4" applyNumberFormat="1" applyFont="1" applyFill="1" applyBorder="1" applyAlignment="1">
      <alignment horizontal="right" vertical="top"/>
    </xf>
    <xf numFmtId="0" fontId="19" fillId="0" borderId="2" xfId="0" applyFont="1" applyBorder="1" applyAlignment="1">
      <alignment vertical="top"/>
    </xf>
    <xf numFmtId="0" fontId="22" fillId="2" borderId="2" xfId="0" applyFont="1" applyFill="1" applyBorder="1" applyAlignment="1">
      <alignment vertical="top"/>
    </xf>
    <xf numFmtId="190" fontId="19" fillId="2" borderId="2" xfId="0" applyNumberFormat="1" applyFont="1" applyFill="1" applyBorder="1" applyAlignment="1">
      <alignment vertical="top"/>
    </xf>
    <xf numFmtId="190" fontId="2" fillId="2" borderId="2" xfId="0" applyNumberFormat="1" applyFont="1" applyFill="1" applyBorder="1" applyAlignment="1">
      <alignment horizontal="right" vertical="top"/>
    </xf>
    <xf numFmtId="195" fontId="19" fillId="3" borderId="2" xfId="0" applyNumberFormat="1" applyFont="1" applyFill="1" applyBorder="1" applyAlignment="1">
      <alignment vertical="top"/>
    </xf>
    <xf numFmtId="195" fontId="19" fillId="2" borderId="2" xfId="0" applyNumberFormat="1" applyFont="1" applyFill="1" applyBorder="1" applyAlignment="1">
      <alignment horizontal="right" vertical="top"/>
    </xf>
    <xf numFmtId="196" fontId="19" fillId="2" borderId="2" xfId="0" applyNumberFormat="1" applyFont="1" applyFill="1" applyBorder="1" applyAlignment="1">
      <alignment vertical="top"/>
    </xf>
    <xf numFmtId="187" fontId="2" fillId="2" borderId="2" xfId="0" applyNumberFormat="1" applyFont="1" applyFill="1" applyBorder="1" applyAlignment="1">
      <alignment horizontal="right" vertical="top"/>
    </xf>
    <xf numFmtId="3" fontId="2" fillId="2" borderId="2" xfId="0" applyNumberFormat="1" applyFont="1" applyFill="1" applyBorder="1" applyAlignment="1">
      <alignment vertical="top"/>
    </xf>
    <xf numFmtId="190" fontId="2" fillId="2" borderId="2" xfId="0" applyNumberFormat="1" applyFont="1" applyFill="1" applyBorder="1" applyAlignment="1">
      <alignment vertical="top"/>
    </xf>
    <xf numFmtId="187" fontId="19" fillId="2" borderId="2" xfId="0" applyNumberFormat="1" applyFont="1" applyFill="1" applyBorder="1" applyAlignment="1">
      <alignment horizontal="right" vertical="top"/>
    </xf>
    <xf numFmtId="190" fontId="19" fillId="4" borderId="2" xfId="0" applyNumberFormat="1" applyFont="1" applyFill="1" applyBorder="1" applyAlignment="1">
      <alignment horizontal="right" vertical="top"/>
    </xf>
    <xf numFmtId="189" fontId="2" fillId="0" borderId="2" xfId="0" applyNumberFormat="1" applyFont="1" applyFill="1" applyBorder="1" applyAlignment="1">
      <alignment horizontal="right" vertical="top"/>
    </xf>
    <xf numFmtId="190" fontId="19" fillId="2" borderId="2" xfId="0" applyNumberFormat="1" applyFont="1" applyFill="1" applyBorder="1" applyAlignment="1">
      <alignment horizontal="right" vertical="top"/>
    </xf>
    <xf numFmtId="196" fontId="4" fillId="2" borderId="2" xfId="0" applyNumberFormat="1" applyFont="1" applyFill="1" applyBorder="1" applyAlignment="1">
      <alignment horizontal="right" vertical="top"/>
    </xf>
    <xf numFmtId="189" fontId="2" fillId="2" borderId="2" xfId="0" applyNumberFormat="1" applyFont="1" applyFill="1" applyBorder="1" applyAlignment="1">
      <alignment horizontal="right" vertical="top"/>
    </xf>
    <xf numFmtId="195" fontId="19" fillId="3" borderId="2" xfId="0" applyNumberFormat="1" applyFont="1" applyFill="1" applyBorder="1" applyAlignment="1">
      <alignment horizontal="right" vertical="top"/>
    </xf>
    <xf numFmtId="0" fontId="4" fillId="0" borderId="12" xfId="0" applyFont="1" applyBorder="1" applyAlignment="1">
      <alignment horizontal="center" vertical="center"/>
    </xf>
    <xf numFmtId="195" fontId="4" fillId="3" borderId="2" xfId="0" applyNumberFormat="1" applyFont="1" applyFill="1" applyBorder="1" applyAlignment="1">
      <alignment horizontal="right"/>
    </xf>
    <xf numFmtId="193" fontId="21" fillId="2" borderId="5" xfId="0" applyNumberFormat="1" applyFont="1" applyFill="1" applyBorder="1" applyAlignment="1">
      <alignment horizontal="right" vertical="center"/>
    </xf>
    <xf numFmtId="196" fontId="4" fillId="3" borderId="2" xfId="0" applyNumberFormat="1" applyFont="1" applyFill="1" applyBorder="1" applyAlignment="1">
      <alignment vertical="top"/>
    </xf>
    <xf numFmtId="196" fontId="4" fillId="2" borderId="5" xfId="0" applyNumberFormat="1" applyFont="1" applyFill="1" applyBorder="1" applyAlignment="1">
      <alignment horizontal="right" vertical="top"/>
    </xf>
    <xf numFmtId="196" fontId="28" fillId="2" borderId="2" xfId="0" applyNumberFormat="1" applyFont="1" applyFill="1" applyBorder="1" applyAlignment="1">
      <alignment horizontal="right" vertical="top"/>
    </xf>
    <xf numFmtId="196" fontId="21" fillId="2" borderId="5" xfId="0" applyNumberFormat="1" applyFont="1" applyFill="1" applyBorder="1" applyAlignment="1">
      <alignment horizontal="right" vertical="top"/>
    </xf>
    <xf numFmtId="196" fontId="21" fillId="3" borderId="2" xfId="0" applyNumberFormat="1" applyFont="1" applyFill="1" applyBorder="1"/>
    <xf numFmtId="197" fontId="4" fillId="2" borderId="2" xfId="0" applyNumberFormat="1" applyFont="1" applyFill="1" applyBorder="1" applyAlignment="1">
      <alignment horizontal="right"/>
    </xf>
    <xf numFmtId="3" fontId="4" fillId="3" borderId="2" xfId="0" applyNumberFormat="1" applyFont="1" applyFill="1" applyBorder="1" applyAlignment="1">
      <alignment horizontal="right"/>
    </xf>
    <xf numFmtId="190" fontId="21" fillId="2" borderId="5" xfId="0" applyNumberFormat="1" applyFont="1" applyFill="1" applyBorder="1" applyAlignment="1">
      <alignment horizontal="center" vertical="center"/>
    </xf>
    <xf numFmtId="190" fontId="21" fillId="0" borderId="2" xfId="4" applyNumberFormat="1" applyFont="1" applyBorder="1" applyAlignment="1">
      <alignment horizontal="right" vertical="top"/>
    </xf>
    <xf numFmtId="190" fontId="2" fillId="3" borderId="5" xfId="0" applyNumberFormat="1" applyFont="1" applyFill="1" applyBorder="1" applyAlignment="1">
      <alignment horizontal="right" vertical="top"/>
    </xf>
    <xf numFmtId="190" fontId="2" fillId="2" borderId="5" xfId="0" applyNumberFormat="1" applyFont="1" applyFill="1" applyBorder="1" applyAlignment="1">
      <alignment horizontal="right" vertical="top"/>
    </xf>
    <xf numFmtId="196" fontId="4" fillId="3" borderId="2" xfId="0" applyNumberFormat="1" applyFont="1" applyFill="1" applyBorder="1"/>
    <xf numFmtId="197" fontId="21" fillId="2" borderId="2" xfId="0" applyNumberFormat="1" applyFont="1" applyFill="1" applyBorder="1" applyAlignment="1">
      <alignment horizontal="right" vertical="center"/>
    </xf>
    <xf numFmtId="3" fontId="29" fillId="3" borderId="5" xfId="0" applyNumberFormat="1" applyFont="1" applyFill="1" applyBorder="1" applyAlignment="1">
      <alignment horizontal="right" vertical="top"/>
    </xf>
    <xf numFmtId="0" fontId="4" fillId="0" borderId="8" xfId="0" applyFont="1" applyBorder="1" applyAlignment="1">
      <alignment horizontal="center" vertical="center"/>
    </xf>
    <xf numFmtId="190" fontId="21" fillId="2" borderId="2" xfId="0" applyNumberFormat="1" applyFont="1" applyFill="1" applyBorder="1" applyAlignment="1">
      <alignment horizontal="center" vertical="center"/>
    </xf>
    <xf numFmtId="196" fontId="21" fillId="0" borderId="2" xfId="0" applyNumberFormat="1" applyFont="1" applyBorder="1" applyAlignment="1">
      <alignment horizontal="right" vertical="top"/>
    </xf>
    <xf numFmtId="3" fontId="29" fillId="3" borderId="2" xfId="0" applyNumberFormat="1" applyFont="1" applyFill="1" applyBorder="1" applyAlignment="1">
      <alignment horizontal="right" vertical="top"/>
    </xf>
    <xf numFmtId="193" fontId="21" fillId="3" borderId="2" xfId="0" applyNumberFormat="1" applyFont="1" applyFill="1" applyBorder="1" applyAlignment="1">
      <alignment horizontal="right" vertical="center"/>
    </xf>
    <xf numFmtId="193" fontId="21" fillId="2" borderId="2" xfId="0" applyNumberFormat="1" applyFont="1" applyFill="1" applyBorder="1" applyAlignment="1">
      <alignment horizontal="right" vertical="center"/>
    </xf>
    <xf numFmtId="193" fontId="4" fillId="2" borderId="2" xfId="0" applyNumberFormat="1" applyFont="1" applyFill="1" applyBorder="1" applyAlignment="1">
      <alignment horizontal="right"/>
    </xf>
    <xf numFmtId="196" fontId="4" fillId="0" borderId="2" xfId="0" applyNumberFormat="1" applyFont="1" applyBorder="1" applyAlignment="1">
      <alignment horizontal="right" vertical="top"/>
    </xf>
    <xf numFmtId="190" fontId="21" fillId="2" borderId="2" xfId="0" applyNumberFormat="1" applyFont="1" applyFill="1" applyBorder="1" applyAlignment="1">
      <alignment horizontal="right" vertical="top"/>
    </xf>
    <xf numFmtId="190" fontId="4" fillId="2" borderId="27" xfId="0" applyNumberFormat="1" applyFont="1" applyFill="1" applyBorder="1"/>
    <xf numFmtId="0" fontId="4" fillId="2" borderId="27" xfId="0" applyFont="1" applyFill="1" applyBorder="1" applyAlignment="1">
      <alignment horizontal="right"/>
    </xf>
    <xf numFmtId="196" fontId="4" fillId="2" borderId="27" xfId="0" applyNumberFormat="1" applyFont="1" applyFill="1" applyBorder="1" applyAlignment="1">
      <alignment horizontal="right" vertical="top"/>
    </xf>
    <xf numFmtId="190" fontId="21" fillId="0" borderId="27" xfId="0" applyNumberFormat="1" applyFont="1" applyBorder="1"/>
    <xf numFmtId="0" fontId="4" fillId="2" borderId="2" xfId="0" applyFont="1" applyFill="1" applyBorder="1" applyAlignment="1">
      <alignment horizontal="right" vertical="center"/>
    </xf>
    <xf numFmtId="0" fontId="21" fillId="0" borderId="2" xfId="0" applyFont="1" applyFill="1" applyBorder="1" applyAlignment="1">
      <alignment horizontal="right" vertical="center"/>
    </xf>
    <xf numFmtId="0" fontId="4" fillId="2" borderId="27" xfId="0" applyFont="1" applyFill="1" applyBorder="1" applyAlignment="1">
      <alignment horizontal="right" vertical="top"/>
    </xf>
    <xf numFmtId="3" fontId="21" fillId="2" borderId="27" xfId="0" applyNumberFormat="1" applyFont="1" applyFill="1" applyBorder="1" applyAlignment="1">
      <alignment horizontal="right" vertical="center"/>
    </xf>
    <xf numFmtId="196" fontId="21" fillId="0" borderId="27" xfId="0" applyNumberFormat="1" applyFont="1" applyBorder="1" applyAlignment="1">
      <alignment horizontal="right" vertical="top"/>
    </xf>
    <xf numFmtId="0" fontId="21" fillId="2" borderId="27" xfId="0" applyFont="1" applyFill="1" applyBorder="1"/>
    <xf numFmtId="190" fontId="21" fillId="2" borderId="27" xfId="4" applyNumberFormat="1" applyFont="1" applyFill="1" applyBorder="1" applyAlignment="1">
      <alignment horizontal="right" vertical="top"/>
    </xf>
    <xf numFmtId="0" fontId="21" fillId="0" borderId="1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0" fontId="21" fillId="0" borderId="5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top"/>
    </xf>
    <xf numFmtId="0" fontId="21" fillId="0" borderId="2" xfId="3" applyFont="1" applyFill="1" applyBorder="1" applyAlignment="1">
      <alignment vertical="center"/>
    </xf>
    <xf numFmtId="0" fontId="4" fillId="2" borderId="5" xfId="0" applyFont="1" applyFill="1" applyBorder="1"/>
    <xf numFmtId="193" fontId="4" fillId="2" borderId="5" xfId="0" applyNumberFormat="1" applyFont="1" applyFill="1" applyBorder="1" applyAlignment="1">
      <alignment horizontal="right"/>
    </xf>
    <xf numFmtId="196" fontId="28" fillId="2" borderId="5" xfId="0" applyNumberFormat="1" applyFont="1" applyFill="1" applyBorder="1" applyAlignment="1">
      <alignment horizontal="right" vertical="top"/>
    </xf>
    <xf numFmtId="0" fontId="4" fillId="2" borderId="5" xfId="0" applyFont="1" applyFill="1" applyBorder="1" applyAlignment="1">
      <alignment horizontal="right"/>
    </xf>
    <xf numFmtId="190" fontId="4" fillId="2" borderId="5" xfId="0" applyNumberFormat="1" applyFont="1" applyFill="1" applyBorder="1"/>
    <xf numFmtId="190" fontId="21" fillId="0" borderId="5" xfId="0" applyNumberFormat="1" applyFont="1" applyBorder="1"/>
    <xf numFmtId="190" fontId="21" fillId="0" borderId="5" xfId="4" applyNumberFormat="1" applyFont="1" applyBorder="1" applyAlignment="1">
      <alignment horizontal="right" vertical="top"/>
    </xf>
    <xf numFmtId="0" fontId="4" fillId="2" borderId="5" xfId="0" applyFont="1" applyFill="1" applyBorder="1" applyAlignment="1">
      <alignment horizontal="right" vertical="top"/>
    </xf>
    <xf numFmtId="196" fontId="21" fillId="0" borderId="5" xfId="0" applyNumberFormat="1" applyFont="1" applyBorder="1" applyAlignment="1">
      <alignment horizontal="right" vertical="top"/>
    </xf>
    <xf numFmtId="190" fontId="21" fillId="2" borderId="5" xfId="4" applyNumberFormat="1" applyFont="1" applyFill="1" applyBorder="1" applyAlignment="1">
      <alignment horizontal="right" vertical="top"/>
    </xf>
    <xf numFmtId="0" fontId="2" fillId="2" borderId="2" xfId="0" applyFont="1" applyFill="1" applyBorder="1" applyAlignment="1">
      <alignment horizontal="right" vertical="top"/>
    </xf>
    <xf numFmtId="0" fontId="19" fillId="4" borderId="2" xfId="0" applyFont="1" applyFill="1" applyBorder="1" applyAlignment="1">
      <alignment horizontal="right" vertical="top"/>
    </xf>
    <xf numFmtId="0" fontId="19" fillId="10" borderId="7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top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2" fillId="3" borderId="0" xfId="0" applyFont="1" applyFill="1"/>
    <xf numFmtId="0" fontId="24" fillId="2" borderId="0" xfId="0" applyFont="1" applyFill="1"/>
    <xf numFmtId="0" fontId="24" fillId="3" borderId="0" xfId="0" applyFont="1" applyFill="1"/>
    <xf numFmtId="0" fontId="12" fillId="4" borderId="0" xfId="0" applyFont="1" applyFill="1"/>
    <xf numFmtId="0" fontId="24" fillId="0" borderId="0" xfId="0" applyFont="1" applyFill="1"/>
    <xf numFmtId="189" fontId="9" fillId="7" borderId="5" xfId="1" applyNumberFormat="1" applyFont="1" applyFill="1" applyBorder="1" applyAlignment="1">
      <alignment horizontal="center" vertical="top"/>
    </xf>
    <xf numFmtId="0" fontId="26" fillId="0" borderId="0" xfId="0" applyFont="1"/>
    <xf numFmtId="0" fontId="31" fillId="0" borderId="0" xfId="0" applyFont="1"/>
    <xf numFmtId="196" fontId="21" fillId="2" borderId="5" xfId="0" applyNumberFormat="1" applyFont="1" applyFill="1" applyBorder="1"/>
    <xf numFmtId="196" fontId="21" fillId="3" borderId="5" xfId="0" applyNumberFormat="1" applyFont="1" applyFill="1" applyBorder="1" applyAlignment="1">
      <alignment horizontal="right" vertical="center"/>
    </xf>
    <xf numFmtId="190" fontId="21" fillId="3" borderId="5" xfId="0" applyNumberFormat="1" applyFont="1" applyFill="1" applyBorder="1" applyAlignment="1">
      <alignment horizontal="right" vertical="center"/>
    </xf>
    <xf numFmtId="188" fontId="2" fillId="2" borderId="2" xfId="0" applyNumberFormat="1" applyFont="1" applyFill="1" applyBorder="1" applyAlignment="1">
      <alignment horizontal="right"/>
    </xf>
    <xf numFmtId="200" fontId="2" fillId="2" borderId="14" xfId="0" applyNumberFormat="1" applyFont="1" applyFill="1" applyBorder="1" applyAlignment="1">
      <alignment horizontal="right" vertical="center"/>
    </xf>
    <xf numFmtId="187" fontId="19" fillId="2" borderId="14" xfId="0" applyNumberFormat="1" applyFont="1" applyFill="1" applyBorder="1" applyAlignment="1">
      <alignment horizontal="right" vertical="center"/>
    </xf>
    <xf numFmtId="187" fontId="2" fillId="0" borderId="14" xfId="0" applyNumberFormat="1" applyFont="1" applyFill="1" applyBorder="1" applyAlignment="1">
      <alignment horizontal="right" vertical="center"/>
    </xf>
    <xf numFmtId="199" fontId="2" fillId="2" borderId="2" xfId="1" applyNumberFormat="1" applyFont="1" applyFill="1" applyBorder="1" applyAlignment="1">
      <alignment vertical="top"/>
    </xf>
    <xf numFmtId="199" fontId="2" fillId="2" borderId="14" xfId="0" applyNumberFormat="1" applyFont="1" applyFill="1" applyBorder="1" applyAlignment="1">
      <alignment horizontal="right" vertical="center"/>
    </xf>
    <xf numFmtId="192" fontId="2" fillId="2" borderId="14" xfId="0" applyNumberFormat="1" applyFont="1" applyFill="1" applyBorder="1" applyAlignment="1">
      <alignment horizontal="right" vertical="center"/>
    </xf>
    <xf numFmtId="192" fontId="2" fillId="2" borderId="2" xfId="0" applyNumberFormat="1" applyFont="1" applyFill="1" applyBorder="1" applyAlignment="1">
      <alignment horizontal="right"/>
    </xf>
    <xf numFmtId="192" fontId="21" fillId="2" borderId="7" xfId="1" applyNumberFormat="1" applyFont="1" applyFill="1" applyBorder="1" applyAlignment="1">
      <alignment horizontal="right" vertical="top"/>
    </xf>
    <xf numFmtId="0" fontId="9" fillId="8" borderId="2" xfId="3" applyFont="1" applyFill="1" applyBorder="1" applyAlignment="1">
      <alignment vertical="top" wrapText="1"/>
    </xf>
    <xf numFmtId="0" fontId="9" fillId="2" borderId="8" xfId="0" applyFont="1" applyFill="1" applyBorder="1" applyAlignment="1">
      <alignment horizontal="center" vertical="top"/>
    </xf>
    <xf numFmtId="3" fontId="9" fillId="2" borderId="2" xfId="0" applyNumberFormat="1" applyFont="1" applyFill="1" applyBorder="1" applyAlignment="1">
      <alignment horizontal="right" vertical="center"/>
    </xf>
    <xf numFmtId="190" fontId="9" fillId="2" borderId="5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190" fontId="9" fillId="2" borderId="2" xfId="0" applyNumberFormat="1" applyFont="1" applyFill="1" applyBorder="1" applyAlignment="1">
      <alignment horizontal="right" vertical="center"/>
    </xf>
    <xf numFmtId="190" fontId="9" fillId="0" borderId="2" xfId="0" applyNumberFormat="1" applyFont="1" applyBorder="1" applyAlignment="1">
      <alignment horizontal="right" vertical="center"/>
    </xf>
    <xf numFmtId="0" fontId="9" fillId="2" borderId="2" xfId="0" applyFont="1" applyFill="1" applyBorder="1"/>
    <xf numFmtId="193" fontId="9" fillId="13" borderId="5" xfId="0" applyNumberFormat="1" applyFont="1" applyFill="1" applyBorder="1"/>
    <xf numFmtId="193" fontId="9" fillId="2" borderId="5" xfId="0" applyNumberFormat="1" applyFont="1" applyFill="1" applyBorder="1"/>
    <xf numFmtId="190" fontId="9" fillId="2" borderId="2" xfId="0" applyNumberFormat="1" applyFont="1" applyFill="1" applyBorder="1"/>
    <xf numFmtId="190" fontId="9" fillId="2" borderId="2" xfId="0" applyNumberFormat="1" applyFont="1" applyFill="1" applyBorder="1" applyAlignment="1">
      <alignment horizontal="right"/>
    </xf>
    <xf numFmtId="187" fontId="9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right"/>
    </xf>
    <xf numFmtId="187" fontId="9" fillId="2" borderId="11" xfId="0" applyNumberFormat="1" applyFont="1" applyFill="1" applyBorder="1" applyAlignment="1">
      <alignment horizontal="center" vertical="center"/>
    </xf>
    <xf numFmtId="189" fontId="9" fillId="4" borderId="2" xfId="1" applyNumberFormat="1" applyFont="1" applyFill="1" applyBorder="1" applyAlignment="1">
      <alignment vertical="top"/>
    </xf>
    <xf numFmtId="187" fontId="9" fillId="2" borderId="11" xfId="0" applyNumberFormat="1" applyFont="1" applyFill="1" applyBorder="1" applyAlignment="1">
      <alignment horizontal="right" vertical="center"/>
    </xf>
    <xf numFmtId="3" fontId="9" fillId="2" borderId="11" xfId="0" applyNumberFormat="1" applyFont="1" applyFill="1" applyBorder="1" applyAlignment="1">
      <alignment horizontal="right" vertical="center"/>
    </xf>
    <xf numFmtId="3" fontId="9" fillId="0" borderId="11" xfId="0" applyNumberFormat="1" applyFont="1" applyFill="1" applyBorder="1" applyAlignment="1">
      <alignment horizontal="right" vertical="center"/>
    </xf>
    <xf numFmtId="189" fontId="9" fillId="2" borderId="7" xfId="1" applyNumberFormat="1" applyFont="1" applyFill="1" applyBorder="1" applyAlignment="1">
      <alignment horizontal="right" vertical="top"/>
    </xf>
    <xf numFmtId="190" fontId="9" fillId="2" borderId="2" xfId="4" applyNumberFormat="1" applyFont="1" applyFill="1" applyBorder="1" applyAlignment="1">
      <alignment horizontal="right"/>
    </xf>
    <xf numFmtId="194" fontId="9" fillId="3" borderId="5" xfId="0" applyNumberFormat="1" applyFont="1" applyFill="1" applyBorder="1" applyAlignment="1">
      <alignment horizontal="right" vertical="center"/>
    </xf>
    <xf numFmtId="0" fontId="21" fillId="2" borderId="22" xfId="0" applyFont="1" applyFill="1" applyBorder="1" applyAlignment="1">
      <alignment horizontal="center" vertical="top"/>
    </xf>
    <xf numFmtId="189" fontId="21" fillId="2" borderId="2" xfId="1" applyNumberFormat="1" applyFont="1" applyFill="1" applyBorder="1" applyAlignment="1">
      <alignment horizontal="center" vertical="top"/>
    </xf>
    <xf numFmtId="0" fontId="2" fillId="21" borderId="12" xfId="0" applyFont="1" applyFill="1" applyBorder="1" applyAlignment="1">
      <alignment horizontal="center" vertical="top"/>
    </xf>
    <xf numFmtId="3" fontId="2" fillId="3" borderId="2" xfId="0" applyNumberFormat="1" applyFont="1" applyFill="1" applyBorder="1"/>
    <xf numFmtId="0" fontId="2" fillId="3" borderId="2" xfId="0" applyFont="1" applyFill="1" applyBorder="1"/>
    <xf numFmtId="196" fontId="2" fillId="3" borderId="2" xfId="0" applyNumberFormat="1" applyFont="1" applyFill="1" applyBorder="1"/>
    <xf numFmtId="187" fontId="2" fillId="3" borderId="2" xfId="0" applyNumberFormat="1" applyFont="1" applyFill="1" applyBorder="1" applyAlignment="1">
      <alignment horizontal="right" vertical="top"/>
    </xf>
    <xf numFmtId="189" fontId="2" fillId="3" borderId="2" xfId="0" applyNumberFormat="1" applyFont="1" applyFill="1" applyBorder="1"/>
    <xf numFmtId="0" fontId="2" fillId="3" borderId="2" xfId="0" applyFont="1" applyFill="1" applyBorder="1" applyAlignment="1">
      <alignment horizontal="right" vertical="top"/>
    </xf>
    <xf numFmtId="196" fontId="2" fillId="3" borderId="2" xfId="0" applyNumberFormat="1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190" fontId="2" fillId="3" borderId="2" xfId="0" applyNumberFormat="1" applyFont="1" applyFill="1" applyBorder="1" applyAlignment="1">
      <alignment horizontal="right" vertical="top"/>
    </xf>
    <xf numFmtId="190" fontId="21" fillId="3" borderId="2" xfId="0" applyNumberFormat="1" applyFont="1" applyFill="1" applyBorder="1"/>
    <xf numFmtId="187" fontId="21" fillId="3" borderId="2" xfId="0" applyNumberFormat="1" applyFont="1" applyFill="1" applyBorder="1" applyAlignment="1">
      <alignment horizontal="right" vertical="top"/>
    </xf>
    <xf numFmtId="0" fontId="19" fillId="2" borderId="30" xfId="0" applyFont="1" applyFill="1" applyBorder="1" applyAlignment="1">
      <alignment horizontal="center" vertical="top"/>
    </xf>
    <xf numFmtId="0" fontId="32" fillId="2" borderId="1" xfId="0" applyFont="1" applyFill="1" applyBorder="1" applyAlignment="1"/>
    <xf numFmtId="189" fontId="21" fillId="2" borderId="5" xfId="1" applyNumberFormat="1" applyFont="1" applyFill="1" applyBorder="1" applyAlignment="1">
      <alignment vertical="top"/>
    </xf>
    <xf numFmtId="189" fontId="2" fillId="3" borderId="7" xfId="1" applyNumberFormat="1" applyFont="1" applyFill="1" applyBorder="1" applyAlignment="1">
      <alignment vertical="top"/>
    </xf>
    <xf numFmtId="189" fontId="2" fillId="2" borderId="5" xfId="1" applyNumberFormat="1" applyFont="1" applyFill="1" applyBorder="1" applyAlignment="1">
      <alignment vertical="top"/>
    </xf>
    <xf numFmtId="189" fontId="2" fillId="3" borderId="5" xfId="1" applyNumberFormat="1" applyFont="1" applyFill="1" applyBorder="1" applyAlignment="1">
      <alignment vertical="top"/>
    </xf>
    <xf numFmtId="189" fontId="2" fillId="0" borderId="5" xfId="1" applyNumberFormat="1" applyFont="1" applyFill="1" applyBorder="1" applyAlignment="1">
      <alignment vertical="top"/>
    </xf>
    <xf numFmtId="189" fontId="19" fillId="3" borderId="5" xfId="1" applyNumberFormat="1" applyFont="1" applyFill="1" applyBorder="1" applyAlignment="1">
      <alignment vertical="top"/>
    </xf>
    <xf numFmtId="189" fontId="21" fillId="2" borderId="5" xfId="1" applyNumberFormat="1" applyFont="1" applyFill="1" applyBorder="1" applyAlignment="1">
      <alignment vertical="top" wrapText="1"/>
    </xf>
    <xf numFmtId="189" fontId="21" fillId="0" borderId="5" xfId="1" applyNumberFormat="1" applyFont="1" applyFill="1" applyBorder="1" applyAlignment="1">
      <alignment vertical="top"/>
    </xf>
    <xf numFmtId="189" fontId="4" fillId="2" borderId="5" xfId="1" applyNumberFormat="1" applyFont="1" applyFill="1" applyBorder="1" applyAlignment="1">
      <alignment vertical="top"/>
    </xf>
    <xf numFmtId="189" fontId="21" fillId="3" borderId="5" xfId="1" applyNumberFormat="1" applyFont="1" applyFill="1" applyBorder="1" applyAlignment="1">
      <alignment vertical="top"/>
    </xf>
    <xf numFmtId="0" fontId="19" fillId="2" borderId="10" xfId="0" applyFont="1" applyFill="1" applyBorder="1" applyAlignment="1">
      <alignment horizontal="center" vertical="top"/>
    </xf>
    <xf numFmtId="0" fontId="8" fillId="8" borderId="2" xfId="3" applyFont="1" applyFill="1" applyBorder="1" applyAlignment="1">
      <alignment vertical="top" wrapText="1"/>
    </xf>
    <xf numFmtId="0" fontId="19" fillId="2" borderId="8" xfId="0" applyFont="1" applyFill="1" applyBorder="1" applyAlignment="1">
      <alignment horizontal="center" vertical="top"/>
    </xf>
    <xf numFmtId="0" fontId="2" fillId="8" borderId="10" xfId="3" applyFont="1" applyFill="1" applyBorder="1" applyAlignment="1">
      <alignment vertical="center"/>
    </xf>
    <xf numFmtId="0" fontId="21" fillId="8" borderId="5" xfId="3" applyFont="1" applyFill="1" applyBorder="1" applyAlignment="1">
      <alignment vertical="center"/>
    </xf>
    <xf numFmtId="0" fontId="21" fillId="8" borderId="2" xfId="3" applyFont="1" applyFill="1" applyBorder="1" applyAlignment="1">
      <alignment vertical="center"/>
    </xf>
    <xf numFmtId="0" fontId="2" fillId="8" borderId="7" xfId="3" applyFont="1" applyFill="1" applyBorder="1" applyAlignment="1">
      <alignment vertical="center"/>
    </xf>
    <xf numFmtId="189" fontId="21" fillId="3" borderId="7" xfId="1" applyNumberFormat="1" applyFont="1" applyFill="1" applyBorder="1" applyAlignment="1">
      <alignment vertical="top"/>
    </xf>
    <xf numFmtId="189" fontId="4" fillId="3" borderId="7" xfId="1" applyNumberFormat="1" applyFont="1" applyFill="1" applyBorder="1" applyAlignment="1">
      <alignment vertical="top"/>
    </xf>
    <xf numFmtId="0" fontId="31" fillId="3" borderId="0" xfId="0" applyFont="1" applyFill="1"/>
    <xf numFmtId="0" fontId="22" fillId="3" borderId="0" xfId="0" applyFont="1" applyFill="1"/>
    <xf numFmtId="0" fontId="9" fillId="2" borderId="2" xfId="0" applyFont="1" applyFill="1" applyBorder="1" applyAlignment="1">
      <alignment vertical="center"/>
    </xf>
    <xf numFmtId="3" fontId="9" fillId="2" borderId="2" xfId="0" applyNumberFormat="1" applyFont="1" applyFill="1" applyBorder="1"/>
    <xf numFmtId="3" fontId="9" fillId="3" borderId="2" xfId="0" applyNumberFormat="1" applyFont="1" applyFill="1" applyBorder="1"/>
    <xf numFmtId="0" fontId="4" fillId="2" borderId="12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6" fillId="2" borderId="2" xfId="0" applyFont="1" applyFill="1" applyBorder="1"/>
    <xf numFmtId="197" fontId="9" fillId="2" borderId="2" xfId="0" applyNumberFormat="1" applyFont="1" applyFill="1" applyBorder="1" applyAlignment="1">
      <alignment horizontal="right"/>
    </xf>
    <xf numFmtId="0" fontId="26" fillId="2" borderId="0" xfId="0" applyFont="1" applyFill="1"/>
    <xf numFmtId="193" fontId="21" fillId="2" borderId="2" xfId="0" applyNumberFormat="1" applyFont="1" applyFill="1" applyBorder="1" applyAlignment="1">
      <alignment horizontal="right"/>
    </xf>
    <xf numFmtId="190" fontId="21" fillId="2" borderId="27" xfId="0" applyNumberFormat="1" applyFont="1" applyFill="1" applyBorder="1"/>
    <xf numFmtId="0" fontId="21" fillId="2" borderId="27" xfId="0" applyFont="1" applyFill="1" applyBorder="1" applyAlignment="1">
      <alignment horizontal="right"/>
    </xf>
    <xf numFmtId="196" fontId="21" fillId="2" borderId="27" xfId="0" applyNumberFormat="1" applyFont="1" applyFill="1" applyBorder="1" applyAlignment="1">
      <alignment horizontal="right" vertical="top"/>
    </xf>
    <xf numFmtId="0" fontId="21" fillId="2" borderId="27" xfId="0" applyFont="1" applyFill="1" applyBorder="1" applyAlignment="1">
      <alignment horizontal="right" vertical="top"/>
    </xf>
    <xf numFmtId="0" fontId="21" fillId="2" borderId="12" xfId="0" applyFont="1" applyFill="1" applyBorder="1" applyAlignment="1">
      <alignment horizontal="center" vertical="center"/>
    </xf>
    <xf numFmtId="0" fontId="8" fillId="2" borderId="0" xfId="2" applyFont="1" applyFill="1" applyBorder="1" applyAlignment="1">
      <alignment vertical="top" wrapText="1"/>
    </xf>
    <xf numFmtId="0" fontId="3" fillId="2" borderId="0" xfId="2" applyFont="1" applyFill="1" applyBorder="1" applyAlignment="1">
      <alignment horizontal="center" vertical="top" wrapText="1"/>
    </xf>
    <xf numFmtId="0" fontId="31" fillId="2" borderId="0" xfId="0" applyFont="1" applyFill="1"/>
    <xf numFmtId="0" fontId="22" fillId="2" borderId="0" xfId="0" applyFont="1" applyFill="1"/>
    <xf numFmtId="0" fontId="21" fillId="2" borderId="2" xfId="0" applyFont="1" applyFill="1" applyBorder="1" applyAlignment="1">
      <alignment horizontal="right" vertical="top" wrapText="1"/>
    </xf>
    <xf numFmtId="0" fontId="24" fillId="3" borderId="2" xfId="0" applyFont="1" applyFill="1" applyBorder="1" applyAlignment="1">
      <alignment vertical="top"/>
    </xf>
    <xf numFmtId="3" fontId="2" fillId="3" borderId="2" xfId="0" applyNumberFormat="1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189" fontId="19" fillId="2" borderId="7" xfId="0" applyNumberFormat="1" applyFont="1" applyFill="1" applyBorder="1" applyAlignment="1">
      <alignment vertical="top"/>
    </xf>
    <xf numFmtId="189" fontId="4" fillId="2" borderId="5" xfId="1" applyNumberFormat="1" applyFont="1" applyFill="1" applyBorder="1" applyAlignment="1">
      <alignment horizontal="right" vertical="top"/>
    </xf>
    <xf numFmtId="189" fontId="4" fillId="2" borderId="32" xfId="1" applyNumberFormat="1" applyFont="1" applyFill="1" applyBorder="1" applyAlignment="1">
      <alignment vertical="top"/>
    </xf>
    <xf numFmtId="189" fontId="4" fillId="2" borderId="33" xfId="1" applyNumberFormat="1" applyFont="1" applyFill="1" applyBorder="1" applyAlignment="1">
      <alignment vertical="top"/>
    </xf>
    <xf numFmtId="0" fontId="2" fillId="2" borderId="12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center"/>
    </xf>
    <xf numFmtId="0" fontId="31" fillId="2" borderId="2" xfId="0" applyFont="1" applyFill="1" applyBorder="1"/>
    <xf numFmtId="0" fontId="2" fillId="2" borderId="11" xfId="0" applyFont="1" applyFill="1" applyBorder="1"/>
    <xf numFmtId="3" fontId="2" fillId="2" borderId="11" xfId="0" applyNumberFormat="1" applyFont="1" applyFill="1" applyBorder="1" applyAlignment="1">
      <alignment horizontal="right" vertical="center"/>
    </xf>
    <xf numFmtId="0" fontId="19" fillId="2" borderId="12" xfId="0" applyFont="1" applyFill="1" applyBorder="1" applyAlignment="1">
      <alignment horizontal="center" vertical="top"/>
    </xf>
    <xf numFmtId="195" fontId="21" fillId="3" borderId="2" xfId="0" applyNumberFormat="1" applyFont="1" applyFill="1" applyBorder="1" applyAlignment="1">
      <alignment horizontal="right"/>
    </xf>
    <xf numFmtId="196" fontId="21" fillId="3" borderId="2" xfId="0" applyNumberFormat="1" applyFont="1" applyFill="1" applyBorder="1" applyAlignment="1">
      <alignment vertical="top"/>
    </xf>
    <xf numFmtId="3" fontId="21" fillId="3" borderId="2" xfId="0" applyNumberFormat="1" applyFont="1" applyFill="1" applyBorder="1"/>
    <xf numFmtId="190" fontId="21" fillId="3" borderId="2" xfId="0" applyNumberFormat="1" applyFont="1" applyFill="1" applyBorder="1" applyAlignment="1">
      <alignment horizontal="right" vertical="top"/>
    </xf>
    <xf numFmtId="189" fontId="21" fillId="3" borderId="2" xfId="0" applyNumberFormat="1" applyFont="1" applyFill="1" applyBorder="1"/>
    <xf numFmtId="189" fontId="21" fillId="3" borderId="2" xfId="0" applyNumberFormat="1" applyFont="1" applyFill="1" applyBorder="1" applyAlignment="1">
      <alignment horizontal="right" vertical="top"/>
    </xf>
    <xf numFmtId="189" fontId="21" fillId="3" borderId="2" xfId="0" applyNumberFormat="1" applyFont="1" applyFill="1" applyBorder="1" applyAlignment="1">
      <alignment vertical="top"/>
    </xf>
    <xf numFmtId="0" fontId="8" fillId="8" borderId="27" xfId="3" applyFont="1" applyFill="1" applyBorder="1" applyAlignment="1">
      <alignment vertical="top" wrapText="1"/>
    </xf>
    <xf numFmtId="189" fontId="21" fillId="3" borderId="5" xfId="1" applyNumberFormat="1" applyFont="1" applyFill="1" applyBorder="1" applyAlignment="1">
      <alignment horizontal="right" vertical="top"/>
    </xf>
    <xf numFmtId="196" fontId="21" fillId="3" borderId="5" xfId="0" applyNumberFormat="1" applyFont="1" applyFill="1" applyBorder="1"/>
    <xf numFmtId="189" fontId="21" fillId="19" borderId="8" xfId="1" applyNumberFormat="1" applyFont="1" applyFill="1" applyBorder="1" applyAlignment="1">
      <alignment vertical="top"/>
    </xf>
    <xf numFmtId="189" fontId="21" fillId="19" borderId="11" xfId="1" applyNumberFormat="1" applyFont="1" applyFill="1" applyBorder="1" applyAlignment="1">
      <alignment vertical="top"/>
    </xf>
    <xf numFmtId="3" fontId="2" fillId="2" borderId="27" xfId="0" applyNumberFormat="1" applyFont="1" applyFill="1" applyBorder="1" applyAlignment="1">
      <alignment horizontal="right" vertical="center"/>
    </xf>
    <xf numFmtId="189" fontId="21" fillId="19" borderId="31" xfId="1" applyNumberFormat="1" applyFont="1" applyFill="1" applyBorder="1" applyAlignment="1">
      <alignment horizontal="right" vertical="top"/>
    </xf>
    <xf numFmtId="189" fontId="22" fillId="2" borderId="0" xfId="0" applyNumberFormat="1" applyFont="1" applyFill="1"/>
    <xf numFmtId="0" fontId="2" fillId="8" borderId="7" xfId="3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2" borderId="34" xfId="3" applyFont="1" applyFill="1" applyBorder="1" applyAlignment="1">
      <alignment vertical="top" wrapText="1"/>
    </xf>
    <xf numFmtId="0" fontId="2" fillId="24" borderId="35" xfId="0" applyFont="1" applyFill="1" applyBorder="1" applyAlignment="1">
      <alignment horizontal="center" vertical="top"/>
    </xf>
    <xf numFmtId="189" fontId="2" fillId="24" borderId="36" xfId="1" applyNumberFormat="1" applyFont="1" applyFill="1" applyBorder="1" applyAlignment="1">
      <alignment vertical="top"/>
    </xf>
    <xf numFmtId="189" fontId="2" fillId="24" borderId="36" xfId="1" applyNumberFormat="1" applyFont="1" applyFill="1" applyBorder="1" applyAlignment="1">
      <alignment horizontal="right" vertical="top"/>
    </xf>
    <xf numFmtId="189" fontId="2" fillId="24" borderId="37" xfId="1" applyNumberFormat="1" applyFont="1" applyFill="1" applyBorder="1" applyAlignment="1">
      <alignment vertical="top"/>
    </xf>
    <xf numFmtId="0" fontId="23" fillId="8" borderId="38" xfId="3" applyFont="1" applyFill="1" applyBorder="1" applyAlignment="1">
      <alignment vertical="top" wrapText="1"/>
    </xf>
    <xf numFmtId="0" fontId="23" fillId="2" borderId="30" xfId="0" applyFont="1" applyFill="1" applyBorder="1" applyAlignment="1">
      <alignment horizontal="center" vertical="top"/>
    </xf>
    <xf numFmtId="189" fontId="19" fillId="2" borderId="5" xfId="1" applyNumberFormat="1" applyFont="1" applyFill="1" applyBorder="1" applyAlignment="1">
      <alignment vertical="top"/>
    </xf>
    <xf numFmtId="189" fontId="21" fillId="2" borderId="5" xfId="1" applyNumberFormat="1" applyFont="1" applyFill="1" applyBorder="1" applyAlignment="1">
      <alignment horizontal="right" vertical="top"/>
    </xf>
    <xf numFmtId="189" fontId="2" fillId="24" borderId="36" xfId="1" applyNumberFormat="1" applyFont="1" applyFill="1" applyBorder="1" applyAlignment="1">
      <alignment vertical="top" wrapText="1"/>
    </xf>
    <xf numFmtId="0" fontId="2" fillId="24" borderId="34" xfId="0" applyFont="1" applyFill="1" applyBorder="1" applyAlignment="1">
      <alignment vertical="top" wrapText="1"/>
    </xf>
    <xf numFmtId="189" fontId="2" fillId="24" borderId="36" xfId="1" applyNumberFormat="1" applyFont="1" applyFill="1" applyBorder="1" applyAlignment="1">
      <alignment horizontal="center" vertical="top"/>
    </xf>
    <xf numFmtId="189" fontId="2" fillId="24" borderId="39" xfId="1" applyNumberFormat="1" applyFont="1" applyFill="1" applyBorder="1" applyAlignment="1">
      <alignment vertical="top"/>
    </xf>
    <xf numFmtId="189" fontId="2" fillId="24" borderId="35" xfId="1" applyNumberFormat="1" applyFont="1" applyFill="1" applyBorder="1" applyAlignment="1">
      <alignment vertical="top" wrapText="1"/>
    </xf>
    <xf numFmtId="189" fontId="2" fillId="24" borderId="40" xfId="1" applyNumberFormat="1" applyFont="1" applyFill="1" applyBorder="1" applyAlignment="1">
      <alignment vertical="top" wrapText="1"/>
    </xf>
    <xf numFmtId="189" fontId="2" fillId="24" borderId="35" xfId="1" applyNumberFormat="1" applyFont="1" applyFill="1" applyBorder="1" applyAlignment="1">
      <alignment vertical="top"/>
    </xf>
    <xf numFmtId="0" fontId="21" fillId="8" borderId="7" xfId="3" applyFont="1" applyFill="1" applyBorder="1" applyAlignment="1">
      <alignment vertical="top" wrapText="1"/>
    </xf>
    <xf numFmtId="190" fontId="21" fillId="2" borderId="27" xfId="0" applyNumberFormat="1" applyFont="1" applyFill="1" applyBorder="1" applyAlignment="1">
      <alignment horizontal="right" vertical="center"/>
    </xf>
    <xf numFmtId="190" fontId="21" fillId="2" borderId="7" xfId="0" applyNumberFormat="1" applyFont="1" applyFill="1" applyBorder="1" applyAlignment="1">
      <alignment horizontal="right" vertical="center"/>
    </xf>
    <xf numFmtId="190" fontId="21" fillId="0" borderId="7" xfId="0" applyNumberFormat="1" applyFont="1" applyBorder="1" applyAlignment="1">
      <alignment horizontal="right" vertical="center"/>
    </xf>
    <xf numFmtId="193" fontId="21" fillId="13" borderId="27" xfId="0" applyNumberFormat="1" applyFont="1" applyFill="1" applyBorder="1"/>
    <xf numFmtId="193" fontId="21" fillId="2" borderId="27" xfId="0" applyNumberFormat="1" applyFont="1" applyFill="1" applyBorder="1"/>
    <xf numFmtId="190" fontId="21" fillId="2" borderId="7" xfId="0" applyNumberFormat="1" applyFont="1" applyFill="1" applyBorder="1" applyAlignment="1">
      <alignment horizontal="right"/>
    </xf>
    <xf numFmtId="192" fontId="21" fillId="2" borderId="7" xfId="0" applyNumberFormat="1" applyFont="1" applyFill="1" applyBorder="1" applyAlignment="1">
      <alignment horizontal="right" vertical="center"/>
    </xf>
    <xf numFmtId="192" fontId="21" fillId="2" borderId="7" xfId="0" applyNumberFormat="1" applyFont="1" applyFill="1" applyBorder="1" applyAlignment="1">
      <alignment horizontal="right"/>
    </xf>
    <xf numFmtId="190" fontId="21" fillId="2" borderId="7" xfId="4" applyNumberFormat="1" applyFont="1" applyFill="1" applyBorder="1" applyAlignment="1">
      <alignment horizontal="right"/>
    </xf>
    <xf numFmtId="194" fontId="21" fillId="3" borderId="27" xfId="0" applyNumberFormat="1" applyFont="1" applyFill="1" applyBorder="1" applyAlignment="1">
      <alignment horizontal="right" vertical="center"/>
    </xf>
    <xf numFmtId="189" fontId="2" fillId="24" borderId="42" xfId="1" applyNumberFormat="1" applyFont="1" applyFill="1" applyBorder="1" applyAlignment="1">
      <alignment vertical="top"/>
    </xf>
    <xf numFmtId="189" fontId="2" fillId="24" borderId="43" xfId="1" applyNumberFormat="1" applyFont="1" applyFill="1" applyBorder="1" applyAlignment="1">
      <alignment vertical="top"/>
    </xf>
    <xf numFmtId="189" fontId="19" fillId="24" borderId="42" xfId="1" applyNumberFormat="1" applyFont="1" applyFill="1" applyBorder="1" applyAlignment="1">
      <alignment vertical="top"/>
    </xf>
    <xf numFmtId="189" fontId="2" fillId="24" borderId="43" xfId="1" applyNumberFormat="1" applyFont="1" applyFill="1" applyBorder="1" applyAlignment="1">
      <alignment vertical="top" wrapText="1"/>
    </xf>
    <xf numFmtId="189" fontId="2" fillId="24" borderId="42" xfId="1" applyNumberFormat="1" applyFont="1" applyFill="1" applyBorder="1" applyAlignment="1">
      <alignment vertical="top" wrapText="1"/>
    </xf>
    <xf numFmtId="189" fontId="2" fillId="24" borderId="44" xfId="1" applyNumberFormat="1" applyFont="1" applyFill="1" applyBorder="1" applyAlignment="1">
      <alignment vertical="top"/>
    </xf>
    <xf numFmtId="189" fontId="2" fillId="24" borderId="45" xfId="1" applyNumberFormat="1" applyFont="1" applyFill="1" applyBorder="1" applyAlignment="1">
      <alignment vertical="top"/>
    </xf>
    <xf numFmtId="0" fontId="21" fillId="24" borderId="43" xfId="0" applyFont="1" applyFill="1" applyBorder="1"/>
    <xf numFmtId="189" fontId="2" fillId="24" borderId="46" xfId="1" applyNumberFormat="1" applyFont="1" applyFill="1" applyBorder="1" applyAlignment="1">
      <alignment vertical="top"/>
    </xf>
    <xf numFmtId="189" fontId="21" fillId="24" borderId="47" xfId="1" applyNumberFormat="1" applyFont="1" applyFill="1" applyBorder="1" applyAlignment="1">
      <alignment vertical="top"/>
    </xf>
    <xf numFmtId="189" fontId="21" fillId="24" borderId="48" xfId="1" applyNumberFormat="1" applyFont="1" applyFill="1" applyBorder="1" applyAlignment="1">
      <alignment vertical="top"/>
    </xf>
    <xf numFmtId="189" fontId="19" fillId="24" borderId="47" xfId="1" applyNumberFormat="1" applyFont="1" applyFill="1" applyBorder="1" applyAlignment="1">
      <alignment vertical="top"/>
    </xf>
    <xf numFmtId="189" fontId="2" fillId="24" borderId="47" xfId="1" applyNumberFormat="1" applyFont="1" applyFill="1" applyBorder="1" applyAlignment="1">
      <alignment vertical="top"/>
    </xf>
    <xf numFmtId="189" fontId="2" fillId="24" borderId="48" xfId="1" applyNumberFormat="1" applyFont="1" applyFill="1" applyBorder="1" applyAlignment="1">
      <alignment vertical="top"/>
    </xf>
    <xf numFmtId="189" fontId="21" fillId="24" borderId="48" xfId="1" applyNumberFormat="1" applyFont="1" applyFill="1" applyBorder="1" applyAlignment="1">
      <alignment vertical="top" wrapText="1"/>
    </xf>
    <xf numFmtId="189" fontId="21" fillId="24" borderId="47" xfId="1" applyNumberFormat="1" applyFont="1" applyFill="1" applyBorder="1" applyAlignment="1">
      <alignment vertical="top" wrapText="1"/>
    </xf>
    <xf numFmtId="189" fontId="4" fillId="24" borderId="47" xfId="1" applyNumberFormat="1" applyFont="1" applyFill="1" applyBorder="1" applyAlignment="1">
      <alignment vertical="top"/>
    </xf>
    <xf numFmtId="189" fontId="21" fillId="24" borderId="49" xfId="1" applyNumberFormat="1" applyFont="1" applyFill="1" applyBorder="1" applyAlignment="1">
      <alignment vertical="top"/>
    </xf>
    <xf numFmtId="189" fontId="2" fillId="4" borderId="36" xfId="1" applyNumberFormat="1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center" wrapText="1"/>
    </xf>
    <xf numFmtId="189" fontId="2" fillId="4" borderId="27" xfId="1" applyNumberFormat="1" applyFont="1" applyFill="1" applyBorder="1" applyAlignment="1">
      <alignment horizontal="center" vertical="top"/>
    </xf>
    <xf numFmtId="189" fontId="21" fillId="4" borderId="5" xfId="1" applyNumberFormat="1" applyFont="1" applyFill="1" applyBorder="1" applyAlignment="1">
      <alignment horizontal="center" vertical="top"/>
    </xf>
    <xf numFmtId="189" fontId="2" fillId="4" borderId="2" xfId="1" applyNumberFormat="1" applyFont="1" applyFill="1" applyBorder="1" applyAlignment="1">
      <alignment horizontal="center" vertical="top"/>
    </xf>
    <xf numFmtId="189" fontId="21" fillId="4" borderId="27" xfId="1" applyNumberFormat="1" applyFont="1" applyFill="1" applyBorder="1" applyAlignment="1">
      <alignment horizontal="center" vertical="top"/>
    </xf>
    <xf numFmtId="189" fontId="2" fillId="4" borderId="42" xfId="1" applyNumberFormat="1" applyFont="1" applyFill="1" applyBorder="1" applyAlignment="1">
      <alignment horizontal="center" vertical="top"/>
    </xf>
    <xf numFmtId="189" fontId="2" fillId="4" borderId="47" xfId="1" applyNumberFormat="1" applyFont="1" applyFill="1" applyBorder="1" applyAlignment="1">
      <alignment horizontal="center" vertical="top"/>
    </xf>
    <xf numFmtId="189" fontId="21" fillId="4" borderId="2" xfId="1" applyNumberFormat="1" applyFont="1" applyFill="1" applyBorder="1" applyAlignment="1">
      <alignment horizontal="center" vertical="top"/>
    </xf>
    <xf numFmtId="0" fontId="19" fillId="4" borderId="2" xfId="0" quotePrefix="1" applyFont="1" applyFill="1" applyBorder="1" applyAlignment="1">
      <alignment horizontal="right" vertical="top"/>
    </xf>
    <xf numFmtId="189" fontId="21" fillId="2" borderId="7" xfId="1" applyNumberFormat="1" applyFont="1" applyFill="1" applyBorder="1" applyAlignment="1">
      <alignment vertical="top" wrapText="1"/>
    </xf>
    <xf numFmtId="189" fontId="21" fillId="0" borderId="7" xfId="1" applyNumberFormat="1" applyFont="1" applyFill="1" applyBorder="1" applyAlignment="1">
      <alignment vertical="top"/>
    </xf>
    <xf numFmtId="189" fontId="4" fillId="3" borderId="5" xfId="1" applyNumberFormat="1" applyFont="1" applyFill="1" applyBorder="1" applyAlignment="1">
      <alignment vertical="top"/>
    </xf>
    <xf numFmtId="189" fontId="21" fillId="24" borderId="36" xfId="1" applyNumberFormat="1" applyFont="1" applyFill="1" applyBorder="1" applyAlignment="1">
      <alignment vertical="top"/>
    </xf>
    <xf numFmtId="189" fontId="19" fillId="24" borderId="36" xfId="1" applyNumberFormat="1" applyFont="1" applyFill="1" applyBorder="1" applyAlignment="1">
      <alignment vertical="top"/>
    </xf>
    <xf numFmtId="189" fontId="21" fillId="24" borderId="36" xfId="1" applyNumberFormat="1" applyFont="1" applyFill="1" applyBorder="1" applyAlignment="1">
      <alignment vertical="top" wrapText="1"/>
    </xf>
    <xf numFmtId="0" fontId="8" fillId="8" borderId="5" xfId="3" applyFont="1" applyFill="1" applyBorder="1" applyAlignment="1">
      <alignment vertical="top" wrapText="1"/>
    </xf>
    <xf numFmtId="3" fontId="4" fillId="4" borderId="12" xfId="0" applyNumberFormat="1" applyFont="1" applyFill="1" applyBorder="1" applyAlignment="1">
      <alignment horizontal="right" vertical="top"/>
    </xf>
    <xf numFmtId="0" fontId="19" fillId="24" borderId="35" xfId="0" applyFont="1" applyFill="1" applyBorder="1" applyAlignment="1">
      <alignment horizontal="center" vertical="top"/>
    </xf>
    <xf numFmtId="0" fontId="21" fillId="14" borderId="6" xfId="3" applyFont="1" applyFill="1" applyBorder="1" applyAlignment="1">
      <alignment vertical="top" wrapText="1"/>
    </xf>
    <xf numFmtId="196" fontId="21" fillId="2" borderId="5" xfId="0" applyNumberFormat="1" applyFont="1" applyFill="1" applyBorder="1" applyAlignment="1">
      <alignment horizontal="right"/>
    </xf>
    <xf numFmtId="189" fontId="21" fillId="2" borderId="5" xfId="0" applyNumberFormat="1" applyFont="1" applyFill="1" applyBorder="1" applyAlignment="1">
      <alignment horizontal="right" vertical="center"/>
    </xf>
    <xf numFmtId="189" fontId="21" fillId="2" borderId="5" xfId="0" applyNumberFormat="1" applyFont="1" applyFill="1" applyBorder="1" applyAlignment="1">
      <alignment horizontal="right"/>
    </xf>
    <xf numFmtId="197" fontId="21" fillId="2" borderId="5" xfId="0" applyNumberFormat="1" applyFont="1" applyFill="1" applyBorder="1" applyAlignment="1">
      <alignment horizontal="right"/>
    </xf>
    <xf numFmtId="190" fontId="21" fillId="2" borderId="5" xfId="4" applyNumberFormat="1" applyFont="1" applyFill="1" applyBorder="1" applyAlignment="1">
      <alignment horizontal="right"/>
    </xf>
    <xf numFmtId="189" fontId="9" fillId="2" borderId="5" xfId="1" applyNumberFormat="1" applyFont="1" applyFill="1" applyBorder="1" applyAlignment="1">
      <alignment vertical="top"/>
    </xf>
    <xf numFmtId="189" fontId="21" fillId="2" borderId="27" xfId="1" applyNumberFormat="1" applyFont="1" applyFill="1" applyBorder="1" applyAlignment="1">
      <alignment vertical="top"/>
    </xf>
    <xf numFmtId="189" fontId="21" fillId="2" borderId="13" xfId="1" applyNumberFormat="1" applyFont="1" applyFill="1" applyBorder="1" applyAlignment="1">
      <alignment vertical="top"/>
    </xf>
    <xf numFmtId="196" fontId="21" fillId="2" borderId="2" xfId="0" applyNumberFormat="1" applyFont="1" applyFill="1" applyBorder="1" applyAlignment="1">
      <alignment horizontal="right"/>
    </xf>
    <xf numFmtId="0" fontId="8" fillId="8" borderId="7" xfId="3" applyFont="1" applyFill="1" applyBorder="1" applyAlignment="1">
      <alignment vertical="top" wrapText="1"/>
    </xf>
    <xf numFmtId="189" fontId="21" fillId="4" borderId="7" xfId="1" applyNumberFormat="1" applyFont="1" applyFill="1" applyBorder="1" applyAlignment="1">
      <alignment horizontal="center" vertical="top"/>
    </xf>
    <xf numFmtId="3" fontId="21" fillId="2" borderId="7" xfId="0" applyNumberFormat="1" applyFont="1" applyFill="1" applyBorder="1" applyAlignment="1">
      <alignment horizontal="right" vertical="center"/>
    </xf>
    <xf numFmtId="194" fontId="21" fillId="2" borderId="7" xfId="0" applyNumberFormat="1" applyFont="1" applyFill="1" applyBorder="1" applyAlignment="1">
      <alignment horizontal="right"/>
    </xf>
    <xf numFmtId="197" fontId="21" fillId="2" borderId="7" xfId="0" applyNumberFormat="1" applyFont="1" applyFill="1" applyBorder="1" applyAlignment="1">
      <alignment horizontal="right" vertical="center"/>
    </xf>
    <xf numFmtId="0" fontId="21" fillId="2" borderId="14" xfId="0" applyFont="1" applyFill="1" applyBorder="1" applyAlignment="1">
      <alignment horizontal="right"/>
    </xf>
    <xf numFmtId="187" fontId="21" fillId="2" borderId="7" xfId="0" applyNumberFormat="1" applyFont="1" applyFill="1" applyBorder="1" applyAlignment="1">
      <alignment horizontal="center" vertical="center"/>
    </xf>
    <xf numFmtId="190" fontId="4" fillId="2" borderId="7" xfId="0" applyNumberFormat="1" applyFont="1" applyFill="1" applyBorder="1" applyAlignment="1">
      <alignment horizontal="right"/>
    </xf>
    <xf numFmtId="190" fontId="4" fillId="2" borderId="14" xfId="0" applyNumberFormat="1" applyFont="1" applyFill="1" applyBorder="1" applyAlignment="1">
      <alignment horizontal="right"/>
    </xf>
    <xf numFmtId="187" fontId="21" fillId="2" borderId="7" xfId="0" applyNumberFormat="1" applyFont="1" applyFill="1" applyBorder="1" applyAlignment="1">
      <alignment horizontal="right" vertical="center"/>
    </xf>
    <xf numFmtId="193" fontId="2" fillId="2" borderId="27" xfId="0" applyNumberFormat="1" applyFont="1" applyFill="1" applyBorder="1" applyAlignment="1">
      <alignment horizontal="right" vertical="top"/>
    </xf>
    <xf numFmtId="189" fontId="2" fillId="3" borderId="5" xfId="1" applyNumberFormat="1" applyFont="1" applyFill="1" applyBorder="1" applyAlignment="1">
      <alignment horizontal="right" vertical="top"/>
    </xf>
    <xf numFmtId="0" fontId="21" fillId="2" borderId="5" xfId="0" applyFont="1" applyFill="1" applyBorder="1" applyAlignment="1">
      <alignment vertical="top"/>
    </xf>
    <xf numFmtId="3" fontId="2" fillId="2" borderId="27" xfId="0" applyNumberFormat="1" applyFont="1" applyFill="1" applyBorder="1" applyAlignment="1">
      <alignment horizontal="right" vertical="top"/>
    </xf>
    <xf numFmtId="0" fontId="2" fillId="2" borderId="27" xfId="0" applyFont="1" applyFill="1" applyBorder="1" applyAlignment="1">
      <alignment horizontal="right" vertical="top"/>
    </xf>
    <xf numFmtId="0" fontId="21" fillId="3" borderId="5" xfId="0" applyFont="1" applyFill="1" applyBorder="1" applyAlignment="1">
      <alignment horizontal="right" vertical="top"/>
    </xf>
    <xf numFmtId="0" fontId="21" fillId="3" borderId="5" xfId="0" applyFont="1" applyFill="1" applyBorder="1" applyAlignment="1">
      <alignment vertical="top"/>
    </xf>
    <xf numFmtId="189" fontId="19" fillId="24" borderId="36" xfId="1" applyNumberFormat="1" applyFont="1" applyFill="1" applyBorder="1" applyAlignment="1">
      <alignment horizontal="right" vertical="top"/>
    </xf>
    <xf numFmtId="189" fontId="19" fillId="24" borderId="37" xfId="1" applyNumberFormat="1" applyFont="1" applyFill="1" applyBorder="1" applyAlignment="1">
      <alignment horizontal="right" vertical="top"/>
    </xf>
    <xf numFmtId="189" fontId="4" fillId="2" borderId="7" xfId="1" applyNumberFormat="1" applyFont="1" applyFill="1" applyBorder="1" applyAlignment="1">
      <alignment horizontal="right"/>
    </xf>
    <xf numFmtId="189" fontId="4" fillId="2" borderId="7" xfId="1" applyNumberFormat="1" applyFont="1" applyFill="1" applyBorder="1" applyAlignment="1">
      <alignment horizontal="right" vertical="top"/>
    </xf>
    <xf numFmtId="189" fontId="19" fillId="3" borderId="7" xfId="1" applyNumberFormat="1" applyFont="1" applyFill="1" applyBorder="1" applyAlignment="1">
      <alignment horizontal="right"/>
    </xf>
    <xf numFmtId="189" fontId="21" fillId="2" borderId="7" xfId="1" applyNumberFormat="1" applyFont="1" applyFill="1" applyBorder="1" applyAlignment="1">
      <alignment horizontal="right"/>
    </xf>
    <xf numFmtId="189" fontId="19" fillId="3" borderId="7" xfId="1" applyNumberFormat="1" applyFont="1" applyFill="1" applyBorder="1" applyAlignment="1">
      <alignment horizontal="right" vertical="top"/>
    </xf>
    <xf numFmtId="193" fontId="21" fillId="2" borderId="27" xfId="0" applyNumberFormat="1" applyFont="1" applyFill="1" applyBorder="1" applyAlignment="1">
      <alignment vertical="top"/>
    </xf>
    <xf numFmtId="189" fontId="2" fillId="3" borderId="7" xfId="1" applyNumberFormat="1" applyFont="1" applyFill="1" applyBorder="1" applyAlignment="1">
      <alignment horizontal="right"/>
    </xf>
    <xf numFmtId="189" fontId="21" fillId="2" borderId="7" xfId="1" applyNumberFormat="1" applyFont="1" applyFill="1" applyBorder="1" applyAlignment="1">
      <alignment horizontal="right" wrapText="1"/>
    </xf>
    <xf numFmtId="189" fontId="2" fillId="3" borderId="7" xfId="1" applyNumberFormat="1" applyFont="1" applyFill="1" applyBorder="1" applyAlignment="1">
      <alignment horizontal="right" vertical="top"/>
    </xf>
    <xf numFmtId="189" fontId="21" fillId="3" borderId="7" xfId="1" applyNumberFormat="1" applyFont="1" applyFill="1" applyBorder="1" applyAlignment="1">
      <alignment horizontal="right"/>
    </xf>
    <xf numFmtId="189" fontId="21" fillId="3" borderId="7" xfId="1" applyNumberFormat="1" applyFont="1" applyFill="1" applyBorder="1" applyAlignment="1">
      <alignment horizontal="right" vertical="top"/>
    </xf>
    <xf numFmtId="189" fontId="21" fillId="24" borderId="37" xfId="1" applyNumberFormat="1" applyFont="1" applyFill="1" applyBorder="1" applyAlignment="1">
      <alignment vertical="top"/>
    </xf>
    <xf numFmtId="0" fontId="2" fillId="8" borderId="30" xfId="3" applyFont="1" applyFill="1" applyBorder="1" applyAlignment="1">
      <alignment vertical="center"/>
    </xf>
    <xf numFmtId="0" fontId="2" fillId="22" borderId="34" xfId="3" applyFont="1" applyFill="1" applyBorder="1" applyAlignment="1">
      <alignment vertical="center" wrapText="1"/>
    </xf>
    <xf numFmtId="189" fontId="4" fillId="24" borderId="36" xfId="1" applyNumberFormat="1" applyFont="1" applyFill="1" applyBorder="1" applyAlignment="1">
      <alignment vertical="top"/>
    </xf>
    <xf numFmtId="0" fontId="21" fillId="8" borderId="27" xfId="3" applyFont="1" applyFill="1" applyBorder="1" applyAlignment="1">
      <alignment vertical="center"/>
    </xf>
    <xf numFmtId="0" fontId="4" fillId="2" borderId="30" xfId="0" applyFont="1" applyFill="1" applyBorder="1" applyAlignment="1">
      <alignment horizontal="center" vertical="top"/>
    </xf>
    <xf numFmtId="0" fontId="12" fillId="2" borderId="5" xfId="0" applyFont="1" applyFill="1" applyBorder="1"/>
    <xf numFmtId="0" fontId="24" fillId="2" borderId="5" xfId="0" applyFont="1" applyFill="1" applyBorder="1"/>
    <xf numFmtId="3" fontId="21" fillId="2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/>
    <xf numFmtId="0" fontId="24" fillId="3" borderId="5" xfId="0" applyFont="1" applyFill="1" applyBorder="1"/>
    <xf numFmtId="0" fontId="24" fillId="0" borderId="5" xfId="0" applyFont="1" applyFill="1" applyBorder="1"/>
    <xf numFmtId="0" fontId="19" fillId="2" borderId="5" xfId="0" applyFont="1" applyFill="1" applyBorder="1" applyAlignment="1">
      <alignment horizontal="right" vertical="top"/>
    </xf>
    <xf numFmtId="3" fontId="21" fillId="24" borderId="36" xfId="0" applyNumberFormat="1" applyFont="1" applyFill="1" applyBorder="1" applyAlignment="1">
      <alignment horizontal="center" vertical="center"/>
    </xf>
    <xf numFmtId="0" fontId="4" fillId="24" borderId="36" xfId="0" applyFont="1" applyFill="1" applyBorder="1"/>
    <xf numFmtId="0" fontId="4" fillId="24" borderId="36" xfId="0" applyFont="1" applyFill="1" applyBorder="1" applyAlignment="1">
      <alignment horizontal="right" vertical="top"/>
    </xf>
    <xf numFmtId="0" fontId="12" fillId="24" borderId="36" xfId="0" applyFont="1" applyFill="1" applyBorder="1"/>
    <xf numFmtId="0" fontId="24" fillId="24" borderId="36" xfId="0" applyFont="1" applyFill="1" applyBorder="1"/>
    <xf numFmtId="0" fontId="12" fillId="24" borderId="37" xfId="0" applyFont="1" applyFill="1" applyBorder="1"/>
    <xf numFmtId="0" fontId="2" fillId="22" borderId="17" xfId="3" applyFont="1" applyFill="1" applyBorder="1" applyAlignment="1">
      <alignment vertical="top" wrapText="1"/>
    </xf>
    <xf numFmtId="0" fontId="2" fillId="24" borderId="50" xfId="0" applyFont="1" applyFill="1" applyBorder="1" applyAlignment="1">
      <alignment horizontal="center" vertical="top"/>
    </xf>
    <xf numFmtId="0" fontId="4" fillId="2" borderId="27" xfId="0" applyFont="1" applyFill="1" applyBorder="1" applyAlignment="1">
      <alignment vertical="top" wrapText="1"/>
    </xf>
    <xf numFmtId="193" fontId="4" fillId="2" borderId="7" xfId="0" applyNumberFormat="1" applyFont="1" applyFill="1" applyBorder="1"/>
    <xf numFmtId="0" fontId="12" fillId="2" borderId="7" xfId="0" applyFont="1" applyFill="1" applyBorder="1"/>
    <xf numFmtId="0" fontId="12" fillId="3" borderId="7" xfId="0" applyFont="1" applyFill="1" applyBorder="1"/>
    <xf numFmtId="0" fontId="24" fillId="2" borderId="7" xfId="0" applyFont="1" applyFill="1" applyBorder="1"/>
    <xf numFmtId="0" fontId="24" fillId="3" borderId="7" xfId="0" applyFont="1" applyFill="1" applyBorder="1"/>
    <xf numFmtId="0" fontId="4" fillId="3" borderId="7" xfId="0" applyFont="1" applyFill="1" applyBorder="1" applyAlignment="1">
      <alignment vertical="top"/>
    </xf>
    <xf numFmtId="0" fontId="4" fillId="2" borderId="7" xfId="0" applyFont="1" applyFill="1" applyBorder="1" applyAlignment="1">
      <alignment vertical="top"/>
    </xf>
    <xf numFmtId="0" fontId="12" fillId="2" borderId="7" xfId="0" applyFont="1" applyFill="1" applyBorder="1" applyAlignment="1">
      <alignment vertical="top"/>
    </xf>
    <xf numFmtId="0" fontId="19" fillId="3" borderId="5" xfId="0" applyFont="1" applyFill="1" applyBorder="1" applyAlignment="1">
      <alignment vertical="top"/>
    </xf>
    <xf numFmtId="190" fontId="4" fillId="3" borderId="5" xfId="0" applyNumberFormat="1" applyFont="1" applyFill="1" applyBorder="1"/>
    <xf numFmtId="195" fontId="4" fillId="3" borderId="5" xfId="0" applyNumberFormat="1" applyFont="1" applyFill="1" applyBorder="1" applyAlignment="1">
      <alignment horizontal="right"/>
    </xf>
    <xf numFmtId="196" fontId="4" fillId="3" borderId="5" xfId="0" applyNumberFormat="1" applyFont="1" applyFill="1" applyBorder="1" applyAlignment="1">
      <alignment vertical="top"/>
    </xf>
    <xf numFmtId="197" fontId="4" fillId="2" borderId="5" xfId="0" applyNumberFormat="1" applyFont="1" applyFill="1" applyBorder="1" applyAlignment="1">
      <alignment horizontal="right"/>
    </xf>
    <xf numFmtId="3" fontId="4" fillId="3" borderId="5" xfId="0" applyNumberFormat="1" applyFont="1" applyFill="1" applyBorder="1" applyAlignment="1">
      <alignment horizontal="right"/>
    </xf>
    <xf numFmtId="187" fontId="4" fillId="3" borderId="5" xfId="0" applyNumberFormat="1" applyFont="1" applyFill="1" applyBorder="1" applyAlignment="1">
      <alignment horizontal="right" vertical="top"/>
    </xf>
    <xf numFmtId="3" fontId="4" fillId="3" borderId="5" xfId="0" applyNumberFormat="1" applyFont="1" applyFill="1" applyBorder="1"/>
    <xf numFmtId="190" fontId="4" fillId="3" borderId="5" xfId="0" applyNumberFormat="1" applyFont="1" applyFill="1" applyBorder="1" applyAlignment="1">
      <alignment horizontal="right" vertical="top"/>
    </xf>
    <xf numFmtId="0" fontId="4" fillId="3" borderId="5" xfId="0" applyFont="1" applyFill="1" applyBorder="1" applyAlignment="1">
      <alignment horizontal="right" vertical="top"/>
    </xf>
    <xf numFmtId="189" fontId="4" fillId="3" borderId="5" xfId="0" applyNumberFormat="1" applyFont="1" applyFill="1" applyBorder="1"/>
    <xf numFmtId="189" fontId="4" fillId="3" borderId="5" xfId="0" applyNumberFormat="1" applyFont="1" applyFill="1" applyBorder="1" applyAlignment="1">
      <alignment horizontal="right" vertical="top"/>
    </xf>
    <xf numFmtId="196" fontId="4" fillId="3" borderId="5" xfId="0" applyNumberFormat="1" applyFont="1" applyFill="1" applyBorder="1"/>
    <xf numFmtId="196" fontId="19" fillId="3" borderId="5" xfId="0" applyNumberFormat="1" applyFont="1" applyFill="1" applyBorder="1" applyAlignment="1">
      <alignment vertical="top"/>
    </xf>
    <xf numFmtId="189" fontId="4" fillId="3" borderId="5" xfId="0" applyNumberFormat="1" applyFont="1" applyFill="1" applyBorder="1" applyAlignment="1">
      <alignment vertical="top"/>
    </xf>
    <xf numFmtId="0" fontId="2" fillId="24" borderId="36" xfId="0" applyFont="1" applyFill="1" applyBorder="1" applyAlignment="1">
      <alignment vertical="top"/>
    </xf>
    <xf numFmtId="0" fontId="19" fillId="24" borderId="36" xfId="0" applyFont="1" applyFill="1" applyBorder="1" applyAlignment="1">
      <alignment vertical="top"/>
    </xf>
    <xf numFmtId="0" fontId="22" fillId="24" borderId="36" xfId="0" applyFont="1" applyFill="1" applyBorder="1" applyAlignment="1">
      <alignment vertical="top"/>
    </xf>
    <xf numFmtId="190" fontId="19" fillId="24" borderId="36" xfId="0" applyNumberFormat="1" applyFont="1" applyFill="1" applyBorder="1" applyAlignment="1">
      <alignment vertical="top"/>
    </xf>
    <xf numFmtId="190" fontId="2" fillId="24" borderId="36" xfId="0" applyNumberFormat="1" applyFont="1" applyFill="1" applyBorder="1" applyAlignment="1">
      <alignment horizontal="right" vertical="top"/>
    </xf>
    <xf numFmtId="195" fontId="19" fillId="24" borderId="36" xfId="0" applyNumberFormat="1" applyFont="1" applyFill="1" applyBorder="1" applyAlignment="1">
      <alignment vertical="top"/>
    </xf>
    <xf numFmtId="195" fontId="19" fillId="24" borderId="36" xfId="0" applyNumberFormat="1" applyFont="1" applyFill="1" applyBorder="1" applyAlignment="1">
      <alignment horizontal="right" vertical="top"/>
    </xf>
    <xf numFmtId="196" fontId="19" fillId="24" borderId="36" xfId="0" applyNumberFormat="1" applyFont="1" applyFill="1" applyBorder="1" applyAlignment="1">
      <alignment vertical="top"/>
    </xf>
    <xf numFmtId="196" fontId="19" fillId="24" borderId="36" xfId="0" applyNumberFormat="1" applyFont="1" applyFill="1" applyBorder="1" applyAlignment="1">
      <alignment horizontal="right" vertical="top"/>
    </xf>
    <xf numFmtId="3" fontId="2" fillId="24" borderId="36" xfId="0" applyNumberFormat="1" applyFont="1" applyFill="1" applyBorder="1" applyAlignment="1">
      <alignment vertical="top"/>
    </xf>
    <xf numFmtId="3" fontId="19" fillId="24" borderId="36" xfId="0" applyNumberFormat="1" applyFont="1" applyFill="1" applyBorder="1" applyAlignment="1">
      <alignment vertical="top"/>
    </xf>
    <xf numFmtId="187" fontId="19" fillId="24" borderId="36" xfId="0" applyNumberFormat="1" applyFont="1" applyFill="1" applyBorder="1" applyAlignment="1">
      <alignment horizontal="right" vertical="top"/>
    </xf>
    <xf numFmtId="187" fontId="2" fillId="24" borderId="36" xfId="0" applyNumberFormat="1" applyFont="1" applyFill="1" applyBorder="1" applyAlignment="1">
      <alignment horizontal="right" vertical="top"/>
    </xf>
    <xf numFmtId="190" fontId="2" fillId="24" borderId="36" xfId="0" applyNumberFormat="1" applyFont="1" applyFill="1" applyBorder="1" applyAlignment="1">
      <alignment vertical="top"/>
    </xf>
    <xf numFmtId="190" fontId="19" fillId="24" borderId="36" xfId="0" applyNumberFormat="1" applyFont="1" applyFill="1" applyBorder="1" applyAlignment="1">
      <alignment horizontal="right" vertical="top"/>
    </xf>
    <xf numFmtId="189" fontId="19" fillId="24" borderId="36" xfId="0" applyNumberFormat="1" applyFont="1" applyFill="1" applyBorder="1" applyAlignment="1">
      <alignment horizontal="right" vertical="top"/>
    </xf>
    <xf numFmtId="189" fontId="2" fillId="24" borderId="36" xfId="0" applyNumberFormat="1" applyFont="1" applyFill="1" applyBorder="1" applyAlignment="1">
      <alignment horizontal="right" vertical="top"/>
    </xf>
    <xf numFmtId="3" fontId="19" fillId="24" borderId="36" xfId="0" applyNumberFormat="1" applyFont="1" applyFill="1" applyBorder="1" applyAlignment="1">
      <alignment horizontal="right" vertical="top"/>
    </xf>
    <xf numFmtId="0" fontId="19" fillId="24" borderId="36" xfId="0" applyFont="1" applyFill="1" applyBorder="1" applyAlignment="1">
      <alignment horizontal="right" vertical="top"/>
    </xf>
    <xf numFmtId="196" fontId="2" fillId="24" borderId="36" xfId="0" applyNumberFormat="1" applyFont="1" applyFill="1" applyBorder="1" applyAlignment="1">
      <alignment horizontal="right" vertical="top"/>
    </xf>
    <xf numFmtId="196" fontId="4" fillId="24" borderId="36" xfId="0" applyNumberFormat="1" applyFont="1" applyFill="1" applyBorder="1" applyAlignment="1">
      <alignment horizontal="right" vertical="top"/>
    </xf>
    <xf numFmtId="196" fontId="21" fillId="24" borderId="36" xfId="0" applyNumberFormat="1" applyFont="1" applyFill="1" applyBorder="1" applyAlignment="1">
      <alignment horizontal="right" vertical="top"/>
    </xf>
    <xf numFmtId="195" fontId="19" fillId="24" borderId="37" xfId="0" applyNumberFormat="1" applyFont="1" applyFill="1" applyBorder="1" applyAlignment="1">
      <alignment horizontal="right" vertical="top"/>
    </xf>
    <xf numFmtId="0" fontId="21" fillId="2" borderId="7" xfId="3" applyFont="1" applyFill="1" applyBorder="1" applyAlignment="1">
      <alignment vertical="center"/>
    </xf>
    <xf numFmtId="0" fontId="21" fillId="2" borderId="3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top"/>
    </xf>
    <xf numFmtId="190" fontId="21" fillId="3" borderId="7" xfId="0" applyNumberFormat="1" applyFont="1" applyFill="1" applyBorder="1"/>
    <xf numFmtId="0" fontId="21" fillId="2" borderId="27" xfId="0" applyFont="1" applyFill="1" applyBorder="1" applyAlignment="1">
      <alignment horizontal="right" vertical="center"/>
    </xf>
    <xf numFmtId="195" fontId="21" fillId="3" borderId="7" xfId="0" applyNumberFormat="1" applyFont="1" applyFill="1" applyBorder="1" applyAlignment="1">
      <alignment horizontal="right"/>
    </xf>
    <xf numFmtId="193" fontId="21" fillId="2" borderId="27" xfId="0" applyNumberFormat="1" applyFont="1" applyFill="1" applyBorder="1" applyAlignment="1">
      <alignment horizontal="right"/>
    </xf>
    <xf numFmtId="196" fontId="21" fillId="3" borderId="7" xfId="0" applyNumberFormat="1" applyFont="1" applyFill="1" applyBorder="1" applyAlignment="1">
      <alignment vertical="top"/>
    </xf>
    <xf numFmtId="196" fontId="21" fillId="3" borderId="7" xfId="0" applyNumberFormat="1" applyFont="1" applyFill="1" applyBorder="1"/>
    <xf numFmtId="3" fontId="21" fillId="3" borderId="7" xfId="0" applyNumberFormat="1" applyFont="1" applyFill="1" applyBorder="1" applyAlignment="1">
      <alignment horizontal="right"/>
    </xf>
    <xf numFmtId="187" fontId="21" fillId="3" borderId="7" xfId="0" applyNumberFormat="1" applyFont="1" applyFill="1" applyBorder="1" applyAlignment="1">
      <alignment horizontal="right" vertical="top"/>
    </xf>
    <xf numFmtId="187" fontId="21" fillId="2" borderId="27" xfId="0" applyNumberFormat="1" applyFont="1" applyFill="1" applyBorder="1" applyAlignment="1">
      <alignment horizontal="right" vertical="top"/>
    </xf>
    <xf numFmtId="3" fontId="21" fillId="3" borderId="7" xfId="0" applyNumberFormat="1" applyFont="1" applyFill="1" applyBorder="1"/>
    <xf numFmtId="190" fontId="21" fillId="2" borderId="27" xfId="0" applyNumberFormat="1" applyFont="1" applyFill="1" applyBorder="1" applyAlignment="1">
      <alignment horizontal="center" vertical="center"/>
    </xf>
    <xf numFmtId="190" fontId="21" fillId="3" borderId="7" xfId="0" applyNumberFormat="1" applyFont="1" applyFill="1" applyBorder="1" applyAlignment="1">
      <alignment horizontal="right" vertical="top"/>
    </xf>
    <xf numFmtId="3" fontId="2" fillId="3" borderId="7" xfId="0" applyNumberFormat="1" applyFont="1" applyFill="1" applyBorder="1"/>
    <xf numFmtId="189" fontId="21" fillId="3" borderId="7" xfId="0" applyNumberFormat="1" applyFont="1" applyFill="1" applyBorder="1"/>
    <xf numFmtId="189" fontId="21" fillId="3" borderId="7" xfId="0" applyNumberFormat="1" applyFont="1" applyFill="1" applyBorder="1" applyAlignment="1">
      <alignment horizontal="right" vertical="top"/>
    </xf>
    <xf numFmtId="189" fontId="2" fillId="2" borderId="7" xfId="1" applyNumberFormat="1" applyFont="1" applyFill="1" applyBorder="1" applyAlignment="1">
      <alignment horizontal="right" vertical="top"/>
    </xf>
    <xf numFmtId="196" fontId="21" fillId="2" borderId="7" xfId="0" applyNumberFormat="1" applyFont="1" applyFill="1" applyBorder="1" applyAlignment="1">
      <alignment horizontal="right" vertical="top"/>
    </xf>
    <xf numFmtId="196" fontId="2" fillId="3" borderId="7" xfId="0" applyNumberFormat="1" applyFont="1" applyFill="1" applyBorder="1" applyAlignment="1">
      <alignment vertical="top"/>
    </xf>
    <xf numFmtId="189" fontId="21" fillId="3" borderId="7" xfId="0" applyNumberFormat="1" applyFont="1" applyFill="1" applyBorder="1" applyAlignment="1">
      <alignment vertical="top"/>
    </xf>
    <xf numFmtId="193" fontId="21" fillId="3" borderId="7" xfId="0" applyNumberFormat="1" applyFont="1" applyFill="1" applyBorder="1" applyAlignment="1">
      <alignment horizontal="right" vertical="top"/>
    </xf>
    <xf numFmtId="3" fontId="21" fillId="3" borderId="27" xfId="0" applyNumberFormat="1" applyFont="1" applyFill="1" applyBorder="1" applyAlignment="1">
      <alignment horizontal="right" vertical="top"/>
    </xf>
    <xf numFmtId="3" fontId="19" fillId="24" borderId="35" xfId="0" applyNumberFormat="1" applyFont="1" applyFill="1" applyBorder="1" applyAlignment="1">
      <alignment horizontal="center" vertical="top"/>
    </xf>
    <xf numFmtId="3" fontId="2" fillId="24" borderId="36" xfId="0" applyNumberFormat="1" applyFont="1" applyFill="1" applyBorder="1" applyAlignment="1">
      <alignment horizontal="right" vertical="top"/>
    </xf>
    <xf numFmtId="0" fontId="2" fillId="24" borderId="36" xfId="0" applyFont="1" applyFill="1" applyBorder="1" applyAlignment="1">
      <alignment horizontal="right" vertical="top"/>
    </xf>
    <xf numFmtId="196" fontId="17" fillId="24" borderId="36" xfId="0" applyNumberFormat="1" applyFont="1" applyFill="1" applyBorder="1" applyAlignment="1">
      <alignment horizontal="right" vertical="top"/>
    </xf>
    <xf numFmtId="3" fontId="21" fillId="24" borderId="36" xfId="0" applyNumberFormat="1" applyFont="1" applyFill="1" applyBorder="1" applyAlignment="1">
      <alignment horizontal="right" vertical="top"/>
    </xf>
    <xf numFmtId="0" fontId="4" fillId="24" borderId="36" xfId="0" applyFont="1" applyFill="1" applyBorder="1" applyAlignment="1">
      <alignment vertical="top"/>
    </xf>
    <xf numFmtId="190" fontId="2" fillId="24" borderId="36" xfId="4" applyNumberFormat="1" applyFont="1" applyFill="1" applyBorder="1" applyAlignment="1">
      <alignment horizontal="right" vertical="top"/>
    </xf>
    <xf numFmtId="0" fontId="19" fillId="24" borderId="37" xfId="0" applyFont="1" applyFill="1" applyBorder="1" applyAlignment="1">
      <alignment horizontal="right" vertical="top"/>
    </xf>
    <xf numFmtId="189" fontId="19" fillId="23" borderId="7" xfId="1" applyNumberFormat="1" applyFont="1" applyFill="1" applyBorder="1" applyAlignment="1">
      <alignment vertical="top"/>
    </xf>
    <xf numFmtId="0" fontId="2" fillId="24" borderId="42" xfId="0" applyFont="1" applyFill="1" applyBorder="1" applyAlignment="1">
      <alignment horizontal="center" vertical="top"/>
    </xf>
    <xf numFmtId="0" fontId="2" fillId="24" borderId="47" xfId="0" applyFont="1" applyFill="1" applyBorder="1" applyAlignment="1">
      <alignment horizontal="center" vertical="top"/>
    </xf>
    <xf numFmtId="0" fontId="2" fillId="25" borderId="5" xfId="3" applyFont="1" applyFill="1" applyBorder="1" applyAlignment="1">
      <alignment vertical="top" wrapText="1"/>
    </xf>
    <xf numFmtId="0" fontId="2" fillId="25" borderId="2" xfId="3" applyFont="1" applyFill="1" applyBorder="1" applyAlignment="1">
      <alignment vertical="center" wrapText="1"/>
    </xf>
    <xf numFmtId="0" fontId="2" fillId="25" borderId="2" xfId="3" applyFont="1" applyFill="1" applyBorder="1" applyAlignment="1">
      <alignment vertical="top" wrapText="1"/>
    </xf>
    <xf numFmtId="0" fontId="2" fillId="25" borderId="7" xfId="3" applyFont="1" applyFill="1" applyBorder="1" applyAlignment="1">
      <alignment vertical="top" wrapText="1"/>
    </xf>
    <xf numFmtId="0" fontId="2" fillId="25" borderId="5" xfId="3" applyFont="1" applyFill="1" applyBorder="1" applyAlignment="1">
      <alignment vertical="center" wrapText="1"/>
    </xf>
    <xf numFmtId="0" fontId="2" fillId="26" borderId="2" xfId="3" applyFont="1" applyFill="1" applyBorder="1" applyAlignment="1">
      <alignment vertical="center" wrapText="1"/>
    </xf>
    <xf numFmtId="0" fontId="2" fillId="25" borderId="7" xfId="3" applyFont="1" applyFill="1" applyBorder="1" applyAlignment="1">
      <alignment vertical="center" wrapText="1"/>
    </xf>
    <xf numFmtId="0" fontId="4" fillId="2" borderId="0" xfId="0" applyFont="1" applyFill="1"/>
    <xf numFmtId="189" fontId="21" fillId="2" borderId="30" xfId="1" applyNumberFormat="1" applyFont="1" applyFill="1" applyBorder="1" applyAlignment="1">
      <alignment vertical="top"/>
    </xf>
    <xf numFmtId="189" fontId="21" fillId="2" borderId="10" xfId="1" applyNumberFormat="1" applyFont="1" applyFill="1" applyBorder="1" applyAlignment="1">
      <alignment vertical="top"/>
    </xf>
    <xf numFmtId="0" fontId="21" fillId="2" borderId="8" xfId="0" applyFont="1" applyFill="1" applyBorder="1" applyAlignment="1">
      <alignment horizontal="right"/>
    </xf>
    <xf numFmtId="189" fontId="21" fillId="2" borderId="13" xfId="1" applyNumberFormat="1" applyFont="1" applyFill="1" applyBorder="1" applyAlignment="1">
      <alignment horizontal="right" vertical="top"/>
    </xf>
    <xf numFmtId="3" fontId="21" fillId="2" borderId="11" xfId="0" applyNumberFormat="1" applyFont="1" applyFill="1" applyBorder="1" applyAlignment="1">
      <alignment horizontal="right" vertical="center"/>
    </xf>
    <xf numFmtId="3" fontId="21" fillId="2" borderId="13" xfId="0" applyNumberFormat="1" applyFont="1" applyFill="1" applyBorder="1" applyAlignment="1">
      <alignment horizontal="right" vertical="center"/>
    </xf>
    <xf numFmtId="189" fontId="21" fillId="2" borderId="14" xfId="1" applyNumberFormat="1" applyFont="1" applyFill="1" applyBorder="1" applyAlignment="1">
      <alignment horizontal="right" vertical="top"/>
    </xf>
    <xf numFmtId="189" fontId="21" fillId="2" borderId="11" xfId="1" applyNumberFormat="1" applyFont="1" applyFill="1" applyBorder="1" applyAlignment="1">
      <alignment horizontal="right" vertical="top"/>
    </xf>
    <xf numFmtId="189" fontId="21" fillId="3" borderId="51" xfId="1" applyNumberFormat="1" applyFont="1" applyFill="1" applyBorder="1" applyAlignment="1">
      <alignment vertical="top"/>
    </xf>
    <xf numFmtId="189" fontId="21" fillId="3" borderId="6" xfId="1" applyNumberFormat="1" applyFont="1" applyFill="1" applyBorder="1" applyAlignment="1">
      <alignment vertical="top"/>
    </xf>
    <xf numFmtId="3" fontId="21" fillId="3" borderId="7" xfId="0" applyNumberFormat="1" applyFont="1" applyFill="1" applyBorder="1" applyAlignment="1">
      <alignment horizontal="right" vertical="center"/>
    </xf>
    <xf numFmtId="193" fontId="21" fillId="3" borderId="7" xfId="0" applyNumberFormat="1" applyFont="1" applyFill="1" applyBorder="1" applyAlignment="1">
      <alignment horizontal="right"/>
    </xf>
    <xf numFmtId="0" fontId="11" fillId="2" borderId="0" xfId="3" applyFont="1" applyFill="1" applyBorder="1" applyAlignment="1">
      <alignment horizontal="center"/>
    </xf>
    <xf numFmtId="0" fontId="2" fillId="22" borderId="41" xfId="3" applyFont="1" applyFill="1" applyBorder="1" applyAlignment="1">
      <alignment horizontal="left" vertical="top" wrapText="1"/>
    </xf>
    <xf numFmtId="0" fontId="2" fillId="22" borderId="17" xfId="3" applyFont="1" applyFill="1" applyBorder="1" applyAlignment="1">
      <alignment horizontal="left" vertical="top" wrapText="1"/>
    </xf>
    <xf numFmtId="0" fontId="21" fillId="8" borderId="7" xfId="3" applyFont="1" applyFill="1" applyBorder="1" applyAlignment="1">
      <alignment horizontal="left" vertical="top" wrapText="1"/>
    </xf>
    <xf numFmtId="0" fontId="21" fillId="8" borderId="5" xfId="3" applyFont="1" applyFill="1" applyBorder="1" applyAlignment="1">
      <alignment horizontal="left" vertical="top" wrapText="1"/>
    </xf>
    <xf numFmtId="0" fontId="2" fillId="9" borderId="7" xfId="3" applyFont="1" applyFill="1" applyBorder="1" applyAlignment="1">
      <alignment horizontal="left" vertical="top" wrapText="1"/>
    </xf>
    <xf numFmtId="0" fontId="2" fillId="9" borderId="5" xfId="3" applyFont="1" applyFill="1" applyBorder="1" applyAlignment="1">
      <alignment horizontal="left" vertical="top" wrapText="1"/>
    </xf>
    <xf numFmtId="0" fontId="15" fillId="2" borderId="2" xfId="0" applyNumberFormat="1" applyFont="1" applyFill="1" applyBorder="1" applyAlignment="1">
      <alignment horizontal="center" vertical="center" wrapText="1"/>
    </xf>
    <xf numFmtId="189" fontId="20" fillId="24" borderId="36" xfId="1" applyNumberFormat="1" applyFont="1" applyFill="1" applyBorder="1" applyAlignment="1">
      <alignment vertical="top"/>
    </xf>
  </cellXfs>
  <cellStyles count="6">
    <cellStyle name="Comma" xfId="1" builtinId="3"/>
    <cellStyle name="Normal" xfId="0" builtinId="0"/>
    <cellStyle name="Normal 16" xfId="3"/>
    <cellStyle name="เครื่องหมายจุลภาค 2" xfId="4"/>
    <cellStyle name="เครื่องหมายจุลภาค 4" xfId="5"/>
    <cellStyle name="ปกติ 2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98"/>
  <sheetViews>
    <sheetView tabSelected="1" view="pageBreakPreview" zoomScale="130" zoomScaleNormal="110" zoomScaleSheetLayoutView="130" workbookViewId="0">
      <pane ySplit="2" topLeftCell="A35" activePane="bottomLeft" state="frozen"/>
      <selection pane="bottomLeft" activeCell="H40" sqref="H40"/>
    </sheetView>
  </sheetViews>
  <sheetFormatPr defaultRowHeight="15" x14ac:dyDescent="0.25"/>
  <cols>
    <col min="1" max="1" width="55.625" style="23" customWidth="1"/>
    <col min="2" max="2" width="6.375" style="23" customWidth="1"/>
    <col min="3" max="3" width="10.125" style="23" customWidth="1"/>
    <col min="4" max="5" width="7.125" style="23" customWidth="1"/>
    <col min="6" max="6" width="8.375" style="143" customWidth="1"/>
    <col min="7" max="8" width="4.875" style="143" customWidth="1"/>
    <col min="9" max="9" width="6.625" style="143" customWidth="1"/>
    <col min="10" max="10" width="5" style="143" customWidth="1"/>
    <col min="11" max="11" width="4.875" style="143" customWidth="1"/>
    <col min="12" max="12" width="5.5" style="143" customWidth="1"/>
    <col min="13" max="13" width="6" style="143" customWidth="1"/>
    <col min="14" max="14" width="7.625" style="143" customWidth="1"/>
    <col min="15" max="15" width="6.125" style="143" customWidth="1"/>
    <col min="16" max="16" width="6.75" style="143" customWidth="1"/>
    <col min="17" max="17" width="8.25" style="739" customWidth="1"/>
    <col min="18" max="18" width="7.5" style="740" customWidth="1"/>
    <col min="19" max="19" width="7.75" style="143" customWidth="1"/>
    <col min="20" max="20" width="8.25" style="739" customWidth="1"/>
    <col min="21" max="21" width="8" style="23" customWidth="1"/>
    <col min="22" max="22" width="8.25" style="23" customWidth="1"/>
    <col min="23" max="23" width="7.875" style="23" customWidth="1"/>
    <col min="24" max="24" width="7.75" style="23" customWidth="1"/>
    <col min="25" max="25" width="8" style="739" customWidth="1"/>
    <col min="26" max="26" width="7.875" style="184" customWidth="1"/>
    <col min="27" max="27" width="7.75" style="143" customWidth="1"/>
    <col min="28" max="28" width="8.25" style="23" customWidth="1"/>
    <col min="29" max="29" width="8.75" style="739" customWidth="1"/>
    <col min="30" max="31" width="8" style="23" customWidth="1"/>
    <col min="32" max="32" width="8" style="143" customWidth="1"/>
    <col min="33" max="33" width="8.25" style="23" customWidth="1"/>
    <col min="34" max="34" width="8.25" style="739" customWidth="1"/>
    <col min="35" max="35" width="9" style="23" customWidth="1"/>
    <col min="36" max="37" width="9" style="143" customWidth="1"/>
    <col min="38" max="38" width="9" style="23" customWidth="1"/>
    <col min="39" max="39" width="8.25" style="741" customWidth="1"/>
    <col min="40" max="41" width="9" style="23" customWidth="1"/>
    <col min="42" max="42" width="8.375" style="23" customWidth="1"/>
    <col min="43" max="43" width="8.75" style="23" customWidth="1"/>
    <col min="44" max="44" width="7.875" style="23" customWidth="1"/>
    <col min="45" max="45" width="8.5" style="739" customWidth="1"/>
    <col min="46" max="46" width="9" style="23" customWidth="1"/>
    <col min="47" max="47" width="8.625" style="23" customWidth="1"/>
    <col min="48" max="48" width="8.375" style="23" customWidth="1"/>
    <col min="49" max="49" width="9" style="23" customWidth="1"/>
    <col min="50" max="50" width="8.625" style="23" customWidth="1"/>
    <col min="51" max="51" width="8.125" style="739" customWidth="1"/>
    <col min="52" max="55" width="8.375" style="23" customWidth="1"/>
    <col min="56" max="56" width="7.875" style="739" customWidth="1"/>
    <col min="57" max="58" width="9" style="143" customWidth="1"/>
    <col min="59" max="60" width="8.125" style="143" customWidth="1"/>
    <col min="61" max="61" width="8.375" style="143" customWidth="1"/>
    <col min="62" max="62" width="8.375" style="739" customWidth="1"/>
    <col min="63" max="63" width="8.25" style="184" customWidth="1"/>
    <col min="64" max="64" width="8.125" style="23" customWidth="1"/>
    <col min="65" max="65" width="8.5" style="23" customWidth="1"/>
    <col min="66" max="66" width="8.125" style="739" customWidth="1"/>
    <col min="67" max="67" width="8" style="23" customWidth="1"/>
    <col min="68" max="68" width="7.875" style="143" customWidth="1"/>
    <col min="69" max="69" width="8.125" style="23" customWidth="1"/>
    <col min="70" max="70" width="8.25" style="739" customWidth="1"/>
    <col min="71" max="71" width="8" style="143" customWidth="1"/>
    <col min="72" max="72" width="7.875" style="743" customWidth="1"/>
    <col min="73" max="73" width="9" style="739" customWidth="1"/>
    <col min="74" max="74" width="8.25" style="739" customWidth="1"/>
    <col min="75" max="75" width="8.25" style="23" customWidth="1"/>
    <col min="76" max="77" width="8.375" style="23" customWidth="1"/>
    <col min="78" max="78" width="8" style="739" customWidth="1"/>
    <col min="79" max="79" width="8.375" style="184" customWidth="1"/>
    <col min="80" max="80" width="8" style="23" customWidth="1"/>
    <col min="81" max="81" width="8.125" style="23" customWidth="1"/>
    <col min="82" max="82" width="7.875" style="23" customWidth="1"/>
    <col min="83" max="83" width="7.625" style="739" customWidth="1"/>
    <col min="84" max="86" width="7.625" style="23" customWidth="1"/>
    <col min="87" max="87" width="7.625" style="739" customWidth="1"/>
    <col min="88" max="88" width="7.625" style="23" customWidth="1"/>
    <col min="89" max="90" width="7.625" style="143" customWidth="1"/>
    <col min="91" max="91" width="7.625" style="739" customWidth="1"/>
    <col min="92" max="94" width="7.625" style="23" customWidth="1"/>
    <col min="95" max="95" width="7.625" style="184" customWidth="1"/>
    <col min="96" max="100" width="7.625" style="23" customWidth="1"/>
    <col min="101" max="101" width="7.625" style="184" customWidth="1"/>
    <col min="102" max="102" width="7.625" style="23" customWidth="1"/>
    <col min="103" max="103" width="7.625" style="143" customWidth="1"/>
    <col min="104" max="104" width="7.625" style="23" customWidth="1"/>
    <col min="105" max="105" width="7.375" style="23" customWidth="1"/>
    <col min="106" max="106" width="7.125" style="23" customWidth="1"/>
    <col min="107" max="107" width="7.625" style="184" customWidth="1"/>
    <col min="108" max="108" width="7.125" style="23" customWidth="1"/>
    <col min="109" max="109" width="7.625" style="23" customWidth="1"/>
    <col min="110" max="110" width="7.5" style="23" customWidth="1"/>
    <col min="111" max="111" width="7.625" style="23" customWidth="1"/>
    <col min="112" max="114" width="7.625" style="739" customWidth="1"/>
    <col min="115" max="115" width="9" style="143" customWidth="1"/>
    <col min="116" max="16384" width="9" style="23"/>
  </cols>
  <sheetData>
    <row r="1" spans="1:115" s="143" customFormat="1" ht="23.25" x14ac:dyDescent="0.35">
      <c r="A1" s="796" t="s">
        <v>300</v>
      </c>
      <c r="B1" s="1"/>
      <c r="C1" s="1"/>
      <c r="D1" s="1"/>
      <c r="E1" s="1"/>
      <c r="F1" s="2"/>
      <c r="G1" s="3"/>
      <c r="H1" s="3"/>
      <c r="I1" s="4"/>
      <c r="J1" s="5"/>
      <c r="K1" s="5"/>
      <c r="L1" s="5"/>
      <c r="M1" s="5"/>
      <c r="N1" s="6"/>
      <c r="O1" s="6"/>
      <c r="P1" s="6"/>
      <c r="Q1" s="6"/>
      <c r="R1" s="8"/>
      <c r="S1" s="9"/>
      <c r="T1" s="6"/>
      <c r="U1" s="10"/>
      <c r="V1" s="10"/>
      <c r="W1" s="10"/>
      <c r="X1" s="3"/>
      <c r="Y1" s="6"/>
      <c r="Z1" s="5"/>
      <c r="AA1" s="10"/>
      <c r="AB1" s="10"/>
      <c r="AC1" s="6"/>
      <c r="AD1" s="10"/>
      <c r="AE1" s="10"/>
      <c r="AF1" s="3"/>
      <c r="AG1" s="10"/>
      <c r="AH1" s="6"/>
      <c r="AI1" s="11"/>
      <c r="AJ1" s="12"/>
      <c r="AK1" s="3"/>
      <c r="AL1" s="12"/>
      <c r="AM1" s="6"/>
      <c r="AN1" s="13"/>
      <c r="AO1" s="13"/>
      <c r="AP1" s="13"/>
      <c r="AQ1" s="13"/>
      <c r="AR1" s="13"/>
      <c r="AS1" s="832"/>
      <c r="AT1" s="15"/>
      <c r="AU1" s="15"/>
      <c r="AV1" s="16"/>
      <c r="AW1" s="17"/>
      <c r="AX1" s="17"/>
      <c r="AY1" s="6"/>
      <c r="AZ1" s="10"/>
      <c r="BA1" s="3"/>
      <c r="BB1" s="10"/>
      <c r="BC1" s="10"/>
      <c r="BD1" s="6"/>
      <c r="BE1" s="10"/>
      <c r="BF1" s="3"/>
      <c r="BG1" s="3"/>
      <c r="BH1" s="10"/>
      <c r="BI1" s="10"/>
      <c r="BJ1" s="6"/>
      <c r="BK1" s="10"/>
      <c r="BL1" s="10"/>
      <c r="BM1" s="10"/>
      <c r="BN1" s="6"/>
      <c r="BO1" s="10"/>
      <c r="BP1" s="10"/>
      <c r="BQ1" s="10"/>
      <c r="BR1" s="6"/>
      <c r="BS1" s="10"/>
      <c r="BT1" s="10"/>
      <c r="BU1" s="5"/>
      <c r="BV1" s="6"/>
      <c r="BW1" s="5"/>
      <c r="BX1" s="5"/>
      <c r="BY1" s="5"/>
      <c r="BZ1" s="6"/>
      <c r="CA1" s="9"/>
      <c r="CB1" s="9"/>
      <c r="CC1" s="9"/>
      <c r="CD1" s="21"/>
      <c r="CE1" s="6"/>
      <c r="CF1" s="10"/>
      <c r="CG1" s="10"/>
      <c r="CH1" s="10"/>
      <c r="CI1" s="6"/>
      <c r="CJ1" s="10"/>
      <c r="CK1" s="10"/>
      <c r="CL1" s="10"/>
      <c r="CM1" s="6"/>
      <c r="CN1" s="1095"/>
      <c r="CO1" s="1095"/>
      <c r="CP1" s="1095"/>
      <c r="CQ1" s="1095"/>
      <c r="CR1" s="1095"/>
      <c r="CS1" s="6"/>
      <c r="CT1" s="11"/>
      <c r="CU1" s="5"/>
      <c r="CV1" s="6"/>
      <c r="CW1" s="5"/>
      <c r="CX1" s="5"/>
      <c r="CY1" s="5"/>
      <c r="CZ1" s="6"/>
      <c r="DA1" s="10"/>
      <c r="DB1" s="10"/>
      <c r="DC1" s="10"/>
      <c r="DD1" s="6"/>
      <c r="DE1" s="10"/>
      <c r="DF1" s="10"/>
      <c r="DG1" s="10"/>
      <c r="DH1" s="833"/>
      <c r="DI1" s="833"/>
      <c r="DJ1" s="833"/>
    </row>
    <row r="2" spans="1:115" ht="75" customHeight="1" x14ac:dyDescent="0.25">
      <c r="A2" s="24" t="s">
        <v>1</v>
      </c>
      <c r="B2" s="25" t="s">
        <v>2</v>
      </c>
      <c r="C2" s="914" t="s">
        <v>305</v>
      </c>
      <c r="D2" s="27" t="s">
        <v>4</v>
      </c>
      <c r="E2" s="28" t="s">
        <v>298</v>
      </c>
      <c r="F2" s="29" t="s">
        <v>6</v>
      </c>
      <c r="G2" s="30" t="s">
        <v>7</v>
      </c>
      <c r="H2" s="1102" t="s">
        <v>341</v>
      </c>
      <c r="I2" s="31" t="s">
        <v>8</v>
      </c>
      <c r="J2" s="32" t="s">
        <v>9</v>
      </c>
      <c r="K2" s="32" t="s">
        <v>10</v>
      </c>
      <c r="L2" s="33" t="s">
        <v>11</v>
      </c>
      <c r="M2" s="33" t="s">
        <v>12</v>
      </c>
      <c r="N2" s="33" t="s">
        <v>13</v>
      </c>
      <c r="O2" s="33" t="s">
        <v>14</v>
      </c>
      <c r="P2" s="33" t="s">
        <v>15</v>
      </c>
      <c r="Q2" s="34" t="s">
        <v>16</v>
      </c>
      <c r="R2" s="35" t="s">
        <v>17</v>
      </c>
      <c r="S2" s="36" t="s">
        <v>18</v>
      </c>
      <c r="T2" s="34" t="s">
        <v>19</v>
      </c>
      <c r="U2" s="37" t="s">
        <v>20</v>
      </c>
      <c r="V2" s="38" t="s">
        <v>21</v>
      </c>
      <c r="W2" s="38" t="s">
        <v>22</v>
      </c>
      <c r="X2" s="37" t="s">
        <v>23</v>
      </c>
      <c r="Y2" s="34" t="s">
        <v>24</v>
      </c>
      <c r="Z2" s="39" t="s">
        <v>25</v>
      </c>
      <c r="AA2" s="40" t="s">
        <v>26</v>
      </c>
      <c r="AB2" s="41" t="s">
        <v>27</v>
      </c>
      <c r="AC2" s="34" t="s">
        <v>28</v>
      </c>
      <c r="AD2" s="41" t="s">
        <v>29</v>
      </c>
      <c r="AE2" s="40" t="s">
        <v>30</v>
      </c>
      <c r="AF2" s="41" t="s">
        <v>31</v>
      </c>
      <c r="AG2" s="40" t="s">
        <v>32</v>
      </c>
      <c r="AH2" s="34" t="s">
        <v>33</v>
      </c>
      <c r="AI2" s="42" t="s">
        <v>34</v>
      </c>
      <c r="AJ2" s="43" t="s">
        <v>35</v>
      </c>
      <c r="AK2" s="43" t="s">
        <v>36</v>
      </c>
      <c r="AL2" s="43" t="s">
        <v>37</v>
      </c>
      <c r="AM2" s="34" t="s">
        <v>38</v>
      </c>
      <c r="AN2" s="44" t="s">
        <v>39</v>
      </c>
      <c r="AO2" s="44" t="s">
        <v>40</v>
      </c>
      <c r="AP2" s="44" t="s">
        <v>41</v>
      </c>
      <c r="AQ2" s="44" t="s">
        <v>42</v>
      </c>
      <c r="AR2" s="44" t="s">
        <v>43</v>
      </c>
      <c r="AS2" s="34" t="s">
        <v>44</v>
      </c>
      <c r="AT2" s="45" t="s">
        <v>45</v>
      </c>
      <c r="AU2" s="39" t="s">
        <v>46</v>
      </c>
      <c r="AV2" s="39" t="s">
        <v>47</v>
      </c>
      <c r="AW2" s="45" t="s">
        <v>48</v>
      </c>
      <c r="AX2" s="45" t="s">
        <v>49</v>
      </c>
      <c r="AY2" s="34" t="s">
        <v>50</v>
      </c>
      <c r="AZ2" s="45" t="s">
        <v>51</v>
      </c>
      <c r="BA2" s="39" t="s">
        <v>52</v>
      </c>
      <c r="BB2" s="45" t="s">
        <v>53</v>
      </c>
      <c r="BC2" s="39" t="s">
        <v>54</v>
      </c>
      <c r="BD2" s="34" t="s">
        <v>55</v>
      </c>
      <c r="BE2" s="39" t="s">
        <v>56</v>
      </c>
      <c r="BF2" s="39" t="s">
        <v>57</v>
      </c>
      <c r="BG2" s="39" t="s">
        <v>58</v>
      </c>
      <c r="BH2" s="39" t="s">
        <v>59</v>
      </c>
      <c r="BI2" s="39" t="s">
        <v>60</v>
      </c>
      <c r="BJ2" s="34" t="s">
        <v>61</v>
      </c>
      <c r="BK2" s="39" t="s">
        <v>62</v>
      </c>
      <c r="BL2" s="39" t="s">
        <v>63</v>
      </c>
      <c r="BM2" s="39" t="s">
        <v>64</v>
      </c>
      <c r="BN2" s="34" t="s">
        <v>65</v>
      </c>
      <c r="BO2" s="45" t="s">
        <v>66</v>
      </c>
      <c r="BP2" s="39" t="s">
        <v>67</v>
      </c>
      <c r="BQ2" s="39" t="s">
        <v>68</v>
      </c>
      <c r="BR2" s="34" t="s">
        <v>69</v>
      </c>
      <c r="BS2" s="39" t="s">
        <v>70</v>
      </c>
      <c r="BT2" s="47" t="s">
        <v>71</v>
      </c>
      <c r="BU2" s="34" t="s">
        <v>72</v>
      </c>
      <c r="BV2" s="34" t="s">
        <v>73</v>
      </c>
      <c r="BW2" s="39" t="s">
        <v>74</v>
      </c>
      <c r="BX2" s="39" t="s">
        <v>75</v>
      </c>
      <c r="BY2" s="39" t="s">
        <v>76</v>
      </c>
      <c r="BZ2" s="34" t="s">
        <v>77</v>
      </c>
      <c r="CA2" s="44" t="s">
        <v>78</v>
      </c>
      <c r="CB2" s="35" t="s">
        <v>79</v>
      </c>
      <c r="CC2" s="35" t="s">
        <v>80</v>
      </c>
      <c r="CD2" s="35" t="s">
        <v>81</v>
      </c>
      <c r="CE2" s="34" t="s">
        <v>82</v>
      </c>
      <c r="CF2" s="48" t="s">
        <v>83</v>
      </c>
      <c r="CG2" s="48" t="s">
        <v>84</v>
      </c>
      <c r="CH2" s="48" t="s">
        <v>85</v>
      </c>
      <c r="CI2" s="34" t="s">
        <v>86</v>
      </c>
      <c r="CJ2" s="45" t="s">
        <v>87</v>
      </c>
      <c r="CK2" s="39" t="s">
        <v>88</v>
      </c>
      <c r="CL2" s="39" t="s">
        <v>89</v>
      </c>
      <c r="CM2" s="34" t="s">
        <v>90</v>
      </c>
      <c r="CN2" s="49" t="s">
        <v>91</v>
      </c>
      <c r="CO2" s="49" t="s">
        <v>92</v>
      </c>
      <c r="CP2" s="49" t="s">
        <v>93</v>
      </c>
      <c r="CQ2" s="49" t="s">
        <v>94</v>
      </c>
      <c r="CR2" s="49" t="s">
        <v>95</v>
      </c>
      <c r="CS2" s="34" t="s">
        <v>96</v>
      </c>
      <c r="CT2" s="42" t="s">
        <v>97</v>
      </c>
      <c r="CU2" s="45" t="s">
        <v>98</v>
      </c>
      <c r="CV2" s="34" t="s">
        <v>99</v>
      </c>
      <c r="CW2" s="39" t="s">
        <v>100</v>
      </c>
      <c r="CX2" s="39" t="s">
        <v>101</v>
      </c>
      <c r="CY2" s="39" t="s">
        <v>102</v>
      </c>
      <c r="CZ2" s="34" t="s">
        <v>103</v>
      </c>
      <c r="DA2" s="39" t="s">
        <v>104</v>
      </c>
      <c r="DB2" s="39" t="s">
        <v>105</v>
      </c>
      <c r="DC2" s="39" t="s">
        <v>106</v>
      </c>
      <c r="DD2" s="34" t="s">
        <v>107</v>
      </c>
      <c r="DE2" s="45" t="s">
        <v>108</v>
      </c>
      <c r="DF2" s="39" t="s">
        <v>109</v>
      </c>
      <c r="DG2" s="39" t="s">
        <v>110</v>
      </c>
      <c r="DH2" s="50" t="s">
        <v>111</v>
      </c>
      <c r="DI2" s="50" t="s">
        <v>112</v>
      </c>
      <c r="DJ2" s="50" t="s">
        <v>113</v>
      </c>
    </row>
    <row r="3" spans="1:115" ht="19.5" thickBot="1" x14ac:dyDescent="0.35">
      <c r="A3" s="51" t="s">
        <v>114</v>
      </c>
      <c r="B3" s="52" t="s">
        <v>115</v>
      </c>
      <c r="C3" s="57">
        <f>C4+C5</f>
        <v>3821642</v>
      </c>
      <c r="D3" s="54">
        <f>D4+D5</f>
        <v>260</v>
      </c>
      <c r="E3" s="54">
        <f t="shared" ref="E3:BU3" si="0">E4+E5</f>
        <v>3500</v>
      </c>
      <c r="F3" s="54">
        <f t="shared" si="0"/>
        <v>2860</v>
      </c>
      <c r="G3" s="54">
        <f t="shared" si="0"/>
        <v>0</v>
      </c>
      <c r="H3" s="54"/>
      <c r="I3" s="54">
        <f t="shared" si="0"/>
        <v>8300</v>
      </c>
      <c r="J3" s="54">
        <f t="shared" si="0"/>
        <v>120</v>
      </c>
      <c r="K3" s="54">
        <f t="shared" si="0"/>
        <v>0</v>
      </c>
      <c r="L3" s="54">
        <f>L4+L5</f>
        <v>0</v>
      </c>
      <c r="M3" s="54">
        <f t="shared" si="0"/>
        <v>0</v>
      </c>
      <c r="N3" s="54">
        <f>N4</f>
        <v>217870</v>
      </c>
      <c r="O3" s="54">
        <f t="shared" si="0"/>
        <v>0</v>
      </c>
      <c r="P3" s="54">
        <f t="shared" si="0"/>
        <v>0</v>
      </c>
      <c r="Q3" s="56">
        <f t="shared" si="0"/>
        <v>400620</v>
      </c>
      <c r="R3" s="54">
        <f t="shared" si="0"/>
        <v>317880</v>
      </c>
      <c r="S3" s="54">
        <f t="shared" si="0"/>
        <v>82740</v>
      </c>
      <c r="T3" s="56">
        <f t="shared" si="0"/>
        <v>19380</v>
      </c>
      <c r="U3" s="54">
        <f t="shared" si="0"/>
        <v>8060</v>
      </c>
      <c r="V3" s="54">
        <f t="shared" si="0"/>
        <v>2540</v>
      </c>
      <c r="W3" s="54">
        <f t="shared" si="0"/>
        <v>6460</v>
      </c>
      <c r="X3" s="54">
        <f t="shared" si="0"/>
        <v>2320</v>
      </c>
      <c r="Y3" s="56">
        <f t="shared" si="0"/>
        <v>295100</v>
      </c>
      <c r="Z3" s="54">
        <f t="shared" si="0"/>
        <v>243680</v>
      </c>
      <c r="AA3" s="54">
        <f t="shared" si="0"/>
        <v>47520</v>
      </c>
      <c r="AB3" s="54">
        <f t="shared" si="0"/>
        <v>3900</v>
      </c>
      <c r="AC3" s="56">
        <f t="shared" si="0"/>
        <v>53360</v>
      </c>
      <c r="AD3" s="54">
        <f t="shared" si="0"/>
        <v>21180</v>
      </c>
      <c r="AE3" s="54">
        <f t="shared" si="0"/>
        <v>13600</v>
      </c>
      <c r="AF3" s="54">
        <f t="shared" si="0"/>
        <v>7820</v>
      </c>
      <c r="AG3" s="54">
        <f t="shared" si="0"/>
        <v>10760</v>
      </c>
      <c r="AH3" s="56">
        <f t="shared" si="0"/>
        <v>104740</v>
      </c>
      <c r="AI3" s="54">
        <f t="shared" si="0"/>
        <v>92840</v>
      </c>
      <c r="AJ3" s="54">
        <f t="shared" si="0"/>
        <v>5640</v>
      </c>
      <c r="AK3" s="54">
        <f t="shared" si="0"/>
        <v>3600</v>
      </c>
      <c r="AL3" s="54">
        <f t="shared" si="0"/>
        <v>2660</v>
      </c>
      <c r="AM3" s="56">
        <f t="shared" si="0"/>
        <v>26160</v>
      </c>
      <c r="AN3" s="54">
        <f t="shared" si="0"/>
        <v>17020</v>
      </c>
      <c r="AO3" s="54">
        <f t="shared" si="0"/>
        <v>2400</v>
      </c>
      <c r="AP3" s="54">
        <f t="shared" si="0"/>
        <v>2280</v>
      </c>
      <c r="AQ3" s="54">
        <f t="shared" si="0"/>
        <v>1740</v>
      </c>
      <c r="AR3" s="54">
        <f t="shared" si="0"/>
        <v>2720</v>
      </c>
      <c r="AS3" s="56">
        <f t="shared" si="0"/>
        <v>16770</v>
      </c>
      <c r="AT3" s="54">
        <f t="shared" si="0"/>
        <v>8940</v>
      </c>
      <c r="AU3" s="54">
        <f t="shared" si="0"/>
        <v>1560</v>
      </c>
      <c r="AV3" s="54">
        <f t="shared" si="0"/>
        <v>1600</v>
      </c>
      <c r="AW3" s="54">
        <f t="shared" si="0"/>
        <v>730</v>
      </c>
      <c r="AX3" s="54">
        <f t="shared" si="0"/>
        <v>3940</v>
      </c>
      <c r="AY3" s="56">
        <f t="shared" si="0"/>
        <v>21500</v>
      </c>
      <c r="AZ3" s="54">
        <f>AZ4+AZ5</f>
        <v>9540</v>
      </c>
      <c r="BA3" s="54">
        <f>BA4+BA5</f>
        <v>2020</v>
      </c>
      <c r="BB3" s="54">
        <f>BB4+BB5</f>
        <v>3740</v>
      </c>
      <c r="BC3" s="54">
        <f t="shared" si="0"/>
        <v>6200</v>
      </c>
      <c r="BD3" s="56">
        <f t="shared" si="0"/>
        <v>16880</v>
      </c>
      <c r="BE3" s="54">
        <f t="shared" si="0"/>
        <v>7320</v>
      </c>
      <c r="BF3" s="54">
        <f t="shared" si="0"/>
        <v>3940</v>
      </c>
      <c r="BG3" s="54">
        <f t="shared" si="0"/>
        <v>2760</v>
      </c>
      <c r="BH3" s="54">
        <f t="shared" si="0"/>
        <v>1140</v>
      </c>
      <c r="BI3" s="54">
        <f t="shared" si="0"/>
        <v>1720</v>
      </c>
      <c r="BJ3" s="56">
        <f t="shared" si="0"/>
        <v>38000</v>
      </c>
      <c r="BK3" s="54">
        <f t="shared" si="0"/>
        <v>10240</v>
      </c>
      <c r="BL3" s="54">
        <f t="shared" si="0"/>
        <v>26120</v>
      </c>
      <c r="BM3" s="54">
        <f t="shared" si="0"/>
        <v>1640</v>
      </c>
      <c r="BN3" s="56">
        <f t="shared" si="0"/>
        <v>19370</v>
      </c>
      <c r="BO3" s="54">
        <f t="shared" si="0"/>
        <v>14680</v>
      </c>
      <c r="BP3" s="54">
        <f t="shared" si="0"/>
        <v>3540</v>
      </c>
      <c r="BQ3" s="54">
        <f t="shared" si="0"/>
        <v>1150</v>
      </c>
      <c r="BR3" s="56">
        <f t="shared" si="0"/>
        <v>55000</v>
      </c>
      <c r="BS3" s="54">
        <f t="shared" si="0"/>
        <v>53720</v>
      </c>
      <c r="BT3" s="58">
        <f t="shared" si="0"/>
        <v>1280</v>
      </c>
      <c r="BU3" s="56">
        <f t="shared" si="0"/>
        <v>1600640</v>
      </c>
      <c r="BV3" s="56">
        <f t="shared" ref="BV3:DI3" si="1">BV4+BV5</f>
        <v>254860</v>
      </c>
      <c r="BW3" s="54">
        <f t="shared" si="1"/>
        <v>151000</v>
      </c>
      <c r="BX3" s="54">
        <f t="shared" si="1"/>
        <v>101220</v>
      </c>
      <c r="BY3" s="54">
        <f t="shared" si="1"/>
        <v>2640</v>
      </c>
      <c r="BZ3" s="56">
        <f t="shared" si="1"/>
        <v>180100</v>
      </c>
      <c r="CA3" s="54">
        <f t="shared" si="1"/>
        <v>120980</v>
      </c>
      <c r="CB3" s="54">
        <f t="shared" si="1"/>
        <v>2600</v>
      </c>
      <c r="CC3" s="54">
        <f t="shared" si="1"/>
        <v>15820</v>
      </c>
      <c r="CD3" s="54">
        <f t="shared" si="1"/>
        <v>40700</v>
      </c>
      <c r="CE3" s="56">
        <f t="shared" si="1"/>
        <v>151980</v>
      </c>
      <c r="CF3" s="54">
        <f t="shared" si="1"/>
        <v>32480</v>
      </c>
      <c r="CG3" s="54">
        <f t="shared" si="1"/>
        <v>115460</v>
      </c>
      <c r="CH3" s="54">
        <f t="shared" si="1"/>
        <v>4040</v>
      </c>
      <c r="CI3" s="56">
        <f t="shared" si="1"/>
        <v>204140</v>
      </c>
      <c r="CJ3" s="54">
        <f t="shared" si="1"/>
        <v>194360</v>
      </c>
      <c r="CK3" s="54">
        <f t="shared" si="1"/>
        <v>6380</v>
      </c>
      <c r="CL3" s="54">
        <f t="shared" si="1"/>
        <v>3400</v>
      </c>
      <c r="CM3" s="56">
        <f t="shared" si="1"/>
        <v>15420</v>
      </c>
      <c r="CN3" s="54">
        <f t="shared" si="1"/>
        <v>7760</v>
      </c>
      <c r="CO3" s="54">
        <f t="shared" si="1"/>
        <v>2940</v>
      </c>
      <c r="CP3" s="54">
        <f t="shared" si="1"/>
        <v>1340</v>
      </c>
      <c r="CQ3" s="54">
        <f t="shared" si="1"/>
        <v>2420</v>
      </c>
      <c r="CR3" s="54">
        <f t="shared" si="1"/>
        <v>960</v>
      </c>
      <c r="CS3" s="56">
        <f t="shared" si="1"/>
        <v>27000</v>
      </c>
      <c r="CT3" s="59">
        <f>CT4+CT5</f>
        <v>26722</v>
      </c>
      <c r="CU3" s="54">
        <f t="shared" si="1"/>
        <v>480</v>
      </c>
      <c r="CV3" s="56">
        <f t="shared" si="1"/>
        <v>10450</v>
      </c>
      <c r="CW3" s="54">
        <f t="shared" si="1"/>
        <v>7900</v>
      </c>
      <c r="CX3" s="54">
        <f t="shared" si="1"/>
        <v>1390</v>
      </c>
      <c r="CY3" s="54">
        <f t="shared" si="1"/>
        <v>1160</v>
      </c>
      <c r="CZ3" s="56">
        <f t="shared" si="1"/>
        <v>48360</v>
      </c>
      <c r="DA3" s="54">
        <f t="shared" si="1"/>
        <v>37390</v>
      </c>
      <c r="DB3" s="54">
        <f t="shared" si="1"/>
        <v>5150</v>
      </c>
      <c r="DC3" s="54">
        <f t="shared" si="1"/>
        <v>5820</v>
      </c>
      <c r="DD3" s="56">
        <f t="shared" si="1"/>
        <v>13760</v>
      </c>
      <c r="DE3" s="54">
        <f t="shared" si="1"/>
        <v>6080</v>
      </c>
      <c r="DF3" s="54">
        <f>DF4+DF5</f>
        <v>6420</v>
      </c>
      <c r="DG3" s="54">
        <f t="shared" si="1"/>
        <v>1260</v>
      </c>
      <c r="DH3" s="56">
        <f t="shared" si="1"/>
        <v>3660</v>
      </c>
      <c r="DI3" s="56">
        <f t="shared" si="1"/>
        <v>2880</v>
      </c>
      <c r="DJ3" s="56">
        <f>DJ4+DJ5</f>
        <v>3280</v>
      </c>
    </row>
    <row r="4" spans="1:115" ht="19.5" thickTop="1" x14ac:dyDescent="0.3">
      <c r="A4" s="60" t="s">
        <v>116</v>
      </c>
      <c r="B4" s="61" t="s">
        <v>115</v>
      </c>
      <c r="C4" s="66">
        <f>C6+C7+C8+C27+C40+C47+C54+C55+C71+C72+C73+C82+C84+C94</f>
        <v>121642</v>
      </c>
      <c r="D4" s="63">
        <f>SUM(D8+D40+D47)</f>
        <v>260</v>
      </c>
      <c r="E4" s="63">
        <f>SUM(E8)</f>
        <v>3500</v>
      </c>
      <c r="F4" s="63">
        <f>SUM(F27+F73)</f>
        <v>2860</v>
      </c>
      <c r="G4" s="63">
        <v>0</v>
      </c>
      <c r="H4" s="63"/>
      <c r="I4" s="63">
        <f>SUM(I54+I72)</f>
        <v>8300</v>
      </c>
      <c r="J4" s="63">
        <f>SUM(J47)</f>
        <v>120</v>
      </c>
      <c r="K4" s="63">
        <v>0</v>
      </c>
      <c r="L4" s="63">
        <v>0</v>
      </c>
      <c r="M4" s="63">
        <v>0</v>
      </c>
      <c r="N4" s="63">
        <f>SUM(N5)</f>
        <v>217870</v>
      </c>
      <c r="O4" s="63">
        <v>0</v>
      </c>
      <c r="P4" s="63">
        <v>0</v>
      </c>
      <c r="Q4" s="65">
        <f t="shared" ref="Q4:AV4" si="2">Q6+Q7+Q8+Q25+Q27+Q40+Q47+Q54+Q55+Q71+Q72+Q73+Q84+Q94</f>
        <v>5620</v>
      </c>
      <c r="R4" s="63">
        <f t="shared" si="2"/>
        <v>2880</v>
      </c>
      <c r="S4" s="63">
        <f t="shared" si="2"/>
        <v>2740</v>
      </c>
      <c r="T4" s="65">
        <f t="shared" si="2"/>
        <v>5280</v>
      </c>
      <c r="U4" s="63">
        <f t="shared" si="2"/>
        <v>3360</v>
      </c>
      <c r="V4" s="63">
        <f t="shared" si="2"/>
        <v>540</v>
      </c>
      <c r="W4" s="63">
        <f t="shared" si="2"/>
        <v>460</v>
      </c>
      <c r="X4" s="63">
        <f t="shared" si="2"/>
        <v>920</v>
      </c>
      <c r="Y4" s="65">
        <f t="shared" si="2"/>
        <v>6100</v>
      </c>
      <c r="Z4" s="63">
        <f t="shared" si="2"/>
        <v>3680</v>
      </c>
      <c r="AA4" s="63">
        <f t="shared" si="2"/>
        <v>520</v>
      </c>
      <c r="AB4" s="63">
        <f t="shared" si="2"/>
        <v>1900</v>
      </c>
      <c r="AC4" s="65">
        <f t="shared" si="2"/>
        <v>5160</v>
      </c>
      <c r="AD4" s="63">
        <f t="shared" si="2"/>
        <v>1180</v>
      </c>
      <c r="AE4" s="63">
        <f t="shared" si="2"/>
        <v>2600</v>
      </c>
      <c r="AF4" s="63">
        <f t="shared" si="2"/>
        <v>620</v>
      </c>
      <c r="AG4" s="63">
        <f t="shared" si="2"/>
        <v>760</v>
      </c>
      <c r="AH4" s="65">
        <f t="shared" si="2"/>
        <v>4740</v>
      </c>
      <c r="AI4" s="63">
        <f t="shared" si="2"/>
        <v>2840</v>
      </c>
      <c r="AJ4" s="63">
        <f t="shared" si="2"/>
        <v>640</v>
      </c>
      <c r="AK4" s="63">
        <f t="shared" si="2"/>
        <v>600</v>
      </c>
      <c r="AL4" s="63">
        <f t="shared" si="2"/>
        <v>660</v>
      </c>
      <c r="AM4" s="65">
        <f t="shared" si="2"/>
        <v>6360</v>
      </c>
      <c r="AN4" s="63">
        <f t="shared" si="2"/>
        <v>2020</v>
      </c>
      <c r="AO4" s="63">
        <f t="shared" si="2"/>
        <v>1200</v>
      </c>
      <c r="AP4" s="63">
        <f t="shared" si="2"/>
        <v>680</v>
      </c>
      <c r="AQ4" s="63">
        <f t="shared" si="2"/>
        <v>540</v>
      </c>
      <c r="AR4" s="63">
        <f t="shared" si="2"/>
        <v>1920</v>
      </c>
      <c r="AS4" s="65">
        <f t="shared" si="2"/>
        <v>4720</v>
      </c>
      <c r="AT4" s="63">
        <f t="shared" si="2"/>
        <v>1940</v>
      </c>
      <c r="AU4" s="63">
        <f t="shared" si="2"/>
        <v>560</v>
      </c>
      <c r="AV4" s="63">
        <f t="shared" si="2"/>
        <v>600</v>
      </c>
      <c r="AW4" s="63">
        <f t="shared" ref="AW4:BO4" si="3">AW6+AW7+AW8+AW25+AW27+AW40+AW47+AW54+AW55+AW71+AW72+AW73+AW84+AW94</f>
        <v>680</v>
      </c>
      <c r="AX4" s="63">
        <f t="shared" si="3"/>
        <v>940</v>
      </c>
      <c r="AY4" s="65">
        <f t="shared" si="3"/>
        <v>5300</v>
      </c>
      <c r="AZ4" s="63">
        <f t="shared" si="3"/>
        <v>1540</v>
      </c>
      <c r="BA4" s="63">
        <f t="shared" si="3"/>
        <v>820</v>
      </c>
      <c r="BB4" s="63">
        <f t="shared" si="3"/>
        <v>740</v>
      </c>
      <c r="BC4" s="63">
        <f t="shared" si="3"/>
        <v>2200</v>
      </c>
      <c r="BD4" s="65">
        <f t="shared" si="3"/>
        <v>4380</v>
      </c>
      <c r="BE4" s="63">
        <f t="shared" si="3"/>
        <v>1320</v>
      </c>
      <c r="BF4" s="63">
        <f t="shared" si="3"/>
        <v>940</v>
      </c>
      <c r="BG4" s="63">
        <f t="shared" si="3"/>
        <v>760</v>
      </c>
      <c r="BH4" s="63">
        <f t="shared" si="3"/>
        <v>540</v>
      </c>
      <c r="BI4" s="63">
        <f t="shared" si="3"/>
        <v>820</v>
      </c>
      <c r="BJ4" s="65">
        <f t="shared" si="3"/>
        <v>3200</v>
      </c>
      <c r="BK4" s="63">
        <f t="shared" si="3"/>
        <v>1240</v>
      </c>
      <c r="BL4" s="63">
        <f t="shared" si="3"/>
        <v>1120</v>
      </c>
      <c r="BM4" s="63">
        <f t="shared" si="3"/>
        <v>840</v>
      </c>
      <c r="BN4" s="65">
        <f t="shared" si="3"/>
        <v>2320</v>
      </c>
      <c r="BO4" s="63">
        <f t="shared" si="3"/>
        <v>1180</v>
      </c>
      <c r="BP4" s="63">
        <f>BP6+BP7+BP8+BF25+BP27+BP40+BP47+BP54+BP55+BP71+BP72+BP73+BP84+BP94</f>
        <v>540</v>
      </c>
      <c r="BQ4" s="63">
        <f t="shared" ref="BQ4:CS4" si="4">BQ6+BQ7+BQ8+BQ25+BQ27+BQ40+BQ47+BQ54+BQ55+BQ71+BQ72+BQ73+BQ84+BQ94</f>
        <v>600</v>
      </c>
      <c r="BR4" s="65">
        <f t="shared" si="4"/>
        <v>4000</v>
      </c>
      <c r="BS4" s="63">
        <f t="shared" si="4"/>
        <v>3720</v>
      </c>
      <c r="BT4" s="63">
        <f t="shared" si="4"/>
        <v>280</v>
      </c>
      <c r="BU4" s="65">
        <f t="shared" si="4"/>
        <v>640</v>
      </c>
      <c r="BV4" s="65">
        <f t="shared" si="4"/>
        <v>2860</v>
      </c>
      <c r="BW4" s="63">
        <f t="shared" si="4"/>
        <v>1000</v>
      </c>
      <c r="BX4" s="63">
        <f t="shared" si="4"/>
        <v>1220</v>
      </c>
      <c r="BY4" s="63">
        <f t="shared" si="4"/>
        <v>640</v>
      </c>
      <c r="BZ4" s="65">
        <f t="shared" si="4"/>
        <v>3200</v>
      </c>
      <c r="CA4" s="63">
        <f t="shared" si="4"/>
        <v>980</v>
      </c>
      <c r="CB4" s="63">
        <f t="shared" si="4"/>
        <v>700</v>
      </c>
      <c r="CC4" s="63">
        <f t="shared" si="4"/>
        <v>820</v>
      </c>
      <c r="CD4" s="63">
        <f t="shared" si="4"/>
        <v>700</v>
      </c>
      <c r="CE4" s="65">
        <f t="shared" si="4"/>
        <v>4280</v>
      </c>
      <c r="CF4" s="63">
        <f t="shared" si="4"/>
        <v>2480</v>
      </c>
      <c r="CG4" s="63">
        <f t="shared" si="4"/>
        <v>960</v>
      </c>
      <c r="CH4" s="63">
        <f t="shared" si="4"/>
        <v>840</v>
      </c>
      <c r="CI4" s="65">
        <f t="shared" si="4"/>
        <v>7440</v>
      </c>
      <c r="CJ4" s="63">
        <f t="shared" si="4"/>
        <v>4360</v>
      </c>
      <c r="CK4" s="63">
        <f t="shared" si="4"/>
        <v>880</v>
      </c>
      <c r="CL4" s="63">
        <f t="shared" si="4"/>
        <v>2200</v>
      </c>
      <c r="CM4" s="65">
        <f t="shared" si="4"/>
        <v>7000</v>
      </c>
      <c r="CN4" s="63">
        <f t="shared" si="4"/>
        <v>1760</v>
      </c>
      <c r="CO4" s="63">
        <f t="shared" si="4"/>
        <v>1440</v>
      </c>
      <c r="CP4" s="63">
        <f t="shared" si="4"/>
        <v>840</v>
      </c>
      <c r="CQ4" s="63">
        <f t="shared" si="4"/>
        <v>2300</v>
      </c>
      <c r="CR4" s="63">
        <f t="shared" si="4"/>
        <v>660</v>
      </c>
      <c r="CS4" s="65">
        <f t="shared" si="4"/>
        <v>2000</v>
      </c>
      <c r="CT4" s="63">
        <f>CT6+CT7+CT8+CT25+CT27+CT40+CT47+CT54+CT55+CT71+CT72+CT73+CT82+CT84+CT94</f>
        <v>1722</v>
      </c>
      <c r="CU4" s="63">
        <f t="shared" ref="CU4:DJ4" si="5">CU6+CU7+CU8+CU25+CU27+CU40+CU47+CU54+CU55+CU71+CU72+CU73+CU84+CU94</f>
        <v>480</v>
      </c>
      <c r="CV4" s="65">
        <f t="shared" si="5"/>
        <v>4740</v>
      </c>
      <c r="CW4" s="63">
        <f t="shared" si="5"/>
        <v>2900</v>
      </c>
      <c r="CX4" s="63">
        <f t="shared" si="5"/>
        <v>780</v>
      </c>
      <c r="CY4" s="63">
        <f t="shared" si="5"/>
        <v>1060</v>
      </c>
      <c r="CZ4" s="65">
        <f t="shared" si="5"/>
        <v>3860</v>
      </c>
      <c r="DA4" s="63">
        <f t="shared" si="5"/>
        <v>2390</v>
      </c>
      <c r="DB4" s="63">
        <f t="shared" si="5"/>
        <v>650</v>
      </c>
      <c r="DC4" s="63">
        <f t="shared" si="5"/>
        <v>820</v>
      </c>
      <c r="DD4" s="65">
        <f t="shared" si="5"/>
        <v>2760</v>
      </c>
      <c r="DE4" s="63">
        <f t="shared" si="5"/>
        <v>1080</v>
      </c>
      <c r="DF4" s="63">
        <f t="shared" si="5"/>
        <v>920</v>
      </c>
      <c r="DG4" s="63">
        <f t="shared" si="5"/>
        <v>760</v>
      </c>
      <c r="DH4" s="65">
        <f t="shared" si="5"/>
        <v>1160</v>
      </c>
      <c r="DI4" s="65">
        <f t="shared" si="5"/>
        <v>1380</v>
      </c>
      <c r="DJ4" s="65">
        <f t="shared" si="5"/>
        <v>2780</v>
      </c>
    </row>
    <row r="5" spans="1:115" ht="19.5" thickBot="1" x14ac:dyDescent="0.35">
      <c r="A5" s="866" t="s">
        <v>117</v>
      </c>
      <c r="B5" s="867" t="s">
        <v>115</v>
      </c>
      <c r="C5" s="915">
        <f>SUM(D5+E5+F5+G5+I5+J5+K5+N5+O5+P5+Q5+T5+Y5+AC5+AH5+AM5+AS5+AY5+BD5+BJ5+BN5+BR5+BU5+BV5+BZ5+CE5+CI5+CM5+CS5+CV5+CZ5+DD5+DH5+DI5+DJ5)</f>
        <v>3700000</v>
      </c>
      <c r="D5" s="71">
        <f>D77</f>
        <v>0</v>
      </c>
      <c r="E5" s="71">
        <f t="shared" ref="E5:BU5" si="6">E77</f>
        <v>0</v>
      </c>
      <c r="F5" s="71">
        <f t="shared" si="6"/>
        <v>0</v>
      </c>
      <c r="G5" s="71">
        <f t="shared" si="6"/>
        <v>0</v>
      </c>
      <c r="H5" s="71"/>
      <c r="I5" s="71">
        <f t="shared" si="6"/>
        <v>0</v>
      </c>
      <c r="J5" s="71">
        <f t="shared" si="6"/>
        <v>0</v>
      </c>
      <c r="K5" s="71">
        <f t="shared" si="6"/>
        <v>0</v>
      </c>
      <c r="L5" s="71">
        <f t="shared" si="6"/>
        <v>0</v>
      </c>
      <c r="M5" s="71">
        <f t="shared" si="6"/>
        <v>0</v>
      </c>
      <c r="N5" s="1072">
        <f t="shared" si="6"/>
        <v>217870</v>
      </c>
      <c r="O5" s="71">
        <f t="shared" si="6"/>
        <v>0</v>
      </c>
      <c r="P5" s="71">
        <f t="shared" si="6"/>
        <v>0</v>
      </c>
      <c r="Q5" s="72">
        <f t="shared" si="6"/>
        <v>395000</v>
      </c>
      <c r="R5" s="73">
        <f t="shared" si="6"/>
        <v>315000</v>
      </c>
      <c r="S5" s="71">
        <f t="shared" si="6"/>
        <v>80000</v>
      </c>
      <c r="T5" s="72">
        <f t="shared" si="6"/>
        <v>14100</v>
      </c>
      <c r="U5" s="71">
        <f t="shared" si="6"/>
        <v>4700</v>
      </c>
      <c r="V5" s="71">
        <f t="shared" si="6"/>
        <v>2000</v>
      </c>
      <c r="W5" s="71">
        <f t="shared" si="6"/>
        <v>6000</v>
      </c>
      <c r="X5" s="71">
        <f t="shared" si="6"/>
        <v>1400</v>
      </c>
      <c r="Y5" s="72">
        <f t="shared" si="6"/>
        <v>289000</v>
      </c>
      <c r="Z5" s="73">
        <f t="shared" si="6"/>
        <v>240000</v>
      </c>
      <c r="AA5" s="71">
        <f t="shared" si="6"/>
        <v>47000</v>
      </c>
      <c r="AB5" s="71">
        <f t="shared" si="6"/>
        <v>2000</v>
      </c>
      <c r="AC5" s="72">
        <f t="shared" si="6"/>
        <v>48200</v>
      </c>
      <c r="AD5" s="71">
        <f t="shared" si="6"/>
        <v>20000</v>
      </c>
      <c r="AE5" s="71">
        <f t="shared" si="6"/>
        <v>11000</v>
      </c>
      <c r="AF5" s="71">
        <f t="shared" si="6"/>
        <v>7200</v>
      </c>
      <c r="AG5" s="71">
        <f t="shared" si="6"/>
        <v>10000</v>
      </c>
      <c r="AH5" s="72">
        <f t="shared" si="6"/>
        <v>100000</v>
      </c>
      <c r="AI5" s="71">
        <f t="shared" si="6"/>
        <v>90000</v>
      </c>
      <c r="AJ5" s="71">
        <f t="shared" si="6"/>
        <v>5000</v>
      </c>
      <c r="AK5" s="71">
        <f t="shared" si="6"/>
        <v>3000</v>
      </c>
      <c r="AL5" s="71">
        <f t="shared" si="6"/>
        <v>2000</v>
      </c>
      <c r="AM5" s="72">
        <f t="shared" si="6"/>
        <v>19800</v>
      </c>
      <c r="AN5" s="71">
        <f t="shared" si="6"/>
        <v>15000</v>
      </c>
      <c r="AO5" s="71">
        <f t="shared" si="6"/>
        <v>1200</v>
      </c>
      <c r="AP5" s="71">
        <f t="shared" si="6"/>
        <v>1600</v>
      </c>
      <c r="AQ5" s="71">
        <f t="shared" si="6"/>
        <v>1200</v>
      </c>
      <c r="AR5" s="71">
        <f t="shared" si="6"/>
        <v>800</v>
      </c>
      <c r="AS5" s="72">
        <f t="shared" si="6"/>
        <v>12050</v>
      </c>
      <c r="AT5" s="71">
        <f t="shared" si="6"/>
        <v>7000</v>
      </c>
      <c r="AU5" s="71">
        <f t="shared" si="6"/>
        <v>1000</v>
      </c>
      <c r="AV5" s="71">
        <f t="shared" si="6"/>
        <v>1000</v>
      </c>
      <c r="AW5" s="71">
        <f t="shared" si="6"/>
        <v>50</v>
      </c>
      <c r="AX5" s="71">
        <f t="shared" si="6"/>
        <v>3000</v>
      </c>
      <c r="AY5" s="72">
        <f t="shared" si="6"/>
        <v>16200</v>
      </c>
      <c r="AZ5" s="71">
        <f t="shared" si="6"/>
        <v>8000</v>
      </c>
      <c r="BA5" s="71">
        <f>BA77</f>
        <v>1200</v>
      </c>
      <c r="BB5" s="71">
        <f>BB77</f>
        <v>3000</v>
      </c>
      <c r="BC5" s="71">
        <f t="shared" si="6"/>
        <v>4000</v>
      </c>
      <c r="BD5" s="72">
        <f t="shared" si="6"/>
        <v>12500</v>
      </c>
      <c r="BE5" s="71">
        <f>BE77</f>
        <v>6000</v>
      </c>
      <c r="BF5" s="71">
        <f t="shared" si="6"/>
        <v>3000</v>
      </c>
      <c r="BG5" s="71">
        <f t="shared" si="6"/>
        <v>2000</v>
      </c>
      <c r="BH5" s="71">
        <f t="shared" si="6"/>
        <v>600</v>
      </c>
      <c r="BI5" s="71">
        <f t="shared" si="6"/>
        <v>900</v>
      </c>
      <c r="BJ5" s="72">
        <f>BJ77</f>
        <v>34800</v>
      </c>
      <c r="BK5" s="71">
        <f t="shared" si="6"/>
        <v>9000</v>
      </c>
      <c r="BL5" s="71">
        <f t="shared" si="6"/>
        <v>25000</v>
      </c>
      <c r="BM5" s="71">
        <f t="shared" si="6"/>
        <v>800</v>
      </c>
      <c r="BN5" s="72">
        <f t="shared" si="6"/>
        <v>17050</v>
      </c>
      <c r="BO5" s="71">
        <f t="shared" si="6"/>
        <v>13500</v>
      </c>
      <c r="BP5" s="71">
        <f t="shared" si="6"/>
        <v>3000</v>
      </c>
      <c r="BQ5" s="71">
        <f t="shared" si="6"/>
        <v>550</v>
      </c>
      <c r="BR5" s="72">
        <f t="shared" si="6"/>
        <v>51000</v>
      </c>
      <c r="BS5" s="71">
        <f t="shared" si="6"/>
        <v>50000</v>
      </c>
      <c r="BT5" s="75">
        <f t="shared" si="6"/>
        <v>1000</v>
      </c>
      <c r="BU5" s="72">
        <f t="shared" si="6"/>
        <v>1600000</v>
      </c>
      <c r="BV5" s="72">
        <f t="shared" ref="BV5:DJ5" si="7">BV77</f>
        <v>252000</v>
      </c>
      <c r="BW5" s="71">
        <f t="shared" si="7"/>
        <v>150000</v>
      </c>
      <c r="BX5" s="71">
        <f t="shared" si="7"/>
        <v>100000</v>
      </c>
      <c r="BY5" s="71">
        <f t="shared" si="7"/>
        <v>2000</v>
      </c>
      <c r="BZ5" s="72">
        <f t="shared" si="7"/>
        <v>176900</v>
      </c>
      <c r="CA5" s="73">
        <f t="shared" si="7"/>
        <v>120000</v>
      </c>
      <c r="CB5" s="71">
        <f t="shared" si="7"/>
        <v>1900</v>
      </c>
      <c r="CC5" s="71">
        <f t="shared" si="7"/>
        <v>15000</v>
      </c>
      <c r="CD5" s="71">
        <f t="shared" si="7"/>
        <v>40000</v>
      </c>
      <c r="CE5" s="72">
        <f t="shared" si="7"/>
        <v>147700</v>
      </c>
      <c r="CF5" s="71">
        <f t="shared" si="7"/>
        <v>30000</v>
      </c>
      <c r="CG5" s="71">
        <f t="shared" si="7"/>
        <v>114500</v>
      </c>
      <c r="CH5" s="71">
        <f t="shared" si="7"/>
        <v>3200</v>
      </c>
      <c r="CI5" s="72">
        <f t="shared" si="7"/>
        <v>196700</v>
      </c>
      <c r="CJ5" s="71">
        <f t="shared" si="7"/>
        <v>190000</v>
      </c>
      <c r="CK5" s="71">
        <f t="shared" si="7"/>
        <v>5500</v>
      </c>
      <c r="CL5" s="71">
        <f>CL77</f>
        <v>1200</v>
      </c>
      <c r="CM5" s="72">
        <f t="shared" si="7"/>
        <v>8420</v>
      </c>
      <c r="CN5" s="71">
        <f t="shared" si="7"/>
        <v>6000</v>
      </c>
      <c r="CO5" s="71">
        <f t="shared" si="7"/>
        <v>1500</v>
      </c>
      <c r="CP5" s="71">
        <f t="shared" si="7"/>
        <v>500</v>
      </c>
      <c r="CQ5" s="73">
        <f t="shared" si="7"/>
        <v>120</v>
      </c>
      <c r="CR5" s="71">
        <f t="shared" si="7"/>
        <v>300</v>
      </c>
      <c r="CS5" s="72">
        <f t="shared" si="7"/>
        <v>25000</v>
      </c>
      <c r="CT5" s="71">
        <f t="shared" si="7"/>
        <v>25000</v>
      </c>
      <c r="CU5" s="71">
        <f t="shared" si="7"/>
        <v>0</v>
      </c>
      <c r="CV5" s="72">
        <f t="shared" si="7"/>
        <v>5710</v>
      </c>
      <c r="CW5" s="73">
        <f>CW77</f>
        <v>5000</v>
      </c>
      <c r="CX5" s="71">
        <f t="shared" si="7"/>
        <v>610</v>
      </c>
      <c r="CY5" s="71">
        <f t="shared" si="7"/>
        <v>100</v>
      </c>
      <c r="CZ5" s="72">
        <f t="shared" si="7"/>
        <v>44500</v>
      </c>
      <c r="DA5" s="71">
        <f t="shared" si="7"/>
        <v>35000</v>
      </c>
      <c r="DB5" s="71">
        <f t="shared" si="7"/>
        <v>4500</v>
      </c>
      <c r="DC5" s="73">
        <f t="shared" si="7"/>
        <v>5000</v>
      </c>
      <c r="DD5" s="72">
        <f t="shared" si="7"/>
        <v>11000</v>
      </c>
      <c r="DE5" s="71">
        <f t="shared" si="7"/>
        <v>5000</v>
      </c>
      <c r="DF5" s="71">
        <f>DF77</f>
        <v>5500</v>
      </c>
      <c r="DG5" s="71">
        <f t="shared" si="7"/>
        <v>500</v>
      </c>
      <c r="DH5" s="72">
        <f t="shared" si="7"/>
        <v>2500</v>
      </c>
      <c r="DI5" s="72">
        <f t="shared" si="7"/>
        <v>1500</v>
      </c>
      <c r="DJ5" s="72">
        <f t="shared" si="7"/>
        <v>500</v>
      </c>
    </row>
    <row r="6" spans="1:115" s="746" customFormat="1" ht="36.75" customHeight="1" thickBot="1" x14ac:dyDescent="0.3">
      <c r="A6" s="868" t="s">
        <v>340</v>
      </c>
      <c r="B6" s="869" t="s">
        <v>115</v>
      </c>
      <c r="C6" s="913">
        <f>SUM(D6+E6+F6+G6+I6+J6+K6+N6+O6+P6+Q6+T6+Y6+AC6+AH6+AM6+AS6+AY6+BD6+BJ6+BN6+BR6+BU6+BV6+BZ6+CE6+CI6+CM6+CS6+CV6+CZ6+DD6+DH6+DI6+DJ6)</f>
        <v>780</v>
      </c>
      <c r="D6" s="870"/>
      <c r="E6" s="870"/>
      <c r="F6" s="870"/>
      <c r="G6" s="870"/>
      <c r="H6" s="870"/>
      <c r="I6" s="870"/>
      <c r="J6" s="870"/>
      <c r="K6" s="870"/>
      <c r="L6" s="870"/>
      <c r="M6" s="870"/>
      <c r="N6" s="870"/>
      <c r="O6" s="870"/>
      <c r="P6" s="870"/>
      <c r="Q6" s="870"/>
      <c r="R6" s="870"/>
      <c r="S6" s="870"/>
      <c r="T6" s="870"/>
      <c r="U6" s="870"/>
      <c r="V6" s="870"/>
      <c r="W6" s="870"/>
      <c r="X6" s="870"/>
      <c r="Y6" s="870"/>
      <c r="Z6" s="870"/>
      <c r="AA6" s="870"/>
      <c r="AB6" s="870"/>
      <c r="AC6" s="870"/>
      <c r="AD6" s="870"/>
      <c r="AE6" s="870"/>
      <c r="AF6" s="870"/>
      <c r="AG6" s="870"/>
      <c r="AH6" s="870"/>
      <c r="AI6" s="870"/>
      <c r="AJ6" s="870"/>
      <c r="AK6" s="870"/>
      <c r="AL6" s="870"/>
      <c r="AM6" s="870"/>
      <c r="AN6" s="870"/>
      <c r="AO6" s="870"/>
      <c r="AP6" s="870"/>
      <c r="AQ6" s="870"/>
      <c r="AR6" s="870"/>
      <c r="AS6" s="870"/>
      <c r="AT6" s="870"/>
      <c r="AU6" s="870"/>
      <c r="AV6" s="870"/>
      <c r="AW6" s="870"/>
      <c r="AX6" s="870"/>
      <c r="AY6" s="870"/>
      <c r="AZ6" s="870"/>
      <c r="BA6" s="870"/>
      <c r="BB6" s="870"/>
      <c r="BC6" s="870"/>
      <c r="BD6" s="870"/>
      <c r="BE6" s="870"/>
      <c r="BF6" s="870"/>
      <c r="BG6" s="870"/>
      <c r="BH6" s="870"/>
      <c r="BI6" s="870"/>
      <c r="BJ6" s="870"/>
      <c r="BK6" s="870"/>
      <c r="BL6" s="870"/>
      <c r="BM6" s="870"/>
      <c r="BN6" s="870"/>
      <c r="BO6" s="870"/>
      <c r="BP6" s="870"/>
      <c r="BQ6" s="870"/>
      <c r="BR6" s="870"/>
      <c r="BS6" s="870"/>
      <c r="BT6" s="870"/>
      <c r="BU6" s="870"/>
      <c r="BV6" s="870"/>
      <c r="BW6" s="870"/>
      <c r="BX6" s="870"/>
      <c r="BY6" s="870"/>
      <c r="BZ6" s="870"/>
      <c r="CA6" s="870"/>
      <c r="CB6" s="870"/>
      <c r="CC6" s="870"/>
      <c r="CD6" s="870"/>
      <c r="CE6" s="870"/>
      <c r="CF6" s="870"/>
      <c r="CG6" s="870"/>
      <c r="CH6" s="870"/>
      <c r="CI6" s="870"/>
      <c r="CJ6" s="870"/>
      <c r="CK6" s="870"/>
      <c r="CL6" s="870"/>
      <c r="CM6" s="870"/>
      <c r="CN6" s="871"/>
      <c r="CO6" s="871"/>
      <c r="CP6" s="871"/>
      <c r="CQ6" s="871"/>
      <c r="CR6" s="871"/>
      <c r="CS6" s="870"/>
      <c r="CT6" s="870"/>
      <c r="CU6" s="870"/>
      <c r="CV6" s="870"/>
      <c r="CW6" s="870"/>
      <c r="CX6" s="870"/>
      <c r="CY6" s="870"/>
      <c r="CZ6" s="870"/>
      <c r="DA6" s="870"/>
      <c r="DB6" s="870"/>
      <c r="DC6" s="870"/>
      <c r="DD6" s="870"/>
      <c r="DE6" s="870"/>
      <c r="DF6" s="870"/>
      <c r="DG6" s="870"/>
      <c r="DH6" s="870">
        <v>260</v>
      </c>
      <c r="DI6" s="870">
        <v>260</v>
      </c>
      <c r="DJ6" s="872">
        <v>260</v>
      </c>
      <c r="DK6" s="834"/>
    </row>
    <row r="7" spans="1:115" s="746" customFormat="1" ht="35.25" customHeight="1" thickBot="1" x14ac:dyDescent="0.3">
      <c r="A7" s="868" t="s">
        <v>339</v>
      </c>
      <c r="B7" s="869" t="s">
        <v>115</v>
      </c>
      <c r="C7" s="913">
        <f>SUM(D7+E7+F7+G7+I7+J7+K7+N7+O7+P7+Q7+T7+Y7+AC7+AH7+AM7+AS7+AY7+BD7+BJ7+BN7+BR7+BU7+BV7+BZ7+CE7+CI7+CM7+CS7+CV7+CZ7+DD7+DH7+DI7+DJ7)</f>
        <v>800</v>
      </c>
      <c r="D7" s="870"/>
      <c r="E7" s="870"/>
      <c r="F7" s="870"/>
      <c r="G7" s="870"/>
      <c r="H7" s="870"/>
      <c r="I7" s="870"/>
      <c r="J7" s="870"/>
      <c r="K7" s="870"/>
      <c r="L7" s="870"/>
      <c r="M7" s="870"/>
      <c r="N7" s="870"/>
      <c r="O7" s="870"/>
      <c r="P7" s="870"/>
      <c r="Q7" s="870"/>
      <c r="R7" s="870"/>
      <c r="S7" s="870"/>
      <c r="T7" s="870"/>
      <c r="U7" s="870"/>
      <c r="V7" s="870"/>
      <c r="W7" s="870"/>
      <c r="X7" s="870"/>
      <c r="Y7" s="870"/>
      <c r="Z7" s="870"/>
      <c r="AA7" s="870"/>
      <c r="AB7" s="870"/>
      <c r="AC7" s="870"/>
      <c r="AD7" s="870"/>
      <c r="AE7" s="870"/>
      <c r="AF7" s="870"/>
      <c r="AG7" s="870"/>
      <c r="AH7" s="870"/>
      <c r="AI7" s="870"/>
      <c r="AJ7" s="870"/>
      <c r="AK7" s="870"/>
      <c r="AL7" s="870"/>
      <c r="AM7" s="870"/>
      <c r="AN7" s="870"/>
      <c r="AO7" s="870"/>
      <c r="AP7" s="870"/>
      <c r="AQ7" s="870"/>
      <c r="AR7" s="870"/>
      <c r="AS7" s="870"/>
      <c r="AT7" s="870"/>
      <c r="AU7" s="870"/>
      <c r="AV7" s="870"/>
      <c r="AW7" s="870"/>
      <c r="AX7" s="870"/>
      <c r="AY7" s="870"/>
      <c r="AZ7" s="870"/>
      <c r="BA7" s="870"/>
      <c r="BB7" s="870"/>
      <c r="BC7" s="870"/>
      <c r="BD7" s="870"/>
      <c r="BE7" s="870"/>
      <c r="BF7" s="870"/>
      <c r="BG7" s="870"/>
      <c r="BH7" s="870"/>
      <c r="BI7" s="870"/>
      <c r="BJ7" s="870"/>
      <c r="BK7" s="870"/>
      <c r="BL7" s="870"/>
      <c r="BM7" s="870"/>
      <c r="BN7" s="870"/>
      <c r="BO7" s="870"/>
      <c r="BP7" s="870"/>
      <c r="BQ7" s="870"/>
      <c r="BR7" s="870">
        <f>BS7+BT7</f>
        <v>120</v>
      </c>
      <c r="BS7" s="870">
        <v>120</v>
      </c>
      <c r="BT7" s="870">
        <v>0</v>
      </c>
      <c r="BU7" s="870"/>
      <c r="BV7" s="870"/>
      <c r="BW7" s="870"/>
      <c r="BX7" s="870"/>
      <c r="BY7" s="870"/>
      <c r="BZ7" s="870"/>
      <c r="CA7" s="870"/>
      <c r="CB7" s="870"/>
      <c r="CC7" s="870"/>
      <c r="CD7" s="870"/>
      <c r="CE7" s="870"/>
      <c r="CF7" s="870"/>
      <c r="CG7" s="870"/>
      <c r="CH7" s="870"/>
      <c r="CI7" s="870"/>
      <c r="CJ7" s="870"/>
      <c r="CK7" s="870"/>
      <c r="CL7" s="870"/>
      <c r="CM7" s="870"/>
      <c r="CN7" s="871"/>
      <c r="CO7" s="871"/>
      <c r="CP7" s="871"/>
      <c r="CQ7" s="871"/>
      <c r="CR7" s="871"/>
      <c r="CS7" s="870"/>
      <c r="CT7" s="870"/>
      <c r="CU7" s="870"/>
      <c r="CV7" s="870"/>
      <c r="CW7" s="870"/>
      <c r="CX7" s="870"/>
      <c r="CY7" s="870"/>
      <c r="CZ7" s="870"/>
      <c r="DA7" s="870"/>
      <c r="DB7" s="870"/>
      <c r="DC7" s="870"/>
      <c r="DD7" s="870"/>
      <c r="DE7" s="870"/>
      <c r="DF7" s="870"/>
      <c r="DG7" s="870"/>
      <c r="DH7" s="870">
        <v>200</v>
      </c>
      <c r="DI7" s="870">
        <v>200</v>
      </c>
      <c r="DJ7" s="872">
        <v>280</v>
      </c>
      <c r="DK7" s="834"/>
    </row>
    <row r="8" spans="1:115" s="746" customFormat="1" ht="35.25" customHeight="1" thickBot="1" x14ac:dyDescent="0.3">
      <c r="A8" s="868" t="s">
        <v>338</v>
      </c>
      <c r="B8" s="869" t="s">
        <v>115</v>
      </c>
      <c r="C8" s="913">
        <f>SUM(D8+E8+F8+G8+I8+J8+K8+N8+O8+P8+Q8+T8+Y8+AC8+AH8+AM8++AS8+AY8+BD8+BJ8+BN8+BR8+BU8+BV8+BZ8+CE8+CI8+CM8+CS8+CV8+CZ8+DD8+DH8+DI8+DJ8)</f>
        <v>14100</v>
      </c>
      <c r="D8" s="870">
        <f>D10+D14+D17+D21+D23</f>
        <v>100</v>
      </c>
      <c r="E8" s="870">
        <f>E10+E14+E17+E21+E23</f>
        <v>3500</v>
      </c>
      <c r="F8" s="870"/>
      <c r="G8" s="870"/>
      <c r="H8" s="870"/>
      <c r="I8" s="870"/>
      <c r="J8" s="870"/>
      <c r="K8" s="870"/>
      <c r="L8" s="870"/>
      <c r="M8" s="870"/>
      <c r="N8" s="870"/>
      <c r="O8" s="870"/>
      <c r="P8" s="870"/>
      <c r="Q8" s="870">
        <f>R8+S8</f>
        <v>600</v>
      </c>
      <c r="R8" s="870">
        <f>R10+R14+R17</f>
        <v>340</v>
      </c>
      <c r="S8" s="870">
        <f>S10+S14+S17+S21+S23</f>
        <v>260</v>
      </c>
      <c r="T8" s="870">
        <f>U8+V8+W8+X8</f>
        <v>520</v>
      </c>
      <c r="U8" s="870">
        <f>U10+U14+U17+U21+U23</f>
        <v>520</v>
      </c>
      <c r="V8" s="870">
        <f>V10+V14+V17+V21+V23</f>
        <v>0</v>
      </c>
      <c r="W8" s="870">
        <f t="shared" ref="W8:X8" si="8">W10+W14+W17+W21+W23</f>
        <v>0</v>
      </c>
      <c r="X8" s="870">
        <f t="shared" si="8"/>
        <v>0</v>
      </c>
      <c r="Y8" s="870">
        <f>Z8+AA8+AB8</f>
        <v>280</v>
      </c>
      <c r="Z8" s="870">
        <f>Z10+Z14+Z17+Z21+Z23</f>
        <v>280</v>
      </c>
      <c r="AA8" s="870">
        <f t="shared" ref="AA8:AB8" si="9">AA10+AA14+AA17+AA21+AA23</f>
        <v>0</v>
      </c>
      <c r="AB8" s="870">
        <f t="shared" si="9"/>
        <v>0</v>
      </c>
      <c r="AC8" s="870">
        <f>AD8+AE8+AF8+AG8</f>
        <v>400</v>
      </c>
      <c r="AD8" s="870">
        <f>AD10+AD14+AD17+AD21+AD23</f>
        <v>200</v>
      </c>
      <c r="AE8" s="870">
        <f t="shared" ref="AE8:AG8" si="10">AE10+AE14+AE17+AE21+AE23</f>
        <v>80</v>
      </c>
      <c r="AF8" s="870">
        <f t="shared" si="10"/>
        <v>20</v>
      </c>
      <c r="AG8" s="870">
        <f t="shared" si="10"/>
        <v>100</v>
      </c>
      <c r="AH8" s="870">
        <f>AI8+AJ8+AK8+AL8</f>
        <v>940</v>
      </c>
      <c r="AI8" s="870">
        <f>AI10+AI14+AI17+AI21+AI23</f>
        <v>760</v>
      </c>
      <c r="AJ8" s="870">
        <f t="shared" ref="AJ8:AL8" si="11">AJ10+AJ14+AJ17+AJ21+AJ23</f>
        <v>0</v>
      </c>
      <c r="AK8" s="870">
        <f t="shared" si="11"/>
        <v>180</v>
      </c>
      <c r="AL8" s="870">
        <f t="shared" si="11"/>
        <v>0</v>
      </c>
      <c r="AM8" s="870">
        <f>AN8+AO8+AP8+AQ8+AR8</f>
        <v>440</v>
      </c>
      <c r="AN8" s="877">
        <f>AN10+AN14+AN17+AN21+AN23</f>
        <v>220</v>
      </c>
      <c r="AO8" s="877">
        <f t="shared" ref="AO8:AR8" si="12">AO10+AO14+AO17+AO21+AO23</f>
        <v>80</v>
      </c>
      <c r="AP8" s="877">
        <f t="shared" si="12"/>
        <v>60</v>
      </c>
      <c r="AQ8" s="877">
        <f t="shared" si="12"/>
        <v>0</v>
      </c>
      <c r="AR8" s="877">
        <f t="shared" si="12"/>
        <v>80</v>
      </c>
      <c r="AS8" s="870">
        <f>AT8+AU8+AV8+AW8+AX8</f>
        <v>360</v>
      </c>
      <c r="AT8" s="870">
        <f>AT10+AT14+AT17+AT21+AT23</f>
        <v>240</v>
      </c>
      <c r="AU8" s="870">
        <f t="shared" ref="AU8:AX8" si="13">AU10+AU14+AU17+AU21+AU23</f>
        <v>0</v>
      </c>
      <c r="AV8" s="870">
        <f t="shared" si="13"/>
        <v>0</v>
      </c>
      <c r="AW8" s="870">
        <f t="shared" si="13"/>
        <v>40</v>
      </c>
      <c r="AX8" s="870">
        <f t="shared" si="13"/>
        <v>80</v>
      </c>
      <c r="AY8" s="870">
        <f>AZ8+BC8+BA8+BB8</f>
        <v>720</v>
      </c>
      <c r="AZ8" s="871">
        <f>AZ10+AZ14+AZ17+AZ21+AZ23</f>
        <v>340</v>
      </c>
      <c r="BA8" s="871">
        <f>BA10+BA14+BA17+BA21+BA23</f>
        <v>200</v>
      </c>
      <c r="BB8" s="871">
        <f>BB10+BB14+BB17+BB21+BB23</f>
        <v>60</v>
      </c>
      <c r="BC8" s="871">
        <f t="shared" ref="BC8" si="14">BC10+BC14+BC17+BC21+BC23</f>
        <v>120</v>
      </c>
      <c r="BD8" s="870">
        <f>BE8+BF8+BG8+BH8+BI8</f>
        <v>440</v>
      </c>
      <c r="BE8" s="870">
        <f>BE10+BE14+BE17+BE21+BE23</f>
        <v>220</v>
      </c>
      <c r="BF8" s="870">
        <f>BF10+BF14+BF17+BF21+BF23</f>
        <v>40</v>
      </c>
      <c r="BG8" s="870">
        <f t="shared" ref="BG8:BI8" si="15">BG10+BG14+BG17+BG21+BG23</f>
        <v>60</v>
      </c>
      <c r="BH8" s="870">
        <f t="shared" si="15"/>
        <v>20</v>
      </c>
      <c r="BI8" s="870">
        <f t="shared" si="15"/>
        <v>100</v>
      </c>
      <c r="BJ8" s="870">
        <f>BK8+BL8+BM8</f>
        <v>480</v>
      </c>
      <c r="BK8" s="870">
        <f>BK10+BK14+BK17+BK21+BK23</f>
        <v>220</v>
      </c>
      <c r="BL8" s="870">
        <f t="shared" ref="BL8:BM8" si="16">BL10+BL14+BL17+BL21+BL23</f>
        <v>200</v>
      </c>
      <c r="BM8" s="870">
        <f t="shared" si="16"/>
        <v>60</v>
      </c>
      <c r="BN8" s="870">
        <f>BO8+BP8+BQ8</f>
        <v>400</v>
      </c>
      <c r="BO8" s="870">
        <f>BO10+BO14+BO17+BO21+BO23</f>
        <v>100</v>
      </c>
      <c r="BP8" s="870">
        <f>BP10+BP14+BP17+BP21+BP23</f>
        <v>100</v>
      </c>
      <c r="BQ8" s="870">
        <f>BQ10+BQ14+BQ17+BQ21+BQ23</f>
        <v>200</v>
      </c>
      <c r="BR8" s="870">
        <f>BS8+BT8</f>
        <v>220</v>
      </c>
      <c r="BS8" s="871">
        <f>BS10+BS14+BS17+BS21+BS23</f>
        <v>200</v>
      </c>
      <c r="BT8" s="870">
        <f>BT10+BT15+BT17+BT21+BT23</f>
        <v>20</v>
      </c>
      <c r="BU8" s="870">
        <f>BU10+BU14+BU17+BU21+BU23</f>
        <v>0</v>
      </c>
      <c r="BV8" s="870">
        <f>BW8+BX8+BY8</f>
        <v>200</v>
      </c>
      <c r="BW8" s="870">
        <f>BW10+BW14+BW17+BW21+BW23</f>
        <v>180</v>
      </c>
      <c r="BX8" s="870">
        <f t="shared" ref="BX8:BY8" si="17">BX10+BX14+BX17+BX21+BX23</f>
        <v>20</v>
      </c>
      <c r="BY8" s="870">
        <f t="shared" si="17"/>
        <v>0</v>
      </c>
      <c r="BZ8" s="870">
        <f>CA8+CB8+CC8+CD8</f>
        <v>120</v>
      </c>
      <c r="CA8" s="870">
        <f>CA10+CA14+CA17+CA21+CA23</f>
        <v>120</v>
      </c>
      <c r="CB8" s="870">
        <f t="shared" ref="CB8:CD8" si="18">CB10+CB14+CB17+CB21+CB23</f>
        <v>0</v>
      </c>
      <c r="CC8" s="870">
        <f t="shared" si="18"/>
        <v>0</v>
      </c>
      <c r="CD8" s="870">
        <f t="shared" si="18"/>
        <v>0</v>
      </c>
      <c r="CE8" s="870">
        <f>CF8+CG8+CH8</f>
        <v>2200</v>
      </c>
      <c r="CF8" s="870">
        <f>CF10+CF14+CF17+CF21+CF23</f>
        <v>1800</v>
      </c>
      <c r="CG8" s="870">
        <f t="shared" ref="CG8:CH8" si="19">CG10+CG14+CG17+CG21+CG23</f>
        <v>300</v>
      </c>
      <c r="CH8" s="870">
        <f t="shared" si="19"/>
        <v>100</v>
      </c>
      <c r="CI8" s="870">
        <f>CJ8+CK8+CL8</f>
        <v>760</v>
      </c>
      <c r="CJ8" s="870">
        <f>CJ10+CJ14+CJ17+CJ21+CJ23</f>
        <v>540</v>
      </c>
      <c r="CK8" s="870">
        <f>CK10+CK14+CK17+CK21+CK23</f>
        <v>200</v>
      </c>
      <c r="CL8" s="870">
        <f>CL10+CL14+CL17+CL21+CL23</f>
        <v>20</v>
      </c>
      <c r="CM8" s="870">
        <f>CN8+CO8+CP8+CQ8+CR8</f>
        <v>260</v>
      </c>
      <c r="CN8" s="871">
        <f>CN10+CN14+CN17+CN21+CN23</f>
        <v>0</v>
      </c>
      <c r="CO8" s="871">
        <f t="shared" ref="CO8:CR8" si="20">CO10+CO14+CO17+CO21+CO23</f>
        <v>100</v>
      </c>
      <c r="CP8" s="871">
        <f t="shared" si="20"/>
        <v>40</v>
      </c>
      <c r="CQ8" s="871">
        <f t="shared" si="20"/>
        <v>0</v>
      </c>
      <c r="CR8" s="871">
        <f t="shared" si="20"/>
        <v>120</v>
      </c>
      <c r="CS8" s="870">
        <f>CT8+CU8</f>
        <v>60</v>
      </c>
      <c r="CT8" s="870">
        <f>CT10+CT14+CT17+CT21+CT23</f>
        <v>60</v>
      </c>
      <c r="CU8" s="870">
        <f>CU10+CU14+CU17+CU21+CU23</f>
        <v>0</v>
      </c>
      <c r="CV8" s="870">
        <f>CW8+CX8+CY8</f>
        <v>160</v>
      </c>
      <c r="CW8" s="870">
        <f>CW10+CW14+CW17+CW21+CW23</f>
        <v>60</v>
      </c>
      <c r="CX8" s="870">
        <f t="shared" ref="CX8" si="21">CX10+CX14+CX17+CX21+CX23</f>
        <v>20</v>
      </c>
      <c r="CY8" s="870">
        <f>CY10+CY14+CY17+CY21+CY23</f>
        <v>80</v>
      </c>
      <c r="CZ8" s="870">
        <f>DA8+DB8+DC8</f>
        <v>460</v>
      </c>
      <c r="DA8" s="870">
        <f>DA10+DA14+DA17+DA21+DA23</f>
        <v>300</v>
      </c>
      <c r="DB8" s="870">
        <f>DB10+DB14+DB17+DB21+DB23</f>
        <v>40</v>
      </c>
      <c r="DC8" s="870">
        <f>DC10+DC14+DC17+DC21+DC23</f>
        <v>120</v>
      </c>
      <c r="DD8" s="870">
        <f>DE8+DG8+DF8</f>
        <v>280</v>
      </c>
      <c r="DE8" s="870">
        <f>DE10+DE14+DE17+DE21+DE23</f>
        <v>200</v>
      </c>
      <c r="DF8" s="870">
        <f>DF10+DF14+DF17+DF21+DF23</f>
        <v>0</v>
      </c>
      <c r="DG8" s="870">
        <f t="shared" ref="DG8" si="22">DG10+DG14+DG17+DG21+DG23</f>
        <v>80</v>
      </c>
      <c r="DH8" s="870"/>
      <c r="DI8" s="870">
        <f>DI10+DI14+DI17+DI21+DI23</f>
        <v>200</v>
      </c>
      <c r="DJ8" s="872"/>
      <c r="DK8" s="834"/>
    </row>
    <row r="9" spans="1:115" ht="3" hidden="1" customHeight="1" x14ac:dyDescent="0.25">
      <c r="A9" s="873" t="s">
        <v>296</v>
      </c>
      <c r="B9" s="874"/>
      <c r="C9" s="66">
        <f t="shared" ref="C9" si="23">SUM(D9+E9+F9+G9+I9+J9+K9+N9+O9+P9+Q9+T9+Y9+AC9+AH9+AM9++AS9+AY9+BD9+BJ9+BN9+BR9+BU9+BV9+BZ9+CE9+CI9+CM9+CS9+CV9+CZ9+DD9+DH9+DI9+DJ9)</f>
        <v>0</v>
      </c>
      <c r="D9" s="805"/>
      <c r="E9" s="805"/>
      <c r="F9" s="805"/>
      <c r="G9" s="805"/>
      <c r="H9" s="805"/>
      <c r="I9" s="805"/>
      <c r="J9" s="805"/>
      <c r="K9" s="805"/>
      <c r="L9" s="805"/>
      <c r="M9" s="805"/>
      <c r="N9" s="805"/>
      <c r="O9" s="805"/>
      <c r="P9" s="805"/>
      <c r="Q9" s="802"/>
      <c r="R9" s="797"/>
      <c r="S9" s="805"/>
      <c r="T9" s="802"/>
      <c r="U9" s="805"/>
      <c r="V9" s="805"/>
      <c r="W9" s="805"/>
      <c r="X9" s="805"/>
      <c r="Y9" s="802"/>
      <c r="Z9" s="797"/>
      <c r="AA9" s="805"/>
      <c r="AB9" s="805"/>
      <c r="AC9" s="802"/>
      <c r="AD9" s="805"/>
      <c r="AE9" s="805"/>
      <c r="AF9" s="805"/>
      <c r="AG9" s="805"/>
      <c r="AH9" s="802"/>
      <c r="AI9" s="875"/>
      <c r="AJ9" s="875"/>
      <c r="AK9" s="875"/>
      <c r="AL9" s="875"/>
      <c r="AM9" s="800"/>
      <c r="AN9" s="803"/>
      <c r="AO9" s="803"/>
      <c r="AP9" s="803"/>
      <c r="AQ9" s="803"/>
      <c r="AR9" s="803"/>
      <c r="AS9" s="800"/>
      <c r="AT9" s="797"/>
      <c r="AU9" s="797"/>
      <c r="AV9" s="797"/>
      <c r="AW9" s="797"/>
      <c r="AX9" s="797"/>
      <c r="AY9" s="800"/>
      <c r="AZ9" s="876"/>
      <c r="BA9" s="876"/>
      <c r="BB9" s="876"/>
      <c r="BC9" s="876"/>
      <c r="BD9" s="800"/>
      <c r="BE9" s="797"/>
      <c r="BF9" s="797"/>
      <c r="BG9" s="797"/>
      <c r="BH9" s="797"/>
      <c r="BI9" s="797"/>
      <c r="BJ9" s="800"/>
      <c r="BK9" s="797"/>
      <c r="BL9" s="797"/>
      <c r="BM9" s="797"/>
      <c r="BN9" s="800"/>
      <c r="BO9" s="797"/>
      <c r="BP9" s="797"/>
      <c r="BQ9" s="797"/>
      <c r="BR9" s="800"/>
      <c r="BS9" s="842"/>
      <c r="BT9" s="804"/>
      <c r="BU9" s="806"/>
      <c r="BV9" s="800"/>
      <c r="BW9" s="797"/>
      <c r="BX9" s="797"/>
      <c r="BY9" s="797"/>
      <c r="BZ9" s="800"/>
      <c r="CA9" s="797"/>
      <c r="CB9" s="797"/>
      <c r="CC9" s="797"/>
      <c r="CD9" s="797"/>
      <c r="CE9" s="800"/>
      <c r="CF9" s="797"/>
      <c r="CG9" s="797"/>
      <c r="CH9" s="797"/>
      <c r="CI9" s="800"/>
      <c r="CJ9" s="797"/>
      <c r="CK9" s="797"/>
      <c r="CL9" s="797"/>
      <c r="CM9" s="800"/>
      <c r="CN9" s="876"/>
      <c r="CO9" s="876"/>
      <c r="CP9" s="876"/>
      <c r="CQ9" s="876"/>
      <c r="CR9" s="876"/>
      <c r="CS9" s="800"/>
      <c r="CT9" s="805"/>
      <c r="CU9" s="797"/>
      <c r="CV9" s="800"/>
      <c r="CW9" s="797"/>
      <c r="CX9" s="797"/>
      <c r="CY9" s="797"/>
      <c r="CZ9" s="800"/>
      <c r="DA9" s="799"/>
      <c r="DB9" s="799"/>
      <c r="DC9" s="799"/>
      <c r="DD9" s="800"/>
      <c r="DE9" s="797"/>
      <c r="DF9" s="797"/>
      <c r="DG9" s="797"/>
      <c r="DH9" s="806"/>
      <c r="DI9" s="800"/>
      <c r="DJ9" s="806"/>
    </row>
    <row r="10" spans="1:115" s="96" customFormat="1" ht="18.75" x14ac:dyDescent="0.3">
      <c r="A10" s="101" t="s">
        <v>121</v>
      </c>
      <c r="B10" s="166" t="s">
        <v>115</v>
      </c>
      <c r="C10" s="66">
        <f t="shared" ref="C10:C24" si="24">SUM(D10+E10+F10+G10+I10+J10+K10+N10+O10+P10+Q10+T10+Y10+AC10+AH10+AM10++AS10+AY10+BD10+BJ10+BN10+BR10+BU10+BV10+BZ10+CE10+CI10+CM10+CS10+CV10+CZ10+DD10+DH10+DI10+DJ10)</f>
        <v>7440</v>
      </c>
      <c r="D10" s="89">
        <f>D11+D12+D13</f>
        <v>0</v>
      </c>
      <c r="E10" s="89">
        <f>E11</f>
        <v>3500</v>
      </c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79">
        <f>R10+S10</f>
        <v>320</v>
      </c>
      <c r="R10" s="89">
        <f>R11+R12+R13</f>
        <v>200</v>
      </c>
      <c r="S10" s="89">
        <f>S11+S12+S13</f>
        <v>120</v>
      </c>
      <c r="T10" s="81">
        <f>U10+V10+W10+X10</f>
        <v>240</v>
      </c>
      <c r="U10" s="103">
        <f>SUM(U11:U13)</f>
        <v>240</v>
      </c>
      <c r="V10" s="104">
        <f>SUM(V11:V13)</f>
        <v>0</v>
      </c>
      <c r="W10" s="104">
        <f t="shared" ref="W10:X10" si="25">SUM(W11:W13)</f>
        <v>0</v>
      </c>
      <c r="X10" s="104">
        <f t="shared" si="25"/>
        <v>0</v>
      </c>
      <c r="Y10" s="81">
        <f>Z10+AA10+AB10</f>
        <v>160</v>
      </c>
      <c r="Z10" s="105">
        <f>SUM(Z11:Z13)</f>
        <v>160</v>
      </c>
      <c r="AA10" s="104">
        <f>SUM(AA11:AA13)</f>
        <v>0</v>
      </c>
      <c r="AB10" s="104">
        <f>SUM(AB11:AB13)</f>
        <v>0</v>
      </c>
      <c r="AC10" s="81">
        <f>AD10+AE10+AF10+AG10</f>
        <v>160</v>
      </c>
      <c r="AD10" s="106">
        <f>AD11+AD12+AD13</f>
        <v>100</v>
      </c>
      <c r="AE10" s="106">
        <f t="shared" ref="AE10:AG10" si="26">AE11+AE12+AE13</f>
        <v>60</v>
      </c>
      <c r="AF10" s="106">
        <f t="shared" si="26"/>
        <v>0</v>
      </c>
      <c r="AG10" s="106">
        <f t="shared" si="26"/>
        <v>0</v>
      </c>
      <c r="AH10" s="81">
        <f>AI10+AJ10+AK10+AL10</f>
        <v>300</v>
      </c>
      <c r="AI10" s="107">
        <f>AI11+AI12+AI13</f>
        <v>300</v>
      </c>
      <c r="AJ10" s="89">
        <f t="shared" ref="AJ10:AL10" si="27">AJ11+AJ12+AJ13</f>
        <v>0</v>
      </c>
      <c r="AK10" s="89">
        <f t="shared" si="27"/>
        <v>0</v>
      </c>
      <c r="AL10" s="89">
        <f t="shared" si="27"/>
        <v>0</v>
      </c>
      <c r="AM10" s="81">
        <f>AN10+AO10+AP10+AQ10+AR10</f>
        <v>140</v>
      </c>
      <c r="AN10" s="108">
        <f>SUM(AN11:AN13)</f>
        <v>100</v>
      </c>
      <c r="AO10" s="108">
        <f>SUM(AO11:AO13)</f>
        <v>40</v>
      </c>
      <c r="AP10" s="108">
        <f>SUM(AP11:AP13)</f>
        <v>0</v>
      </c>
      <c r="AQ10" s="108">
        <f>SUM(AQ11:AQ13)</f>
        <v>0</v>
      </c>
      <c r="AR10" s="108">
        <f>SUM(AR11:AR13)</f>
        <v>0</v>
      </c>
      <c r="AS10" s="81">
        <f>AT10+AU10+AV10+AW10+AX10</f>
        <v>140</v>
      </c>
      <c r="AT10" s="106">
        <f>+AT11+AT12+AT13</f>
        <v>120</v>
      </c>
      <c r="AU10" s="106">
        <f>+AU11+AU12+AU13</f>
        <v>0</v>
      </c>
      <c r="AV10" s="106">
        <f>+AV11+AV12+AV13</f>
        <v>0</v>
      </c>
      <c r="AW10" s="106">
        <f>+AW11+AW12+AW13</f>
        <v>20</v>
      </c>
      <c r="AX10" s="106">
        <f>+AX11+AX12+AX13</f>
        <v>0</v>
      </c>
      <c r="AY10" s="81">
        <f t="shared" ref="AY10:AY24" si="28">AZ10+BC10+BA10+BB10</f>
        <v>80</v>
      </c>
      <c r="AZ10" s="109">
        <f>SUM(AZ11:AZ13)</f>
        <v>60</v>
      </c>
      <c r="BA10" s="109">
        <f t="shared" ref="BA10:BC10" si="29">SUM(BA11:BA13)</f>
        <v>0</v>
      </c>
      <c r="BB10" s="109">
        <f t="shared" si="29"/>
        <v>0</v>
      </c>
      <c r="BC10" s="109">
        <f t="shared" si="29"/>
        <v>20</v>
      </c>
      <c r="BD10" s="81">
        <f>BE10+BF10+BG10+BH10+BI10</f>
        <v>80</v>
      </c>
      <c r="BE10" s="110">
        <f>SUM(BE11:BE13)</f>
        <v>80</v>
      </c>
      <c r="BF10" s="110">
        <f>BF11+BF12+BF13</f>
        <v>0</v>
      </c>
      <c r="BG10" s="110">
        <f t="shared" ref="BG10:BI10" si="30">BG11+BG12+BG13</f>
        <v>0</v>
      </c>
      <c r="BH10" s="110">
        <f t="shared" si="30"/>
        <v>0</v>
      </c>
      <c r="BI10" s="110">
        <f t="shared" si="30"/>
        <v>0</v>
      </c>
      <c r="BJ10" s="81">
        <f>BK10+BL10+BM10</f>
        <v>80</v>
      </c>
      <c r="BK10" s="106">
        <f>SUM(BK11:BK13)</f>
        <v>0</v>
      </c>
      <c r="BL10" s="106">
        <f t="shared" ref="BL10:BM10" si="31">SUM(BL11:BL13)</f>
        <v>80</v>
      </c>
      <c r="BM10" s="106">
        <f t="shared" si="31"/>
        <v>0</v>
      </c>
      <c r="BN10" s="81">
        <f>BO10+BP10+BQ10</f>
        <v>0</v>
      </c>
      <c r="BO10" s="111">
        <f>BO11+BO12+BO13</f>
        <v>0</v>
      </c>
      <c r="BP10" s="89">
        <v>0</v>
      </c>
      <c r="BQ10" s="112">
        <f>BQ11+BQ12+BQ13</f>
        <v>0</v>
      </c>
      <c r="BR10" s="81">
        <f>BS10+BT10</f>
        <v>80</v>
      </c>
      <c r="BS10" s="93">
        <f>BS11+BS12+BS13</f>
        <v>80</v>
      </c>
      <c r="BT10" s="94">
        <f>BT11+BT12+BT13</f>
        <v>0</v>
      </c>
      <c r="BU10" s="81">
        <f>BU11+BU12+BU13</f>
        <v>0</v>
      </c>
      <c r="BV10" s="81">
        <f>BW10+BX10+BY10</f>
        <v>160</v>
      </c>
      <c r="BW10" s="113">
        <f>BW11+BW12+BW13</f>
        <v>140</v>
      </c>
      <c r="BX10" s="113">
        <f t="shared" ref="BX10" si="32">BX11+BX12+BX13</f>
        <v>20</v>
      </c>
      <c r="BY10" s="91">
        <f>BY11+BY12+BY13</f>
        <v>0</v>
      </c>
      <c r="BZ10" s="81">
        <f>CA10+CB10+CC10+CD10</f>
        <v>80</v>
      </c>
      <c r="CA10" s="114">
        <f>SUM(CA11:CA13)</f>
        <v>80</v>
      </c>
      <c r="CB10" s="89">
        <f>CB12+CB13</f>
        <v>0</v>
      </c>
      <c r="CC10" s="89">
        <f t="shared" ref="CC10:CD10" si="33">CC12+CC13</f>
        <v>0</v>
      </c>
      <c r="CD10" s="89">
        <f t="shared" si="33"/>
        <v>0</v>
      </c>
      <c r="CE10" s="81">
        <f>CF10+CG10+CH10</f>
        <v>1200</v>
      </c>
      <c r="CF10" s="89">
        <f>CF11+CF12+CF13</f>
        <v>1100</v>
      </c>
      <c r="CG10" s="89">
        <f t="shared" ref="CG10:CH10" si="34">CG11+CG12+CG13</f>
        <v>100</v>
      </c>
      <c r="CH10" s="89">
        <f t="shared" si="34"/>
        <v>0</v>
      </c>
      <c r="CI10" s="81">
        <f>CJ10+CK10+CL10</f>
        <v>540</v>
      </c>
      <c r="CJ10" s="89">
        <f>CJ11+CJ12+CJ13</f>
        <v>540</v>
      </c>
      <c r="CK10" s="89">
        <f>CK11+CK12+CK13</f>
        <v>0</v>
      </c>
      <c r="CL10" s="89">
        <f>CL11+CL12+CL13</f>
        <v>0</v>
      </c>
      <c r="CM10" s="81">
        <f>CN10+CO10+CP10+CQ10+CR10</f>
        <v>0</v>
      </c>
      <c r="CN10" s="91">
        <f>CN11+CN12+CN13</f>
        <v>0</v>
      </c>
      <c r="CO10" s="91">
        <f t="shared" ref="CO10:CR10" si="35">CO11+CO12+CO13</f>
        <v>0</v>
      </c>
      <c r="CP10" s="91">
        <f t="shared" si="35"/>
        <v>0</v>
      </c>
      <c r="CQ10" s="91">
        <f t="shared" si="35"/>
        <v>0</v>
      </c>
      <c r="CR10" s="91">
        <f t="shared" si="35"/>
        <v>0</v>
      </c>
      <c r="CS10" s="81">
        <f>CT10+CU10</f>
        <v>0</v>
      </c>
      <c r="CT10" s="88">
        <f>CT11+CT12+CT13</f>
        <v>0</v>
      </c>
      <c r="CU10" s="89">
        <f>CU11+CU12+CU13</f>
        <v>0</v>
      </c>
      <c r="CV10" s="81">
        <f>CV11+CV12+CV13</f>
        <v>0</v>
      </c>
      <c r="CW10" s="89">
        <f>CW11+CW12+CW13</f>
        <v>0</v>
      </c>
      <c r="CX10" s="89">
        <f t="shared" ref="CX10:CY10" si="36">CX11+CX12+CX13</f>
        <v>0</v>
      </c>
      <c r="CY10" s="89">
        <f t="shared" si="36"/>
        <v>0</v>
      </c>
      <c r="CZ10" s="81">
        <f>DA10+DB10+DC10</f>
        <v>100</v>
      </c>
      <c r="DA10" s="115">
        <f>DA11+DA12+DA13</f>
        <v>100</v>
      </c>
      <c r="DB10" s="115">
        <f>DB11+DB12+DB13</f>
        <v>0</v>
      </c>
      <c r="DC10" s="115">
        <f>DC11+DC12+DC13</f>
        <v>0</v>
      </c>
      <c r="DD10" s="81">
        <f t="shared" ref="DD10:DD24" si="37">DE10+DG10+DF10</f>
        <v>0</v>
      </c>
      <c r="DE10" s="89">
        <f>SUM(DE11:DE13)</f>
        <v>0</v>
      </c>
      <c r="DF10" s="89">
        <f>SUM(DF11:DF13)</f>
        <v>0</v>
      </c>
      <c r="DG10" s="89">
        <f t="shared" ref="DG10" si="38">SUM(DG11:DG13)</f>
        <v>0</v>
      </c>
      <c r="DH10" s="81"/>
      <c r="DI10" s="116">
        <f>DI11+DI12+DI13</f>
        <v>80</v>
      </c>
      <c r="DJ10" s="81"/>
      <c r="DK10" s="835"/>
    </row>
    <row r="11" spans="1:115" s="143" customFormat="1" ht="18.75" x14ac:dyDescent="0.3">
      <c r="A11" s="117" t="s">
        <v>122</v>
      </c>
      <c r="B11" s="118" t="s">
        <v>115</v>
      </c>
      <c r="C11" s="916">
        <f>SUM(D11+E11+F11+G11+I11+J11+K11+N11+O11+P11+Q11+T11+Y11+AC11+AH11+AM11++AS11+AY11+BD11+BJ11+BN11+BR11+BU11+BV11+BZ11+CE11+CI11+CM11+CS11+CV11+CZ11+DD11+DH11+DI11+DJ11)</f>
        <v>4820</v>
      </c>
      <c r="D11" s="80">
        <v>0</v>
      </c>
      <c r="E11" s="80">
        <v>3500</v>
      </c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120">
        <f>R11+S11</f>
        <v>220</v>
      </c>
      <c r="R11" s="121">
        <v>100</v>
      </c>
      <c r="S11" s="80">
        <v>120</v>
      </c>
      <c r="T11" s="84">
        <f>U11+V11+W11+X11</f>
        <v>0</v>
      </c>
      <c r="U11" s="122">
        <v>0</v>
      </c>
      <c r="V11" s="122">
        <v>0</v>
      </c>
      <c r="W11" s="122">
        <v>0</v>
      </c>
      <c r="X11" s="122">
        <v>0</v>
      </c>
      <c r="Y11" s="84">
        <f t="shared" ref="Y11:Y24" si="39">Z11+AA11+AB11</f>
        <v>100</v>
      </c>
      <c r="Z11" s="123">
        <v>100</v>
      </c>
      <c r="AA11" s="122">
        <v>0</v>
      </c>
      <c r="AB11" s="122">
        <v>0</v>
      </c>
      <c r="AC11" s="84">
        <f>AD11+AE11+AF11+AG11</f>
        <v>160</v>
      </c>
      <c r="AD11" s="122">
        <v>100</v>
      </c>
      <c r="AE11" s="124">
        <v>60</v>
      </c>
      <c r="AF11" s="125">
        <v>0</v>
      </c>
      <c r="AG11" s="125">
        <v>0</v>
      </c>
      <c r="AH11" s="84">
        <f>AI11+AJ11+AK11+AL11</f>
        <v>120</v>
      </c>
      <c r="AI11" s="124">
        <v>120</v>
      </c>
      <c r="AJ11" s="127">
        <v>0</v>
      </c>
      <c r="AK11" s="127">
        <v>0</v>
      </c>
      <c r="AL11" s="128">
        <v>0</v>
      </c>
      <c r="AM11" s="84">
        <f>AN11+AO11+AP11+AQ11+AR11</f>
        <v>100</v>
      </c>
      <c r="AN11" s="121">
        <v>60</v>
      </c>
      <c r="AO11" s="124">
        <v>40</v>
      </c>
      <c r="AP11" s="129">
        <v>0</v>
      </c>
      <c r="AQ11" s="129">
        <v>0</v>
      </c>
      <c r="AR11" s="130">
        <v>0</v>
      </c>
      <c r="AS11" s="84">
        <f>AT11+AU11+AV11+AW11+AX11</f>
        <v>120</v>
      </c>
      <c r="AT11" s="131">
        <v>100</v>
      </c>
      <c r="AU11" s="132">
        <v>0</v>
      </c>
      <c r="AV11" s="132">
        <v>0</v>
      </c>
      <c r="AW11" s="131">
        <v>20</v>
      </c>
      <c r="AX11" s="132">
        <v>0</v>
      </c>
      <c r="AY11" s="84">
        <f t="shared" si="28"/>
        <v>80</v>
      </c>
      <c r="AZ11" s="133">
        <v>60</v>
      </c>
      <c r="BA11" s="133">
        <v>0</v>
      </c>
      <c r="BB11" s="133">
        <v>0</v>
      </c>
      <c r="BC11" s="133">
        <v>20</v>
      </c>
      <c r="BD11" s="84">
        <f>BE11+BF11+BG11+BH11+BI11</f>
        <v>0</v>
      </c>
      <c r="BE11" s="121">
        <v>0</v>
      </c>
      <c r="BF11" s="110">
        <v>0</v>
      </c>
      <c r="BG11" s="110">
        <v>0</v>
      </c>
      <c r="BH11" s="110">
        <v>0</v>
      </c>
      <c r="BI11" s="110">
        <v>0</v>
      </c>
      <c r="BJ11" s="84">
        <f>BK11+BL11+BM11</f>
        <v>0</v>
      </c>
      <c r="BK11" s="122">
        <v>0</v>
      </c>
      <c r="BL11" s="122">
        <v>0</v>
      </c>
      <c r="BM11" s="122">
        <v>0</v>
      </c>
      <c r="BN11" s="84"/>
      <c r="BO11" s="134">
        <v>0</v>
      </c>
      <c r="BP11" s="80"/>
      <c r="BQ11" s="135">
        <v>0</v>
      </c>
      <c r="BR11" s="84">
        <f t="shared" ref="BR11:BR24" si="40">BS11+BT11</f>
        <v>20</v>
      </c>
      <c r="BS11" s="136">
        <v>20</v>
      </c>
      <c r="BT11" s="137">
        <v>0</v>
      </c>
      <c r="BU11" s="420">
        <v>0</v>
      </c>
      <c r="BV11" s="84">
        <f>BW11+BX11+BY11</f>
        <v>120</v>
      </c>
      <c r="BW11" s="123">
        <v>100</v>
      </c>
      <c r="BX11" s="138">
        <v>20</v>
      </c>
      <c r="BY11" s="85">
        <v>0</v>
      </c>
      <c r="BZ11" s="84">
        <f>CA11+CB11+CC11+CD11</f>
        <v>40</v>
      </c>
      <c r="CA11" s="139">
        <v>40</v>
      </c>
      <c r="CB11" s="80">
        <v>0</v>
      </c>
      <c r="CC11" s="80">
        <v>0</v>
      </c>
      <c r="CD11" s="80">
        <v>0</v>
      </c>
      <c r="CE11" s="84">
        <f>CF11+CG11+CH11</f>
        <v>200</v>
      </c>
      <c r="CF11" s="80">
        <v>100</v>
      </c>
      <c r="CG11" s="80">
        <v>100</v>
      </c>
      <c r="CH11" s="80">
        <v>0</v>
      </c>
      <c r="CI11" s="84">
        <f>CJ11+CK11+CL11</f>
        <v>0</v>
      </c>
      <c r="CJ11" s="80">
        <v>0</v>
      </c>
      <c r="CK11" s="80">
        <v>0</v>
      </c>
      <c r="CL11" s="80">
        <v>0</v>
      </c>
      <c r="CM11" s="84">
        <f>CN11+CO11+CP11+CQ11+CR11</f>
        <v>0</v>
      </c>
      <c r="CN11" s="85">
        <v>0</v>
      </c>
      <c r="CO11" s="85">
        <v>0</v>
      </c>
      <c r="CP11" s="85">
        <v>0</v>
      </c>
      <c r="CQ11" s="85">
        <v>0</v>
      </c>
      <c r="CR11" s="85">
        <v>0</v>
      </c>
      <c r="CS11" s="84">
        <f>CT11+CU11</f>
        <v>0</v>
      </c>
      <c r="CT11" s="78">
        <v>0</v>
      </c>
      <c r="CU11" s="80">
        <v>0</v>
      </c>
      <c r="CV11" s="84">
        <f>CW11+CX11+CY11</f>
        <v>0</v>
      </c>
      <c r="CW11" s="80">
        <v>0</v>
      </c>
      <c r="CX11" s="80"/>
      <c r="CY11" s="80">
        <v>0</v>
      </c>
      <c r="CZ11" s="84">
        <f>DA11+DB11+DC11</f>
        <v>0</v>
      </c>
      <c r="DA11" s="140">
        <v>0</v>
      </c>
      <c r="DB11" s="140">
        <v>0</v>
      </c>
      <c r="DC11" s="140">
        <v>0</v>
      </c>
      <c r="DD11" s="84">
        <f t="shared" si="37"/>
        <v>0</v>
      </c>
      <c r="DE11" s="141">
        <v>0</v>
      </c>
      <c r="DF11" s="141">
        <v>0</v>
      </c>
      <c r="DG11" s="141">
        <v>0</v>
      </c>
      <c r="DH11" s="84"/>
      <c r="DI11" s="142">
        <v>40</v>
      </c>
      <c r="DJ11" s="84"/>
    </row>
    <row r="12" spans="1:115" ht="18.75" x14ac:dyDescent="0.3">
      <c r="A12" s="144" t="s">
        <v>123</v>
      </c>
      <c r="B12" s="145" t="s">
        <v>115</v>
      </c>
      <c r="C12" s="916">
        <f t="shared" si="24"/>
        <v>1140</v>
      </c>
      <c r="D12" s="80">
        <v>0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120">
        <f t="shared" ref="Q12:Q24" si="41">R12+S12</f>
        <v>100</v>
      </c>
      <c r="R12" s="146">
        <v>100</v>
      </c>
      <c r="S12" s="80">
        <v>0</v>
      </c>
      <c r="T12" s="84">
        <f t="shared" ref="T12:T24" si="42">U12+V12+W12+X12</f>
        <v>0</v>
      </c>
      <c r="U12" s="122">
        <v>0</v>
      </c>
      <c r="V12" s="122">
        <v>0</v>
      </c>
      <c r="W12" s="122">
        <v>0</v>
      </c>
      <c r="X12" s="122">
        <v>0</v>
      </c>
      <c r="Y12" s="84">
        <f t="shared" si="39"/>
        <v>40</v>
      </c>
      <c r="Z12" s="123">
        <v>40</v>
      </c>
      <c r="AA12" s="122">
        <v>0</v>
      </c>
      <c r="AB12" s="122">
        <v>0</v>
      </c>
      <c r="AC12" s="84">
        <f t="shared" ref="AC12:AC13" si="43">AD12+AE12+AF12+AG12</f>
        <v>0</v>
      </c>
      <c r="AD12" s="125">
        <v>0</v>
      </c>
      <c r="AE12" s="125">
        <v>0</v>
      </c>
      <c r="AF12" s="125">
        <v>0</v>
      </c>
      <c r="AG12" s="125">
        <v>0</v>
      </c>
      <c r="AH12" s="84">
        <f t="shared" ref="AH12:AH13" si="44">AI12+AJ12+AK12+AL12</f>
        <v>180</v>
      </c>
      <c r="AI12" s="147">
        <v>180</v>
      </c>
      <c r="AJ12" s="127">
        <v>0</v>
      </c>
      <c r="AK12" s="127">
        <v>0</v>
      </c>
      <c r="AL12" s="128">
        <v>0</v>
      </c>
      <c r="AM12" s="84">
        <f t="shared" ref="AM12:AM13" si="45">AN12+AO12+AP12+AQ12+AR12</f>
        <v>20</v>
      </c>
      <c r="AN12" s="146">
        <v>20</v>
      </c>
      <c r="AO12" s="148">
        <v>0</v>
      </c>
      <c r="AP12" s="148">
        <v>0</v>
      </c>
      <c r="AQ12" s="148">
        <v>0</v>
      </c>
      <c r="AR12" s="148">
        <v>0</v>
      </c>
      <c r="AS12" s="84">
        <f t="shared" ref="AS12:AS13" si="46">AT12+AU12+AV12+AW12+AX12</f>
        <v>20</v>
      </c>
      <c r="AT12" s="131">
        <v>20</v>
      </c>
      <c r="AU12" s="132">
        <v>0</v>
      </c>
      <c r="AV12" s="132">
        <v>0</v>
      </c>
      <c r="AW12" s="132">
        <v>0</v>
      </c>
      <c r="AX12" s="132">
        <v>0</v>
      </c>
      <c r="AY12" s="84">
        <f t="shared" si="28"/>
        <v>0</v>
      </c>
      <c r="AZ12" s="133">
        <v>0</v>
      </c>
      <c r="BA12" s="133">
        <v>0</v>
      </c>
      <c r="BB12" s="133">
        <v>0</v>
      </c>
      <c r="BC12" s="133">
        <v>0</v>
      </c>
      <c r="BD12" s="84">
        <f t="shared" ref="BD12:BD13" si="47">BE12+BF12+BG12+BH12+BI12</f>
        <v>0</v>
      </c>
      <c r="BE12" s="121">
        <v>0</v>
      </c>
      <c r="BF12" s="110">
        <v>0</v>
      </c>
      <c r="BG12" s="110">
        <v>0</v>
      </c>
      <c r="BH12" s="110">
        <v>0</v>
      </c>
      <c r="BI12" s="110">
        <v>0</v>
      </c>
      <c r="BJ12" s="84">
        <f t="shared" ref="BJ12:BJ13" si="48">BK12+BL12+BM12</f>
        <v>40</v>
      </c>
      <c r="BK12" s="122">
        <v>0</v>
      </c>
      <c r="BL12" s="149">
        <v>40</v>
      </c>
      <c r="BM12" s="122">
        <v>0</v>
      </c>
      <c r="BN12" s="84"/>
      <c r="BO12" s="134">
        <v>0</v>
      </c>
      <c r="BP12" s="80"/>
      <c r="BQ12" s="135">
        <v>0</v>
      </c>
      <c r="BR12" s="84">
        <f t="shared" si="40"/>
        <v>40</v>
      </c>
      <c r="BS12" s="150">
        <v>40</v>
      </c>
      <c r="BT12" s="137">
        <v>0</v>
      </c>
      <c r="BU12" s="420">
        <v>0</v>
      </c>
      <c r="BV12" s="84">
        <f t="shared" ref="BV12:BV13" si="49">BW12+BX12+BY12</f>
        <v>20</v>
      </c>
      <c r="BW12" s="123">
        <v>20</v>
      </c>
      <c r="BX12" s="85">
        <v>0</v>
      </c>
      <c r="BY12" s="85">
        <v>0</v>
      </c>
      <c r="BZ12" s="84">
        <f t="shared" ref="BZ12:BZ14" si="50">CA12+CB12+CC12+CD12</f>
        <v>40</v>
      </c>
      <c r="CA12" s="139">
        <v>40</v>
      </c>
      <c r="CB12" s="80">
        <v>0</v>
      </c>
      <c r="CC12" s="80">
        <v>0</v>
      </c>
      <c r="CD12" s="80">
        <v>0</v>
      </c>
      <c r="CE12" s="84">
        <f t="shared" ref="CE12:CE13" si="51">CF12+CG12+CH12</f>
        <v>100</v>
      </c>
      <c r="CF12" s="80">
        <v>100</v>
      </c>
      <c r="CG12" s="80">
        <v>0</v>
      </c>
      <c r="CH12" s="80">
        <v>0</v>
      </c>
      <c r="CI12" s="84">
        <f t="shared" ref="CI12:CI13" si="52">CJ12+CK12+CL12</f>
        <v>540</v>
      </c>
      <c r="CJ12" s="80">
        <v>540</v>
      </c>
      <c r="CK12" s="80">
        <v>0</v>
      </c>
      <c r="CL12" s="80">
        <v>0</v>
      </c>
      <c r="CM12" s="84">
        <f t="shared" ref="CM12:CM13" si="53">CN12+CO12+CP12+CQ12+CR12</f>
        <v>0</v>
      </c>
      <c r="CN12" s="85">
        <v>0</v>
      </c>
      <c r="CO12" s="85">
        <v>0</v>
      </c>
      <c r="CP12" s="85">
        <v>0</v>
      </c>
      <c r="CQ12" s="85">
        <v>0</v>
      </c>
      <c r="CR12" s="85">
        <v>0</v>
      </c>
      <c r="CS12" s="84">
        <f t="shared" ref="CS12:CS13" si="54">CT12+CU12</f>
        <v>0</v>
      </c>
      <c r="CT12" s="78">
        <v>0</v>
      </c>
      <c r="CU12" s="80">
        <v>0</v>
      </c>
      <c r="CV12" s="84">
        <f t="shared" ref="CV12:CV24" si="55">CW12+CX12+CY12</f>
        <v>0</v>
      </c>
      <c r="CW12" s="80">
        <v>0</v>
      </c>
      <c r="CX12" s="80"/>
      <c r="CY12" s="80">
        <v>0</v>
      </c>
      <c r="CZ12" s="84">
        <f t="shared" ref="CZ12:CZ13" si="56">DA12+DB12+DC12</f>
        <v>0</v>
      </c>
      <c r="DA12" s="140">
        <v>0</v>
      </c>
      <c r="DB12" s="140">
        <v>0</v>
      </c>
      <c r="DC12" s="140">
        <v>0</v>
      </c>
      <c r="DD12" s="84">
        <f t="shared" si="37"/>
        <v>0</v>
      </c>
      <c r="DE12" s="141">
        <v>0</v>
      </c>
      <c r="DF12" s="141">
        <v>0</v>
      </c>
      <c r="DG12" s="141">
        <v>0</v>
      </c>
      <c r="DH12" s="84"/>
      <c r="DI12" s="151">
        <v>0</v>
      </c>
      <c r="DJ12" s="84"/>
    </row>
    <row r="13" spans="1:115" ht="18.75" x14ac:dyDescent="0.3">
      <c r="A13" s="152" t="s">
        <v>124</v>
      </c>
      <c r="B13" s="153" t="s">
        <v>115</v>
      </c>
      <c r="C13" s="916">
        <f t="shared" si="24"/>
        <v>1480</v>
      </c>
      <c r="D13" s="99">
        <v>0</v>
      </c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120">
        <f t="shared" si="41"/>
        <v>0</v>
      </c>
      <c r="R13" s="154">
        <v>0</v>
      </c>
      <c r="S13" s="99">
        <v>0</v>
      </c>
      <c r="T13" s="84">
        <f t="shared" si="42"/>
        <v>240</v>
      </c>
      <c r="U13" s="155">
        <v>240</v>
      </c>
      <c r="V13" s="122">
        <v>0</v>
      </c>
      <c r="W13" s="122">
        <v>0</v>
      </c>
      <c r="X13" s="122">
        <v>0</v>
      </c>
      <c r="Y13" s="84">
        <f t="shared" si="39"/>
        <v>20</v>
      </c>
      <c r="Z13" s="123">
        <v>20</v>
      </c>
      <c r="AA13" s="122">
        <v>0</v>
      </c>
      <c r="AB13" s="122">
        <v>0</v>
      </c>
      <c r="AC13" s="84">
        <f t="shared" si="43"/>
        <v>0</v>
      </c>
      <c r="AD13" s="125">
        <v>0</v>
      </c>
      <c r="AE13" s="125">
        <v>0</v>
      </c>
      <c r="AF13" s="125">
        <v>0</v>
      </c>
      <c r="AG13" s="125">
        <v>0</v>
      </c>
      <c r="AH13" s="84">
        <f t="shared" si="44"/>
        <v>0</v>
      </c>
      <c r="AI13" s="128">
        <v>0</v>
      </c>
      <c r="AJ13" s="127">
        <v>0</v>
      </c>
      <c r="AK13" s="127">
        <v>0</v>
      </c>
      <c r="AL13" s="128">
        <v>0</v>
      </c>
      <c r="AM13" s="84">
        <f t="shared" si="45"/>
        <v>20</v>
      </c>
      <c r="AN13" s="156">
        <v>20</v>
      </c>
      <c r="AO13" s="157">
        <v>0</v>
      </c>
      <c r="AP13" s="157">
        <v>0</v>
      </c>
      <c r="AQ13" s="157">
        <v>0</v>
      </c>
      <c r="AR13" s="157">
        <v>0</v>
      </c>
      <c r="AS13" s="84">
        <f t="shared" si="46"/>
        <v>0</v>
      </c>
      <c r="AT13" s="132">
        <v>0</v>
      </c>
      <c r="AU13" s="132">
        <v>0</v>
      </c>
      <c r="AV13" s="132">
        <v>0</v>
      </c>
      <c r="AW13" s="132">
        <v>0</v>
      </c>
      <c r="AX13" s="132">
        <v>0</v>
      </c>
      <c r="AY13" s="84">
        <f t="shared" si="28"/>
        <v>0</v>
      </c>
      <c r="AZ13" s="158">
        <v>0</v>
      </c>
      <c r="BA13" s="158">
        <v>0</v>
      </c>
      <c r="BB13" s="158">
        <v>0</v>
      </c>
      <c r="BC13" s="158">
        <v>0</v>
      </c>
      <c r="BD13" s="84">
        <f t="shared" si="47"/>
        <v>80</v>
      </c>
      <c r="BE13" s="156">
        <v>80</v>
      </c>
      <c r="BF13" s="110">
        <v>0</v>
      </c>
      <c r="BG13" s="110">
        <v>0</v>
      </c>
      <c r="BH13" s="110">
        <v>0</v>
      </c>
      <c r="BI13" s="110">
        <v>0</v>
      </c>
      <c r="BJ13" s="84">
        <f t="shared" si="48"/>
        <v>40</v>
      </c>
      <c r="BK13" s="122">
        <v>0</v>
      </c>
      <c r="BL13" s="160">
        <v>40</v>
      </c>
      <c r="BM13" s="122">
        <v>0</v>
      </c>
      <c r="BN13" s="84"/>
      <c r="BO13" s="134">
        <v>0</v>
      </c>
      <c r="BP13" s="99"/>
      <c r="BQ13" s="135">
        <v>0</v>
      </c>
      <c r="BR13" s="84">
        <f t="shared" si="40"/>
        <v>20</v>
      </c>
      <c r="BS13" s="162">
        <v>20</v>
      </c>
      <c r="BT13" s="137">
        <v>0</v>
      </c>
      <c r="BU13" s="420">
        <v>0</v>
      </c>
      <c r="BV13" s="84">
        <f t="shared" si="49"/>
        <v>20</v>
      </c>
      <c r="BW13" s="163">
        <v>20</v>
      </c>
      <c r="BX13" s="85">
        <v>0</v>
      </c>
      <c r="BY13" s="85">
        <v>0</v>
      </c>
      <c r="BZ13" s="84">
        <f t="shared" si="50"/>
        <v>0</v>
      </c>
      <c r="CA13" s="139">
        <v>0</v>
      </c>
      <c r="CB13" s="139">
        <v>0</v>
      </c>
      <c r="CC13" s="139">
        <v>0</v>
      </c>
      <c r="CD13" s="139">
        <v>0</v>
      </c>
      <c r="CE13" s="84">
        <f t="shared" si="51"/>
        <v>900</v>
      </c>
      <c r="CF13" s="99">
        <v>900</v>
      </c>
      <c r="CG13" s="99">
        <v>0</v>
      </c>
      <c r="CH13" s="99">
        <v>0</v>
      </c>
      <c r="CI13" s="84">
        <f t="shared" si="52"/>
        <v>0</v>
      </c>
      <c r="CJ13" s="99">
        <v>0</v>
      </c>
      <c r="CK13" s="80">
        <v>0</v>
      </c>
      <c r="CL13" s="99">
        <v>0</v>
      </c>
      <c r="CM13" s="84">
        <f t="shared" si="53"/>
        <v>0</v>
      </c>
      <c r="CN13" s="85">
        <v>0</v>
      </c>
      <c r="CO13" s="85">
        <v>0</v>
      </c>
      <c r="CP13" s="85">
        <v>0</v>
      </c>
      <c r="CQ13" s="85">
        <v>0</v>
      </c>
      <c r="CR13" s="85">
        <v>0</v>
      </c>
      <c r="CS13" s="84">
        <f t="shared" si="54"/>
        <v>0</v>
      </c>
      <c r="CT13" s="78">
        <v>0</v>
      </c>
      <c r="CU13" s="80">
        <v>0</v>
      </c>
      <c r="CV13" s="84">
        <f t="shared" si="55"/>
        <v>0</v>
      </c>
      <c r="CW13" s="99">
        <v>0</v>
      </c>
      <c r="CX13" s="80"/>
      <c r="CY13" s="80">
        <v>0</v>
      </c>
      <c r="CZ13" s="84">
        <f t="shared" si="56"/>
        <v>100</v>
      </c>
      <c r="DA13" s="156">
        <v>100</v>
      </c>
      <c r="DB13" s="140">
        <v>0</v>
      </c>
      <c r="DC13" s="140">
        <v>0</v>
      </c>
      <c r="DD13" s="84">
        <f t="shared" si="37"/>
        <v>0</v>
      </c>
      <c r="DE13" s="141">
        <v>0</v>
      </c>
      <c r="DF13" s="141">
        <v>0</v>
      </c>
      <c r="DG13" s="141">
        <v>0</v>
      </c>
      <c r="DH13" s="164"/>
      <c r="DI13" s="165">
        <v>40</v>
      </c>
      <c r="DJ13" s="164"/>
    </row>
    <row r="14" spans="1:115" s="96" customFormat="1" ht="37.5" customHeight="1" x14ac:dyDescent="0.3">
      <c r="A14" s="101" t="s">
        <v>125</v>
      </c>
      <c r="B14" s="166" t="s">
        <v>115</v>
      </c>
      <c r="C14" s="66">
        <f t="shared" si="24"/>
        <v>2160</v>
      </c>
      <c r="D14" s="90">
        <f>D15+D16</f>
        <v>0</v>
      </c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79">
        <f t="shared" si="41"/>
        <v>200</v>
      </c>
      <c r="R14" s="90">
        <f>R15+R16</f>
        <v>100</v>
      </c>
      <c r="S14" s="90">
        <f>S15+S16</f>
        <v>100</v>
      </c>
      <c r="T14" s="81">
        <f t="shared" si="42"/>
        <v>280</v>
      </c>
      <c r="U14" s="167">
        <f>SUM(U15:U17)</f>
        <v>280</v>
      </c>
      <c r="V14" s="104">
        <f t="shared" ref="V14:X14" si="57">SUM(V15:V17)</f>
        <v>0</v>
      </c>
      <c r="W14" s="104">
        <f t="shared" si="57"/>
        <v>0</v>
      </c>
      <c r="X14" s="104">
        <f t="shared" si="57"/>
        <v>0</v>
      </c>
      <c r="Y14" s="81">
        <f t="shared" si="39"/>
        <v>80</v>
      </c>
      <c r="Z14" s="105">
        <f>SUM(Z15:Z16)</f>
        <v>80</v>
      </c>
      <c r="AA14" s="104">
        <f>SUM(AA15:AA17)</f>
        <v>0</v>
      </c>
      <c r="AB14" s="104">
        <f>SUM(AB15:AB17)</f>
        <v>0</v>
      </c>
      <c r="AC14" s="81">
        <f>AD14+AE14+AF14+AG14</f>
        <v>60</v>
      </c>
      <c r="AD14" s="90">
        <f>AD15+AD16</f>
        <v>40</v>
      </c>
      <c r="AE14" s="90">
        <f t="shared" ref="AE14:AG14" si="58">AE15+AE16</f>
        <v>20</v>
      </c>
      <c r="AF14" s="90">
        <f t="shared" si="58"/>
        <v>0</v>
      </c>
      <c r="AG14" s="90">
        <f t="shared" si="58"/>
        <v>0</v>
      </c>
      <c r="AH14" s="81">
        <f>AI14+AJ14+AK14+AL14</f>
        <v>260</v>
      </c>
      <c r="AI14" s="90">
        <f>AI15+AI16</f>
        <v>260</v>
      </c>
      <c r="AJ14" s="90">
        <f t="shared" ref="AJ14:AL14" si="59">AJ15+AJ16</f>
        <v>0</v>
      </c>
      <c r="AK14" s="90">
        <f t="shared" si="59"/>
        <v>0</v>
      </c>
      <c r="AL14" s="90">
        <f t="shared" si="59"/>
        <v>0</v>
      </c>
      <c r="AM14" s="81">
        <f>AN14+AO14+AP14+AQ14+AR14</f>
        <v>80</v>
      </c>
      <c r="AN14" s="90">
        <f>AN15+AN16</f>
        <v>60</v>
      </c>
      <c r="AO14" s="90">
        <f t="shared" ref="AO14:AR14" si="60">AO15+AO16</f>
        <v>0</v>
      </c>
      <c r="AP14" s="90">
        <f t="shared" si="60"/>
        <v>0</v>
      </c>
      <c r="AQ14" s="90">
        <f t="shared" si="60"/>
        <v>0</v>
      </c>
      <c r="AR14" s="90">
        <f t="shared" si="60"/>
        <v>20</v>
      </c>
      <c r="AS14" s="81">
        <f>AT14+AU14+AV14+AW14+AX14</f>
        <v>60</v>
      </c>
      <c r="AT14" s="90">
        <f>AT15+AT16</f>
        <v>60</v>
      </c>
      <c r="AU14" s="90">
        <f t="shared" ref="AU14:AX14" si="61">AU15+AU16</f>
        <v>0</v>
      </c>
      <c r="AV14" s="90">
        <f t="shared" si="61"/>
        <v>0</v>
      </c>
      <c r="AW14" s="90">
        <f t="shared" si="61"/>
        <v>0</v>
      </c>
      <c r="AX14" s="90">
        <f t="shared" si="61"/>
        <v>0</v>
      </c>
      <c r="AY14" s="81">
        <f t="shared" si="28"/>
        <v>140</v>
      </c>
      <c r="AZ14" s="168">
        <f>SUM(AZ15:AZ16)</f>
        <v>60</v>
      </c>
      <c r="BA14" s="168">
        <f>SUM(BA15:BA16)</f>
        <v>80</v>
      </c>
      <c r="BB14" s="168">
        <f>SUM(BB15:BB16)</f>
        <v>0</v>
      </c>
      <c r="BC14" s="168">
        <f t="shared" ref="BC14" si="62">SUM(BC15:BC16)</f>
        <v>0</v>
      </c>
      <c r="BD14" s="81">
        <f>BE14+BF14+BG14+BH14+BI14</f>
        <v>40</v>
      </c>
      <c r="BE14" s="90">
        <f>BE15+BE16</f>
        <v>40</v>
      </c>
      <c r="BF14" s="90">
        <f>BF15+BF16</f>
        <v>0</v>
      </c>
      <c r="BG14" s="90">
        <f t="shared" ref="BG14:BI14" si="63">BG15+BG16</f>
        <v>0</v>
      </c>
      <c r="BH14" s="90">
        <f t="shared" si="63"/>
        <v>0</v>
      </c>
      <c r="BI14" s="90">
        <f t="shared" si="63"/>
        <v>0</v>
      </c>
      <c r="BJ14" s="81">
        <f>BK14+BL14+BM14</f>
        <v>140</v>
      </c>
      <c r="BK14" s="90">
        <f>BK15+BK16</f>
        <v>40</v>
      </c>
      <c r="BL14" s="90">
        <f t="shared" ref="BL14:BM14" si="64">BL15+BL16</f>
        <v>40</v>
      </c>
      <c r="BM14" s="90">
        <f t="shared" si="64"/>
        <v>60</v>
      </c>
      <c r="BN14" s="81">
        <f>BO14+BP14+BQ14</f>
        <v>0</v>
      </c>
      <c r="BO14" s="111">
        <f>BO15+BO16</f>
        <v>0</v>
      </c>
      <c r="BP14" s="90">
        <v>0</v>
      </c>
      <c r="BQ14" s="112">
        <f>BQ15+BQ16</f>
        <v>0</v>
      </c>
      <c r="BR14" s="81">
        <f t="shared" si="40"/>
        <v>40</v>
      </c>
      <c r="BS14" s="170">
        <f>BS15+BS16</f>
        <v>40</v>
      </c>
      <c r="BT14" s="171">
        <f>BT15+BT16</f>
        <v>0</v>
      </c>
      <c r="BU14" s="172">
        <f>BU15+BU16</f>
        <v>0</v>
      </c>
      <c r="BV14" s="81">
        <f>BW14+BX14+BY14</f>
        <v>0</v>
      </c>
      <c r="BW14" s="91">
        <f>BW15+BW16</f>
        <v>0</v>
      </c>
      <c r="BX14" s="91">
        <f>BX15+BX16</f>
        <v>0</v>
      </c>
      <c r="BY14" s="91">
        <f>BY15+BY16</f>
        <v>0</v>
      </c>
      <c r="BZ14" s="81">
        <f t="shared" si="50"/>
        <v>40</v>
      </c>
      <c r="CA14" s="173">
        <f>SUM(CA15:CA16)</f>
        <v>40</v>
      </c>
      <c r="CB14" s="174">
        <f t="shared" ref="CB14:CD14" si="65">SUM(CB15:CB16)</f>
        <v>0</v>
      </c>
      <c r="CC14" s="174">
        <f t="shared" si="65"/>
        <v>0</v>
      </c>
      <c r="CD14" s="174">
        <f t="shared" si="65"/>
        <v>0</v>
      </c>
      <c r="CE14" s="81">
        <f>CF14+CG14+CH14</f>
        <v>400</v>
      </c>
      <c r="CF14" s="90">
        <f>CF15+CF16</f>
        <v>400</v>
      </c>
      <c r="CG14" s="90">
        <f t="shared" ref="CG14:CH14" si="66">CG15+CG16</f>
        <v>0</v>
      </c>
      <c r="CH14" s="90">
        <f t="shared" si="66"/>
        <v>0</v>
      </c>
      <c r="CI14" s="81">
        <f>CJ14+CK14+CL14</f>
        <v>0</v>
      </c>
      <c r="CJ14" s="90">
        <f>CJ15+CJ16</f>
        <v>0</v>
      </c>
      <c r="CK14" s="90">
        <f>CK15+CK16</f>
        <v>0</v>
      </c>
      <c r="CL14" s="90">
        <f>CL15+CL16</f>
        <v>0</v>
      </c>
      <c r="CM14" s="81">
        <f>CN14+CO14+CP14+CQ14+CR14</f>
        <v>0</v>
      </c>
      <c r="CN14" s="91">
        <f>CN15</f>
        <v>0</v>
      </c>
      <c r="CO14" s="91">
        <f t="shared" ref="CO14:CR14" si="67">CO15</f>
        <v>0</v>
      </c>
      <c r="CP14" s="91">
        <f t="shared" si="67"/>
        <v>0</v>
      </c>
      <c r="CQ14" s="91">
        <f t="shared" si="67"/>
        <v>0</v>
      </c>
      <c r="CR14" s="91">
        <f t="shared" si="67"/>
        <v>0</v>
      </c>
      <c r="CS14" s="81">
        <f>CT14+CU14</f>
        <v>60</v>
      </c>
      <c r="CT14" s="175">
        <f>CT15+CT16</f>
        <v>60</v>
      </c>
      <c r="CU14" s="90">
        <f>CU15+CU16</f>
        <v>0</v>
      </c>
      <c r="CV14" s="81">
        <f t="shared" si="55"/>
        <v>40</v>
      </c>
      <c r="CW14" s="90">
        <f>CW15+CW16</f>
        <v>0</v>
      </c>
      <c r="CX14" s="90">
        <f t="shared" ref="CX14:CY14" si="68">CX15+CX16</f>
        <v>0</v>
      </c>
      <c r="CY14" s="90">
        <f t="shared" si="68"/>
        <v>40</v>
      </c>
      <c r="CZ14" s="81">
        <f>DA14+DB14+DC14</f>
        <v>200</v>
      </c>
      <c r="DA14" s="90">
        <f>DA15+DA16</f>
        <v>200</v>
      </c>
      <c r="DB14" s="90">
        <f t="shared" ref="DB14:DC14" si="69">DB15+DB16</f>
        <v>0</v>
      </c>
      <c r="DC14" s="90">
        <f t="shared" si="69"/>
        <v>0</v>
      </c>
      <c r="DD14" s="81">
        <f t="shared" si="37"/>
        <v>0</v>
      </c>
      <c r="DE14" s="90">
        <f>SUM(DE15:DE16)</f>
        <v>0</v>
      </c>
      <c r="DF14" s="90">
        <f>SUM(DF15:DF16)</f>
        <v>0</v>
      </c>
      <c r="DG14" s="90">
        <f t="shared" ref="DG14" si="70">SUM(DG15:DG16)</f>
        <v>0</v>
      </c>
      <c r="DH14" s="172"/>
      <c r="DI14" s="176">
        <f>DI15+DI16</f>
        <v>40</v>
      </c>
      <c r="DJ14" s="172"/>
      <c r="DK14" s="835"/>
    </row>
    <row r="15" spans="1:115" s="184" customFormat="1" ht="18.75" x14ac:dyDescent="0.3">
      <c r="A15" s="144" t="s">
        <v>126</v>
      </c>
      <c r="B15" s="145" t="s">
        <v>115</v>
      </c>
      <c r="C15" s="916">
        <f t="shared" si="24"/>
        <v>0</v>
      </c>
      <c r="D15" s="80">
        <v>0</v>
      </c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4">
        <f t="shared" si="41"/>
        <v>0</v>
      </c>
      <c r="R15" s="80">
        <v>0</v>
      </c>
      <c r="S15" s="80">
        <v>0</v>
      </c>
      <c r="T15" s="84">
        <f t="shared" si="42"/>
        <v>0</v>
      </c>
      <c r="U15" s="122">
        <v>0</v>
      </c>
      <c r="V15" s="122">
        <v>0</v>
      </c>
      <c r="W15" s="122">
        <v>0</v>
      </c>
      <c r="X15" s="122">
        <v>0</v>
      </c>
      <c r="Y15" s="84">
        <f t="shared" si="39"/>
        <v>0</v>
      </c>
      <c r="Z15" s="122">
        <v>0</v>
      </c>
      <c r="AA15" s="122">
        <v>0</v>
      </c>
      <c r="AB15" s="179">
        <v>0</v>
      </c>
      <c r="AC15" s="84">
        <f>AD15+AE15+AF15+AG15</f>
        <v>0</v>
      </c>
      <c r="AD15" s="122">
        <v>0</v>
      </c>
      <c r="AE15" s="122">
        <v>0</v>
      </c>
      <c r="AF15" s="125">
        <v>0</v>
      </c>
      <c r="AG15" s="125">
        <v>0</v>
      </c>
      <c r="AH15" s="84">
        <f>AI15+AJ15+AK15+AL15</f>
        <v>0</v>
      </c>
      <c r="AI15" s="122">
        <v>0</v>
      </c>
      <c r="AJ15" s="127">
        <v>0</v>
      </c>
      <c r="AK15" s="127">
        <v>0</v>
      </c>
      <c r="AL15" s="128">
        <v>0</v>
      </c>
      <c r="AM15" s="84">
        <f>AN15+AO15+AP15+AQ15+AR15</f>
        <v>0</v>
      </c>
      <c r="AN15" s="122">
        <v>0</v>
      </c>
      <c r="AO15" s="129">
        <v>0</v>
      </c>
      <c r="AP15" s="129">
        <v>0</v>
      </c>
      <c r="AQ15" s="129">
        <v>0</v>
      </c>
      <c r="AR15" s="129">
        <v>0</v>
      </c>
      <c r="AS15" s="84">
        <f>AT15+AU15+AV15+AW15+AX15</f>
        <v>0</v>
      </c>
      <c r="AT15" s="122">
        <v>0</v>
      </c>
      <c r="AU15" s="132">
        <v>0</v>
      </c>
      <c r="AV15" s="132">
        <v>0</v>
      </c>
      <c r="AW15" s="132">
        <v>0</v>
      </c>
      <c r="AX15" s="132">
        <v>0</v>
      </c>
      <c r="AY15" s="84">
        <f t="shared" si="28"/>
        <v>0</v>
      </c>
      <c r="AZ15" s="122">
        <v>0</v>
      </c>
      <c r="BA15" s="122">
        <v>0</v>
      </c>
      <c r="BB15" s="181">
        <v>0</v>
      </c>
      <c r="BC15" s="181">
        <v>0</v>
      </c>
      <c r="BD15" s="84">
        <f>BE15+BF15+BG15+BH15+BI15</f>
        <v>0</v>
      </c>
      <c r="BE15" s="122">
        <v>0</v>
      </c>
      <c r="BF15" s="129">
        <v>0</v>
      </c>
      <c r="BG15" s="129">
        <v>0</v>
      </c>
      <c r="BH15" s="129">
        <v>0</v>
      </c>
      <c r="BI15" s="129">
        <v>0</v>
      </c>
      <c r="BJ15" s="84">
        <f>BK15+BL15+BM15</f>
        <v>0</v>
      </c>
      <c r="BK15" s="122">
        <v>0</v>
      </c>
      <c r="BL15" s="122">
        <v>0</v>
      </c>
      <c r="BM15" s="122">
        <v>0</v>
      </c>
      <c r="BN15" s="84"/>
      <c r="BO15" s="134">
        <v>0</v>
      </c>
      <c r="BP15" s="122">
        <v>0</v>
      </c>
      <c r="BQ15" s="135">
        <v>0</v>
      </c>
      <c r="BR15" s="84">
        <f t="shared" si="40"/>
        <v>0</v>
      </c>
      <c r="BS15" s="122">
        <v>0</v>
      </c>
      <c r="BT15" s="137">
        <v>0</v>
      </c>
      <c r="BU15" s="420">
        <v>0</v>
      </c>
      <c r="BV15" s="84">
        <f>BW15+BX15+BY15</f>
        <v>0</v>
      </c>
      <c r="BW15" s="85">
        <v>0</v>
      </c>
      <c r="BX15" s="85">
        <v>0</v>
      </c>
      <c r="BY15" s="85">
        <v>0</v>
      </c>
      <c r="BZ15" s="84">
        <f>CA15+CB15+CC15+CD15</f>
        <v>0</v>
      </c>
      <c r="CA15" s="139">
        <v>0</v>
      </c>
      <c r="CB15" s="80">
        <v>0</v>
      </c>
      <c r="CC15" s="80">
        <v>0</v>
      </c>
      <c r="CD15" s="80">
        <v>0</v>
      </c>
      <c r="CE15" s="84">
        <f>CF15+CG15+CH15</f>
        <v>0</v>
      </c>
      <c r="CF15" s="122">
        <v>0</v>
      </c>
      <c r="CG15" s="80">
        <v>0</v>
      </c>
      <c r="CH15" s="80">
        <v>0</v>
      </c>
      <c r="CI15" s="84">
        <f>CJ15+CK15+CL15</f>
        <v>0</v>
      </c>
      <c r="CJ15" s="80">
        <v>0</v>
      </c>
      <c r="CK15" s="80">
        <v>0</v>
      </c>
      <c r="CL15" s="80">
        <v>0</v>
      </c>
      <c r="CM15" s="84">
        <f>CN15+CO15+CP15+CQ15+CR15</f>
        <v>0</v>
      </c>
      <c r="CN15" s="85">
        <v>0</v>
      </c>
      <c r="CO15" s="85">
        <v>0</v>
      </c>
      <c r="CP15" s="85">
        <v>0</v>
      </c>
      <c r="CQ15" s="85">
        <v>0</v>
      </c>
      <c r="CR15" s="85">
        <v>0</v>
      </c>
      <c r="CS15" s="84">
        <f>CT15+CU15</f>
        <v>0</v>
      </c>
      <c r="CT15" s="122">
        <v>0</v>
      </c>
      <c r="CU15" s="80">
        <v>0</v>
      </c>
      <c r="CV15" s="84">
        <f t="shared" si="55"/>
        <v>0</v>
      </c>
      <c r="CW15" s="80">
        <v>0</v>
      </c>
      <c r="CX15" s="80"/>
      <c r="CY15" s="122">
        <v>0</v>
      </c>
      <c r="CZ15" s="84">
        <f>DA15+DB15+DC15</f>
        <v>0</v>
      </c>
      <c r="DA15" s="122">
        <v>0</v>
      </c>
      <c r="DB15" s="73">
        <v>0</v>
      </c>
      <c r="DC15" s="73">
        <v>0</v>
      </c>
      <c r="DD15" s="84">
        <f t="shared" si="37"/>
        <v>0</v>
      </c>
      <c r="DE15" s="141">
        <v>0</v>
      </c>
      <c r="DF15" s="141">
        <v>0</v>
      </c>
      <c r="DG15" s="141">
        <v>0</v>
      </c>
      <c r="DH15" s="84"/>
      <c r="DI15" s="749">
        <v>0</v>
      </c>
      <c r="DJ15" s="84"/>
      <c r="DK15" s="740"/>
    </row>
    <row r="16" spans="1:115" s="184" customFormat="1" ht="18.75" x14ac:dyDescent="0.3">
      <c r="A16" s="185" t="s">
        <v>127</v>
      </c>
      <c r="B16" s="186" t="s">
        <v>115</v>
      </c>
      <c r="C16" s="916">
        <f t="shared" si="24"/>
        <v>2160</v>
      </c>
      <c r="D16" s="80">
        <v>0</v>
      </c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4">
        <f t="shared" si="41"/>
        <v>200</v>
      </c>
      <c r="R16" s="187">
        <v>100</v>
      </c>
      <c r="S16" s="80">
        <v>100</v>
      </c>
      <c r="T16" s="84">
        <f t="shared" si="42"/>
        <v>280</v>
      </c>
      <c r="U16" s="122">
        <v>280</v>
      </c>
      <c r="V16" s="122">
        <v>0</v>
      </c>
      <c r="W16" s="122">
        <v>0</v>
      </c>
      <c r="X16" s="122">
        <v>0</v>
      </c>
      <c r="Y16" s="84">
        <f t="shared" si="39"/>
        <v>80</v>
      </c>
      <c r="Z16" s="188">
        <v>80</v>
      </c>
      <c r="AA16" s="189">
        <v>0</v>
      </c>
      <c r="AB16" s="190">
        <v>0</v>
      </c>
      <c r="AC16" s="84">
        <f>AD16+AE16+AF16+AG16</f>
        <v>60</v>
      </c>
      <c r="AD16" s="747">
        <v>40</v>
      </c>
      <c r="AE16" s="747">
        <v>20</v>
      </c>
      <c r="AF16" s="125">
        <v>0</v>
      </c>
      <c r="AG16" s="125">
        <v>0</v>
      </c>
      <c r="AH16" s="84">
        <f>AI16+AJ16+AK16+AL16</f>
        <v>260</v>
      </c>
      <c r="AI16" s="147">
        <v>260</v>
      </c>
      <c r="AJ16" s="127">
        <v>0</v>
      </c>
      <c r="AK16" s="127">
        <v>0</v>
      </c>
      <c r="AL16" s="128">
        <v>0</v>
      </c>
      <c r="AM16" s="84">
        <f>AN16+AO16+AP16+AQ16+AR16</f>
        <v>80</v>
      </c>
      <c r="AN16" s="187">
        <v>60</v>
      </c>
      <c r="AO16" s="148">
        <v>0</v>
      </c>
      <c r="AP16" s="148">
        <v>0</v>
      </c>
      <c r="AQ16" s="148">
        <v>0</v>
      </c>
      <c r="AR16" s="147">
        <v>20</v>
      </c>
      <c r="AS16" s="84">
        <f>AT16+AU16+AV16+AW16+AX16</f>
        <v>60</v>
      </c>
      <c r="AT16" s="191">
        <v>60</v>
      </c>
      <c r="AU16" s="132">
        <v>0</v>
      </c>
      <c r="AV16" s="132">
        <v>0</v>
      </c>
      <c r="AW16" s="132">
        <v>0</v>
      </c>
      <c r="AX16" s="132">
        <v>0</v>
      </c>
      <c r="AY16" s="84">
        <f t="shared" si="28"/>
        <v>140</v>
      </c>
      <c r="AZ16" s="192">
        <v>60</v>
      </c>
      <c r="BA16" s="192">
        <v>80</v>
      </c>
      <c r="BB16" s="192">
        <v>0</v>
      </c>
      <c r="BC16" s="192">
        <v>0</v>
      </c>
      <c r="BD16" s="84">
        <f>BE16+BF16+BG16+BH16+BI16</f>
        <v>40</v>
      </c>
      <c r="BE16" s="132">
        <v>40</v>
      </c>
      <c r="BF16" s="148">
        <v>0</v>
      </c>
      <c r="BG16" s="148">
        <v>0</v>
      </c>
      <c r="BH16" s="148">
        <v>0</v>
      </c>
      <c r="BI16" s="148">
        <v>0</v>
      </c>
      <c r="BJ16" s="84">
        <f>BK16+BL16+BM16</f>
        <v>140</v>
      </c>
      <c r="BK16" s="191">
        <v>40</v>
      </c>
      <c r="BL16" s="149">
        <v>40</v>
      </c>
      <c r="BM16" s="149">
        <v>60</v>
      </c>
      <c r="BN16" s="84"/>
      <c r="BO16" s="134">
        <v>0</v>
      </c>
      <c r="BP16" s="80"/>
      <c r="BQ16" s="135">
        <v>0</v>
      </c>
      <c r="BR16" s="84">
        <f t="shared" si="40"/>
        <v>40</v>
      </c>
      <c r="BS16" s="193">
        <v>40</v>
      </c>
      <c r="BT16" s="137">
        <v>0</v>
      </c>
      <c r="BU16" s="420">
        <v>0</v>
      </c>
      <c r="BV16" s="84">
        <f>BW16+BX16+BY16</f>
        <v>0</v>
      </c>
      <c r="BW16" s="85">
        <v>0</v>
      </c>
      <c r="BX16" s="85">
        <v>0</v>
      </c>
      <c r="BY16" s="85">
        <v>0</v>
      </c>
      <c r="BZ16" s="84">
        <f>CA16+CB16+CC16+CD16</f>
        <v>40</v>
      </c>
      <c r="CA16" s="139">
        <v>40</v>
      </c>
      <c r="CB16" s="80">
        <v>0</v>
      </c>
      <c r="CC16" s="80">
        <v>0</v>
      </c>
      <c r="CD16" s="80">
        <v>0</v>
      </c>
      <c r="CE16" s="84">
        <f>CF16+CG16+CH16</f>
        <v>400</v>
      </c>
      <c r="CF16" s="80">
        <v>400</v>
      </c>
      <c r="CG16" s="80">
        <v>0</v>
      </c>
      <c r="CH16" s="80">
        <v>0</v>
      </c>
      <c r="CI16" s="84">
        <f>CJ16+CK16+CL16</f>
        <v>0</v>
      </c>
      <c r="CJ16" s="80">
        <v>0</v>
      </c>
      <c r="CK16" s="80">
        <v>0</v>
      </c>
      <c r="CL16" s="80">
        <v>0</v>
      </c>
      <c r="CM16" s="84">
        <f>CN16+CO16+CP16+CQ16+CR16</f>
        <v>0</v>
      </c>
      <c r="CN16" s="85">
        <v>0</v>
      </c>
      <c r="CO16" s="85">
        <v>0</v>
      </c>
      <c r="CP16" s="85">
        <v>0</v>
      </c>
      <c r="CQ16" s="85">
        <v>0</v>
      </c>
      <c r="CR16" s="85">
        <v>0</v>
      </c>
      <c r="CS16" s="84">
        <f>CT16+CU16</f>
        <v>60</v>
      </c>
      <c r="CT16" s="78">
        <v>60</v>
      </c>
      <c r="CU16" s="80">
        <v>0</v>
      </c>
      <c r="CV16" s="84">
        <f t="shared" si="55"/>
        <v>40</v>
      </c>
      <c r="CW16" s="80">
        <v>0</v>
      </c>
      <c r="CX16" s="80"/>
      <c r="CY16" s="80">
        <v>40</v>
      </c>
      <c r="CZ16" s="84">
        <f>DA16+DB16+DC16</f>
        <v>200</v>
      </c>
      <c r="DA16" s="73">
        <v>200</v>
      </c>
      <c r="DB16" s="73">
        <v>0</v>
      </c>
      <c r="DC16" s="73">
        <v>0</v>
      </c>
      <c r="DD16" s="84">
        <f t="shared" si="37"/>
        <v>0</v>
      </c>
      <c r="DE16" s="141">
        <v>0</v>
      </c>
      <c r="DF16" s="141">
        <v>0</v>
      </c>
      <c r="DG16" s="141">
        <v>0</v>
      </c>
      <c r="DH16" s="84"/>
      <c r="DI16" s="748">
        <v>40</v>
      </c>
      <c r="DJ16" s="84"/>
      <c r="DK16" s="740"/>
    </row>
    <row r="17" spans="1:115" s="96" customFormat="1" ht="18.75" x14ac:dyDescent="0.3">
      <c r="A17" s="101" t="s">
        <v>128</v>
      </c>
      <c r="B17" s="166" t="s">
        <v>115</v>
      </c>
      <c r="C17" s="66">
        <f t="shared" si="24"/>
        <v>4320</v>
      </c>
      <c r="D17" s="89">
        <f>D18+D19+D20</f>
        <v>0</v>
      </c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79">
        <f t="shared" si="41"/>
        <v>80</v>
      </c>
      <c r="R17" s="89">
        <f>R18+R19</f>
        <v>40</v>
      </c>
      <c r="S17" s="89">
        <f>S18+S19+S20</f>
        <v>40</v>
      </c>
      <c r="T17" s="81">
        <f t="shared" si="42"/>
        <v>0</v>
      </c>
      <c r="U17" s="104">
        <f t="shared" ref="U17" si="71">SUM(U18:U20)</f>
        <v>0</v>
      </c>
      <c r="V17" s="104">
        <f t="shared" ref="V17:X17" si="72">SUM(V18:V20)</f>
        <v>0</v>
      </c>
      <c r="W17" s="104">
        <f t="shared" si="72"/>
        <v>0</v>
      </c>
      <c r="X17" s="104">
        <f t="shared" si="72"/>
        <v>0</v>
      </c>
      <c r="Y17" s="81">
        <f t="shared" si="39"/>
        <v>40</v>
      </c>
      <c r="Z17" s="194">
        <f>SUM(Z18:Z20)</f>
        <v>40</v>
      </c>
      <c r="AA17" s="104">
        <f>SUM(AA18:AA20)</f>
        <v>0</v>
      </c>
      <c r="AB17" s="104">
        <f>SUM(AB18:AB20)</f>
        <v>0</v>
      </c>
      <c r="AC17" s="81">
        <f>AD17+AE17+AF17+AG17</f>
        <v>120</v>
      </c>
      <c r="AD17" s="106">
        <f>AD18+AD19+AD20</f>
        <v>60</v>
      </c>
      <c r="AE17" s="106">
        <f t="shared" ref="AE17:AG17" si="73">AE18+AE19+AE20</f>
        <v>0</v>
      </c>
      <c r="AF17" s="106">
        <f t="shared" si="73"/>
        <v>0</v>
      </c>
      <c r="AG17" s="106">
        <f t="shared" si="73"/>
        <v>60</v>
      </c>
      <c r="AH17" s="81">
        <f>AI17+AJ17+AK17+AL17</f>
        <v>380</v>
      </c>
      <c r="AI17" s="195">
        <f>AI18+AI19+AI20</f>
        <v>200</v>
      </c>
      <c r="AJ17" s="196">
        <f>AJ18+AJ19+AJ20</f>
        <v>0</v>
      </c>
      <c r="AK17" s="195">
        <f t="shared" ref="AK17" si="74">AK18+AK19+AK20</f>
        <v>180</v>
      </c>
      <c r="AL17" s="197">
        <f>AL18+AL19+AL20</f>
        <v>0</v>
      </c>
      <c r="AM17" s="81">
        <f>AN17+AO17+AP17+AQ17+AR17</f>
        <v>220</v>
      </c>
      <c r="AN17" s="198">
        <f>SUM(AN18:AN20)</f>
        <v>60</v>
      </c>
      <c r="AO17" s="198">
        <f>SUM(AO18:AO20)</f>
        <v>40</v>
      </c>
      <c r="AP17" s="198">
        <f>SUM(AP18:AP20)</f>
        <v>60</v>
      </c>
      <c r="AQ17" s="198">
        <f>SUM(AQ18:AQ20)</f>
        <v>0</v>
      </c>
      <c r="AR17" s="198">
        <f>SUM(AR18:AR20)</f>
        <v>60</v>
      </c>
      <c r="AS17" s="81">
        <f>AT17+AU17+AV17+AW17+AX17</f>
        <v>160</v>
      </c>
      <c r="AT17" s="194">
        <f>+AT18+AT19+AT20</f>
        <v>60</v>
      </c>
      <c r="AU17" s="106">
        <f>AU18+AU19+AU20</f>
        <v>0</v>
      </c>
      <c r="AV17" s="106">
        <f>AV18+AV19+AV20</f>
        <v>0</v>
      </c>
      <c r="AW17" s="194">
        <f t="shared" ref="AW17:AX17" si="75">+AW18+AW19+AW20</f>
        <v>20</v>
      </c>
      <c r="AX17" s="194">
        <f t="shared" si="75"/>
        <v>80</v>
      </c>
      <c r="AY17" s="81">
        <f t="shared" si="28"/>
        <v>480</v>
      </c>
      <c r="AZ17" s="199">
        <f>SUM(AZ18:AZ20)</f>
        <v>200</v>
      </c>
      <c r="BA17" s="199">
        <f t="shared" ref="BA17:BC17" si="76">SUM(BA18:BA20)</f>
        <v>120</v>
      </c>
      <c r="BB17" s="199">
        <f t="shared" si="76"/>
        <v>60</v>
      </c>
      <c r="BC17" s="199">
        <f t="shared" si="76"/>
        <v>100</v>
      </c>
      <c r="BD17" s="81">
        <f>BE17+BF17+BG17+BH17+BI17</f>
        <v>320</v>
      </c>
      <c r="BE17" s="89">
        <f>BE18+BE19+BE20</f>
        <v>100</v>
      </c>
      <c r="BF17" s="89">
        <f>BF18+BF19+BF20</f>
        <v>40</v>
      </c>
      <c r="BG17" s="89">
        <f t="shared" ref="BG17:BI17" si="77">BG18+BG19+BG20</f>
        <v>60</v>
      </c>
      <c r="BH17" s="89">
        <f t="shared" si="77"/>
        <v>20</v>
      </c>
      <c r="BI17" s="89">
        <f t="shared" si="77"/>
        <v>100</v>
      </c>
      <c r="BJ17" s="81">
        <f>BK17+BL17+BM17</f>
        <v>260</v>
      </c>
      <c r="BK17" s="103">
        <f>SUM(BK18:BK20)</f>
        <v>180</v>
      </c>
      <c r="BL17" s="200">
        <f t="shared" ref="BL17:BM17" si="78">SUM(BL18:BL20)</f>
        <v>80</v>
      </c>
      <c r="BM17" s="201">
        <f t="shared" si="78"/>
        <v>0</v>
      </c>
      <c r="BN17" s="81">
        <f>BO17+BP17+BQ17</f>
        <v>400</v>
      </c>
      <c r="BO17" s="111">
        <f>BO18+BO19+BO20</f>
        <v>100</v>
      </c>
      <c r="BP17" s="111">
        <f t="shared" ref="BP17:BQ17" si="79">BP18+BP19+BP20</f>
        <v>100</v>
      </c>
      <c r="BQ17" s="111">
        <f t="shared" si="79"/>
        <v>200</v>
      </c>
      <c r="BR17" s="81">
        <f t="shared" si="40"/>
        <v>100</v>
      </c>
      <c r="BS17" s="202">
        <f>BS18+BS19+BS20</f>
        <v>80</v>
      </c>
      <c r="BT17" s="203">
        <f>BT18+BT19+BT20</f>
        <v>20</v>
      </c>
      <c r="BU17" s="81">
        <f>BU18+BU19+BU20</f>
        <v>0</v>
      </c>
      <c r="BV17" s="81">
        <f>BW17+BX17+BY17</f>
        <v>40</v>
      </c>
      <c r="BW17" s="204">
        <f>BW18+BW19+BW20</f>
        <v>40</v>
      </c>
      <c r="BX17" s="204">
        <f t="shared" ref="BX17:BY17" si="80">BX18+BX19+BX20</f>
        <v>0</v>
      </c>
      <c r="BY17" s="204">
        <f t="shared" si="80"/>
        <v>0</v>
      </c>
      <c r="BZ17" s="81">
        <f>CA17+CB17+CC17+CD17</f>
        <v>0</v>
      </c>
      <c r="CA17" s="107">
        <f>SUM(CA18:CA20)</f>
        <v>0</v>
      </c>
      <c r="CB17" s="89">
        <f>SUM(CB18:CB20)</f>
        <v>0</v>
      </c>
      <c r="CC17" s="89">
        <f t="shared" ref="CC17:CD17" si="81">SUM(CC18:CC20)</f>
        <v>0</v>
      </c>
      <c r="CD17" s="89">
        <f t="shared" si="81"/>
        <v>0</v>
      </c>
      <c r="CE17" s="81">
        <f>CF17+CG17+CH17</f>
        <v>600</v>
      </c>
      <c r="CF17" s="89">
        <f>CF18+CF19+CF20</f>
        <v>300</v>
      </c>
      <c r="CG17" s="89">
        <f t="shared" ref="CG17:CH17" si="82">CG18+CG19+CG20</f>
        <v>200</v>
      </c>
      <c r="CH17" s="89">
        <f t="shared" si="82"/>
        <v>100</v>
      </c>
      <c r="CI17" s="81">
        <f>CJ17+CK17+CL17</f>
        <v>220</v>
      </c>
      <c r="CJ17" s="89">
        <f>CJ18+CJ19+CJ20</f>
        <v>0</v>
      </c>
      <c r="CK17" s="103">
        <f>CK18+CK19+CK20</f>
        <v>200</v>
      </c>
      <c r="CL17" s="89">
        <f>CL18+CL19+CL20</f>
        <v>20</v>
      </c>
      <c r="CM17" s="81">
        <f>CN17+CO17+CP17+CQ17+CR17</f>
        <v>260</v>
      </c>
      <c r="CN17" s="91">
        <f>CN18+CN19+CN20</f>
        <v>0</v>
      </c>
      <c r="CO17" s="91">
        <f t="shared" ref="CO17:CR17" si="83">CO18+CO19+CO20</f>
        <v>100</v>
      </c>
      <c r="CP17" s="91">
        <f t="shared" si="83"/>
        <v>40</v>
      </c>
      <c r="CQ17" s="91">
        <f t="shared" si="83"/>
        <v>0</v>
      </c>
      <c r="CR17" s="91">
        <f t="shared" si="83"/>
        <v>120</v>
      </c>
      <c r="CS17" s="81">
        <f>CT17+CU17</f>
        <v>0</v>
      </c>
      <c r="CT17" s="205">
        <f>CT18+CT19+CT20</f>
        <v>0</v>
      </c>
      <c r="CU17" s="204">
        <f>CU18+CU19+CU20</f>
        <v>0</v>
      </c>
      <c r="CV17" s="81">
        <f t="shared" si="55"/>
        <v>120</v>
      </c>
      <c r="CW17" s="89">
        <f>CW18+CW19+CW20</f>
        <v>60</v>
      </c>
      <c r="CX17" s="89">
        <f t="shared" ref="CX17:CY17" si="84">CX18+CX19+CX20</f>
        <v>20</v>
      </c>
      <c r="CY17" s="89">
        <f t="shared" si="84"/>
        <v>40</v>
      </c>
      <c r="CZ17" s="81">
        <f>DA17+DB17+DC17</f>
        <v>160</v>
      </c>
      <c r="DA17" s="206">
        <f>DA18+DA19+DA20</f>
        <v>0</v>
      </c>
      <c r="DB17" s="206">
        <f t="shared" ref="DB17:DC17" si="85">DB18+DB19+DB20</f>
        <v>40</v>
      </c>
      <c r="DC17" s="206">
        <f t="shared" si="85"/>
        <v>120</v>
      </c>
      <c r="DD17" s="81">
        <f t="shared" si="37"/>
        <v>280</v>
      </c>
      <c r="DE17" s="167">
        <f>DE18+DE19+DE20</f>
        <v>200</v>
      </c>
      <c r="DF17" s="167">
        <f>DF18+DF19+DF20</f>
        <v>0</v>
      </c>
      <c r="DG17" s="167">
        <f t="shared" ref="DG17" si="86">DG18+DG19+DG20</f>
        <v>80</v>
      </c>
      <c r="DH17" s="81"/>
      <c r="DI17" s="207">
        <f>DI18+DI19+DI20</f>
        <v>80</v>
      </c>
      <c r="DJ17" s="81"/>
      <c r="DK17" s="835"/>
    </row>
    <row r="18" spans="1:115" ht="18.75" x14ac:dyDescent="0.3">
      <c r="A18" s="208" t="s">
        <v>129</v>
      </c>
      <c r="B18" s="186" t="s">
        <v>115</v>
      </c>
      <c r="C18" s="916">
        <f t="shared" si="24"/>
        <v>2600</v>
      </c>
      <c r="D18" s="80">
        <v>0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120">
        <f t="shared" si="41"/>
        <v>60</v>
      </c>
      <c r="R18" s="187">
        <v>20</v>
      </c>
      <c r="S18" s="80">
        <v>40</v>
      </c>
      <c r="T18" s="84">
        <f t="shared" si="42"/>
        <v>0</v>
      </c>
      <c r="U18" s="122">
        <v>0</v>
      </c>
      <c r="V18" s="122">
        <v>0</v>
      </c>
      <c r="W18" s="122">
        <v>0</v>
      </c>
      <c r="X18" s="122">
        <v>0</v>
      </c>
      <c r="Y18" s="84">
        <f t="shared" si="39"/>
        <v>40</v>
      </c>
      <c r="Z18" s="188">
        <v>40</v>
      </c>
      <c r="AA18" s="189">
        <v>0</v>
      </c>
      <c r="AB18" s="190">
        <v>0</v>
      </c>
      <c r="AC18" s="84">
        <f>AD18+AE18+AF18+AG18</f>
        <v>120</v>
      </c>
      <c r="AD18" s="191">
        <v>60</v>
      </c>
      <c r="AE18" s="125">
        <v>0</v>
      </c>
      <c r="AF18" s="125">
        <v>0</v>
      </c>
      <c r="AG18" s="147">
        <v>60</v>
      </c>
      <c r="AH18" s="84">
        <f>AI18+AJ18+AK18+AL18</f>
        <v>180</v>
      </c>
      <c r="AI18" s="147">
        <v>100</v>
      </c>
      <c r="AJ18" s="127">
        <v>0</v>
      </c>
      <c r="AK18" s="147">
        <v>80</v>
      </c>
      <c r="AL18" s="128">
        <v>0</v>
      </c>
      <c r="AM18" s="84">
        <f>AN18+AO18+AP18+AQ18+AR18</f>
        <v>140</v>
      </c>
      <c r="AN18" s="187">
        <v>40</v>
      </c>
      <c r="AO18" s="147">
        <v>40</v>
      </c>
      <c r="AP18" s="147">
        <v>60</v>
      </c>
      <c r="AQ18" s="148">
        <v>0</v>
      </c>
      <c r="AR18" s="148">
        <v>0</v>
      </c>
      <c r="AS18" s="84">
        <f>AT18+AU18+AV18+AW18+AX18</f>
        <v>100</v>
      </c>
      <c r="AT18" s="191">
        <v>20</v>
      </c>
      <c r="AU18" s="132">
        <v>0</v>
      </c>
      <c r="AV18" s="132">
        <v>0</v>
      </c>
      <c r="AW18" s="132">
        <v>0</v>
      </c>
      <c r="AX18" s="191">
        <v>80</v>
      </c>
      <c r="AY18" s="84">
        <f t="shared" si="28"/>
        <v>200</v>
      </c>
      <c r="AZ18" s="192">
        <v>80</v>
      </c>
      <c r="BA18" s="192">
        <v>40</v>
      </c>
      <c r="BB18" s="192">
        <v>40</v>
      </c>
      <c r="BC18" s="192">
        <v>40</v>
      </c>
      <c r="BD18" s="84">
        <f>BE18+BF18+BG18+BH18+BI18</f>
        <v>280</v>
      </c>
      <c r="BE18" s="187">
        <v>100</v>
      </c>
      <c r="BF18" s="147">
        <v>40</v>
      </c>
      <c r="BG18" s="147">
        <v>60</v>
      </c>
      <c r="BH18" s="147">
        <v>20</v>
      </c>
      <c r="BI18" s="147">
        <v>60</v>
      </c>
      <c r="BJ18" s="84">
        <f>BK18+BL18+BM18</f>
        <v>140</v>
      </c>
      <c r="BK18" s="191">
        <v>100</v>
      </c>
      <c r="BL18" s="149">
        <v>40</v>
      </c>
      <c r="BM18" s="132">
        <v>0</v>
      </c>
      <c r="BN18" s="84">
        <f>BO18+BP18+BQ18</f>
        <v>300</v>
      </c>
      <c r="BO18" s="209">
        <v>100</v>
      </c>
      <c r="BP18" s="80">
        <v>100</v>
      </c>
      <c r="BQ18" s="210">
        <v>100</v>
      </c>
      <c r="BR18" s="84">
        <f t="shared" si="40"/>
        <v>60</v>
      </c>
      <c r="BS18" s="211">
        <v>40</v>
      </c>
      <c r="BT18" s="212">
        <v>20</v>
      </c>
      <c r="BU18" s="420">
        <v>0</v>
      </c>
      <c r="BV18" s="84">
        <f>BW18+BX18+BY18</f>
        <v>40</v>
      </c>
      <c r="BW18" s="191">
        <v>40</v>
      </c>
      <c r="BX18" s="85">
        <v>0</v>
      </c>
      <c r="BY18" s="85">
        <v>0</v>
      </c>
      <c r="BZ18" s="84">
        <f>CA18+CB18+CC18+CD18</f>
        <v>0</v>
      </c>
      <c r="CA18" s="193">
        <v>0</v>
      </c>
      <c r="CB18" s="80">
        <v>0</v>
      </c>
      <c r="CC18" s="80">
        <v>0</v>
      </c>
      <c r="CD18" s="80">
        <v>0</v>
      </c>
      <c r="CE18" s="84">
        <f>CF18+CG18+CH18</f>
        <v>400</v>
      </c>
      <c r="CF18" s="80">
        <v>100</v>
      </c>
      <c r="CG18" s="80">
        <v>200</v>
      </c>
      <c r="CH18" s="80">
        <v>100</v>
      </c>
      <c r="CI18" s="84">
        <f>CJ18+CK18+CL18</f>
        <v>120</v>
      </c>
      <c r="CJ18" s="80">
        <v>0</v>
      </c>
      <c r="CK18" s="213">
        <v>100</v>
      </c>
      <c r="CL18" s="80">
        <v>20</v>
      </c>
      <c r="CM18" s="84">
        <f>CN18+CO18+CP18+CQ18+CR18</f>
        <v>220</v>
      </c>
      <c r="CN18" s="85">
        <v>0</v>
      </c>
      <c r="CO18" s="155">
        <v>100</v>
      </c>
      <c r="CP18" s="155">
        <v>40</v>
      </c>
      <c r="CQ18" s="85">
        <v>0</v>
      </c>
      <c r="CR18" s="155">
        <v>80</v>
      </c>
      <c r="CS18" s="84">
        <f>CT18+CU18</f>
        <v>0</v>
      </c>
      <c r="CT18" s="78">
        <v>0</v>
      </c>
      <c r="CU18" s="80">
        <v>0</v>
      </c>
      <c r="CV18" s="84">
        <f t="shared" si="55"/>
        <v>120</v>
      </c>
      <c r="CW18" s="80">
        <v>60</v>
      </c>
      <c r="CX18" s="80">
        <v>20</v>
      </c>
      <c r="CY18" s="147">
        <v>40</v>
      </c>
      <c r="CZ18" s="84">
        <f>DA18+DB18+DC18</f>
        <v>0</v>
      </c>
      <c r="DA18" s="140">
        <v>0</v>
      </c>
      <c r="DB18" s="140">
        <v>0</v>
      </c>
      <c r="DC18" s="140">
        <v>0</v>
      </c>
      <c r="DD18" s="84">
        <f t="shared" si="37"/>
        <v>40</v>
      </c>
      <c r="DE18" s="141">
        <v>0</v>
      </c>
      <c r="DF18" s="141">
        <v>0</v>
      </c>
      <c r="DG18" s="141">
        <v>40</v>
      </c>
      <c r="DH18" s="84"/>
      <c r="DI18" s="214">
        <v>40</v>
      </c>
      <c r="DJ18" s="84"/>
    </row>
    <row r="19" spans="1:115" ht="18.75" x14ac:dyDescent="0.3">
      <c r="A19" s="185" t="s">
        <v>130</v>
      </c>
      <c r="B19" s="186" t="s">
        <v>115</v>
      </c>
      <c r="C19" s="916">
        <f t="shared" si="24"/>
        <v>1480</v>
      </c>
      <c r="D19" s="80">
        <v>0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120">
        <f t="shared" si="41"/>
        <v>20</v>
      </c>
      <c r="R19" s="187">
        <v>20</v>
      </c>
      <c r="S19" s="80">
        <v>0</v>
      </c>
      <c r="T19" s="84">
        <f t="shared" si="42"/>
        <v>0</v>
      </c>
      <c r="U19" s="122">
        <v>0</v>
      </c>
      <c r="V19" s="122">
        <v>0</v>
      </c>
      <c r="W19" s="122">
        <v>0</v>
      </c>
      <c r="X19" s="122">
        <v>0</v>
      </c>
      <c r="Y19" s="84">
        <f t="shared" si="39"/>
        <v>0</v>
      </c>
      <c r="Z19" s="190">
        <v>0</v>
      </c>
      <c r="AA19" s="189">
        <v>0</v>
      </c>
      <c r="AB19" s="190">
        <v>0</v>
      </c>
      <c r="AC19" s="84">
        <f t="shared" ref="AC19:AC20" si="87">AD19+AE19+AF19+AG19</f>
        <v>0</v>
      </c>
      <c r="AD19" s="125">
        <v>0</v>
      </c>
      <c r="AE19" s="125">
        <v>0</v>
      </c>
      <c r="AF19" s="125">
        <v>0</v>
      </c>
      <c r="AG19" s="125">
        <v>0</v>
      </c>
      <c r="AH19" s="84">
        <f t="shared" ref="AH19:AH20" si="88">AI19+AJ19+AK19+AL19</f>
        <v>200</v>
      </c>
      <c r="AI19" s="147">
        <v>100</v>
      </c>
      <c r="AJ19" s="127">
        <v>0</v>
      </c>
      <c r="AK19" s="147">
        <v>100</v>
      </c>
      <c r="AL19" s="128">
        <v>0</v>
      </c>
      <c r="AM19" s="84">
        <f t="shared" ref="AM19:AM20" si="89">AN19+AO19+AP19+AQ19+AR19</f>
        <v>80</v>
      </c>
      <c r="AN19" s="187">
        <v>20</v>
      </c>
      <c r="AO19" s="148">
        <v>0</v>
      </c>
      <c r="AP19" s="148">
        <v>0</v>
      </c>
      <c r="AQ19" s="148">
        <v>0</v>
      </c>
      <c r="AR19" s="147">
        <v>60</v>
      </c>
      <c r="AS19" s="84">
        <f t="shared" ref="AS19:AS20" si="90">AT19+AU19+AV19+AW19+AX19</f>
        <v>60</v>
      </c>
      <c r="AT19" s="191">
        <v>40</v>
      </c>
      <c r="AU19" s="132">
        <v>0</v>
      </c>
      <c r="AV19" s="132">
        <v>0</v>
      </c>
      <c r="AW19" s="191">
        <v>20</v>
      </c>
      <c r="AX19" s="132">
        <v>0</v>
      </c>
      <c r="AY19" s="84">
        <f t="shared" si="28"/>
        <v>200</v>
      </c>
      <c r="AZ19" s="192">
        <v>80</v>
      </c>
      <c r="BA19" s="192">
        <v>40</v>
      </c>
      <c r="BB19" s="192">
        <v>20</v>
      </c>
      <c r="BC19" s="192">
        <v>60</v>
      </c>
      <c r="BD19" s="84">
        <f t="shared" ref="BD19:BD20" si="91">BE19+BF19+BG19+BH19+BI19</f>
        <v>40</v>
      </c>
      <c r="BE19" s="215">
        <v>0</v>
      </c>
      <c r="BF19" s="215">
        <v>0</v>
      </c>
      <c r="BG19" s="215">
        <v>0</v>
      </c>
      <c r="BH19" s="215">
        <v>0</v>
      </c>
      <c r="BI19" s="147">
        <v>40</v>
      </c>
      <c r="BJ19" s="84">
        <f t="shared" ref="BJ19:BJ20" si="92">BK19+BL19+BM19</f>
        <v>100</v>
      </c>
      <c r="BK19" s="191">
        <v>80</v>
      </c>
      <c r="BL19" s="149">
        <v>20</v>
      </c>
      <c r="BM19" s="132">
        <v>0</v>
      </c>
      <c r="BN19" s="84">
        <f t="shared" ref="BN19:BN22" si="93">BO19+BP19+BQ19</f>
        <v>100</v>
      </c>
      <c r="BO19" s="134">
        <v>0</v>
      </c>
      <c r="BP19" s="80">
        <v>0</v>
      </c>
      <c r="BQ19" s="135">
        <v>100</v>
      </c>
      <c r="BR19" s="84">
        <f t="shared" si="40"/>
        <v>20</v>
      </c>
      <c r="BS19" s="216">
        <v>20</v>
      </c>
      <c r="BT19" s="137">
        <v>0</v>
      </c>
      <c r="BU19" s="420">
        <v>0</v>
      </c>
      <c r="BV19" s="84">
        <f t="shared" ref="BV19:BV20" si="94">BW19+BX19+BY19</f>
        <v>0</v>
      </c>
      <c r="BW19" s="85">
        <v>0</v>
      </c>
      <c r="BX19" s="85">
        <v>0</v>
      </c>
      <c r="BY19" s="85">
        <v>0</v>
      </c>
      <c r="BZ19" s="84">
        <f t="shared" ref="BZ19:BZ21" si="95">CA19+CB19+CC19+CD19</f>
        <v>0</v>
      </c>
      <c r="CA19" s="193">
        <v>0</v>
      </c>
      <c r="CB19" s="80">
        <v>0</v>
      </c>
      <c r="CC19" s="80">
        <v>0</v>
      </c>
      <c r="CD19" s="80">
        <v>0</v>
      </c>
      <c r="CE19" s="84">
        <f t="shared" ref="CE19:CE20" si="96">CF19+CG19+CH19</f>
        <v>100</v>
      </c>
      <c r="CF19" s="80">
        <v>100</v>
      </c>
      <c r="CG19" s="80">
        <v>0</v>
      </c>
      <c r="CH19" s="80">
        <v>0</v>
      </c>
      <c r="CI19" s="84">
        <f t="shared" ref="CI19:CI20" si="97">CJ19+CK19+CL19</f>
        <v>100</v>
      </c>
      <c r="CJ19" s="80">
        <v>0</v>
      </c>
      <c r="CK19" s="155">
        <v>100</v>
      </c>
      <c r="CL19" s="80">
        <v>0</v>
      </c>
      <c r="CM19" s="84">
        <f t="shared" ref="CM19:CM20" si="98">CN19+CO19+CP19+CQ19+CR19</f>
        <v>20</v>
      </c>
      <c r="CN19" s="85">
        <v>0</v>
      </c>
      <c r="CO19" s="85">
        <v>0</v>
      </c>
      <c r="CP19" s="85">
        <v>0</v>
      </c>
      <c r="CQ19" s="85">
        <v>0</v>
      </c>
      <c r="CR19" s="155">
        <v>20</v>
      </c>
      <c r="CS19" s="84">
        <f t="shared" ref="CS19:CS20" si="99">CT19+CU19</f>
        <v>0</v>
      </c>
      <c r="CT19" s="78">
        <v>0</v>
      </c>
      <c r="CU19" s="80">
        <v>0</v>
      </c>
      <c r="CV19" s="84">
        <f t="shared" si="55"/>
        <v>0</v>
      </c>
      <c r="CW19" s="80">
        <v>0</v>
      </c>
      <c r="CX19" s="80"/>
      <c r="CY19" s="80">
        <v>0</v>
      </c>
      <c r="CZ19" s="84">
        <f t="shared" ref="CZ19:CZ20" si="100">DA19+DB19+DC19</f>
        <v>160</v>
      </c>
      <c r="DA19" s="73">
        <v>0</v>
      </c>
      <c r="DB19" s="147">
        <v>40</v>
      </c>
      <c r="DC19" s="217">
        <v>120</v>
      </c>
      <c r="DD19" s="84">
        <f t="shared" si="37"/>
        <v>240</v>
      </c>
      <c r="DE19" s="191">
        <v>200</v>
      </c>
      <c r="DF19" s="141">
        <v>0</v>
      </c>
      <c r="DG19" s="141">
        <v>40</v>
      </c>
      <c r="DH19" s="84"/>
      <c r="DI19" s="214">
        <v>40</v>
      </c>
      <c r="DJ19" s="84"/>
    </row>
    <row r="20" spans="1:115" s="184" customFormat="1" ht="18.75" x14ac:dyDescent="0.3">
      <c r="A20" s="185" t="s">
        <v>131</v>
      </c>
      <c r="B20" s="186" t="s">
        <v>115</v>
      </c>
      <c r="C20" s="916">
        <f t="shared" si="24"/>
        <v>240</v>
      </c>
      <c r="D20" s="80">
        <v>0</v>
      </c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4">
        <f t="shared" si="41"/>
        <v>0</v>
      </c>
      <c r="R20" s="215">
        <v>0</v>
      </c>
      <c r="S20" s="80">
        <v>0</v>
      </c>
      <c r="T20" s="84">
        <f t="shared" si="42"/>
        <v>0</v>
      </c>
      <c r="U20" s="122">
        <v>0</v>
      </c>
      <c r="V20" s="122">
        <v>0</v>
      </c>
      <c r="W20" s="122">
        <v>0</v>
      </c>
      <c r="X20" s="122">
        <v>0</v>
      </c>
      <c r="Y20" s="84">
        <f t="shared" si="39"/>
        <v>0</v>
      </c>
      <c r="Z20" s="190">
        <v>0</v>
      </c>
      <c r="AA20" s="189">
        <v>0</v>
      </c>
      <c r="AB20" s="190">
        <v>0</v>
      </c>
      <c r="AC20" s="84">
        <f t="shared" si="87"/>
        <v>0</v>
      </c>
      <c r="AD20" s="125">
        <v>0</v>
      </c>
      <c r="AE20" s="125">
        <v>0</v>
      </c>
      <c r="AF20" s="125">
        <v>0</v>
      </c>
      <c r="AG20" s="125">
        <v>0</v>
      </c>
      <c r="AH20" s="84">
        <f t="shared" si="88"/>
        <v>0</v>
      </c>
      <c r="AI20" s="128">
        <v>0</v>
      </c>
      <c r="AJ20" s="127">
        <v>0</v>
      </c>
      <c r="AK20" s="127">
        <v>0</v>
      </c>
      <c r="AL20" s="128">
        <v>0</v>
      </c>
      <c r="AM20" s="84">
        <f t="shared" si="89"/>
        <v>0</v>
      </c>
      <c r="AN20" s="148">
        <v>0</v>
      </c>
      <c r="AO20" s="148">
        <v>0</v>
      </c>
      <c r="AP20" s="148">
        <v>0</v>
      </c>
      <c r="AQ20" s="148">
        <v>0</v>
      </c>
      <c r="AR20" s="148">
        <v>0</v>
      </c>
      <c r="AS20" s="84">
        <f t="shared" si="90"/>
        <v>0</v>
      </c>
      <c r="AT20" s="132">
        <v>0</v>
      </c>
      <c r="AU20" s="132">
        <v>0</v>
      </c>
      <c r="AV20" s="132">
        <v>0</v>
      </c>
      <c r="AW20" s="132">
        <v>0</v>
      </c>
      <c r="AX20" s="132">
        <v>0</v>
      </c>
      <c r="AY20" s="84">
        <f t="shared" si="28"/>
        <v>80</v>
      </c>
      <c r="AZ20" s="192">
        <v>40</v>
      </c>
      <c r="BA20" s="192">
        <v>40</v>
      </c>
      <c r="BB20" s="192">
        <v>0</v>
      </c>
      <c r="BC20" s="192">
        <v>0</v>
      </c>
      <c r="BD20" s="84">
        <f t="shared" si="91"/>
        <v>0</v>
      </c>
      <c r="BE20" s="215">
        <v>0</v>
      </c>
      <c r="BF20" s="215">
        <v>0</v>
      </c>
      <c r="BG20" s="215">
        <v>0</v>
      </c>
      <c r="BH20" s="215">
        <v>0</v>
      </c>
      <c r="BI20" s="215">
        <v>0</v>
      </c>
      <c r="BJ20" s="84">
        <f t="shared" si="92"/>
        <v>20</v>
      </c>
      <c r="BK20" s="189">
        <v>0</v>
      </c>
      <c r="BL20" s="149">
        <v>20</v>
      </c>
      <c r="BM20" s="132">
        <v>0</v>
      </c>
      <c r="BN20" s="84">
        <f t="shared" si="93"/>
        <v>0</v>
      </c>
      <c r="BO20" s="134">
        <v>0</v>
      </c>
      <c r="BP20" s="80">
        <v>0</v>
      </c>
      <c r="BQ20" s="135">
        <v>0</v>
      </c>
      <c r="BR20" s="84">
        <f t="shared" si="40"/>
        <v>20</v>
      </c>
      <c r="BS20" s="155">
        <v>20</v>
      </c>
      <c r="BT20" s="137">
        <v>0</v>
      </c>
      <c r="BU20" s="420">
        <v>0</v>
      </c>
      <c r="BV20" s="84">
        <f t="shared" si="94"/>
        <v>0</v>
      </c>
      <c r="BW20" s="85">
        <v>0</v>
      </c>
      <c r="BX20" s="85">
        <v>0</v>
      </c>
      <c r="BY20" s="85">
        <v>0</v>
      </c>
      <c r="BZ20" s="84">
        <f t="shared" si="95"/>
        <v>0</v>
      </c>
      <c r="CA20" s="193">
        <v>0</v>
      </c>
      <c r="CB20" s="80">
        <v>0</v>
      </c>
      <c r="CC20" s="80">
        <v>0</v>
      </c>
      <c r="CD20" s="80">
        <v>0</v>
      </c>
      <c r="CE20" s="84">
        <f t="shared" si="96"/>
        <v>100</v>
      </c>
      <c r="CF20" s="80">
        <v>100</v>
      </c>
      <c r="CG20" s="80">
        <v>0</v>
      </c>
      <c r="CH20" s="80">
        <v>0</v>
      </c>
      <c r="CI20" s="84">
        <f t="shared" si="97"/>
        <v>0</v>
      </c>
      <c r="CJ20" s="80">
        <v>0</v>
      </c>
      <c r="CK20" s="80">
        <v>0</v>
      </c>
      <c r="CL20" s="80">
        <v>0</v>
      </c>
      <c r="CM20" s="84">
        <f t="shared" si="98"/>
        <v>20</v>
      </c>
      <c r="CN20" s="85">
        <v>0</v>
      </c>
      <c r="CO20" s="85">
        <v>0</v>
      </c>
      <c r="CP20" s="85">
        <v>0</v>
      </c>
      <c r="CQ20" s="85">
        <v>0</v>
      </c>
      <c r="CR20" s="155">
        <v>20</v>
      </c>
      <c r="CS20" s="84">
        <f t="shared" si="99"/>
        <v>0</v>
      </c>
      <c r="CT20" s="80">
        <v>0</v>
      </c>
      <c r="CU20" s="80">
        <v>0</v>
      </c>
      <c r="CV20" s="84">
        <f t="shared" si="55"/>
        <v>0</v>
      </c>
      <c r="CW20" s="80">
        <v>0</v>
      </c>
      <c r="CX20" s="80"/>
      <c r="CY20" s="80">
        <v>0</v>
      </c>
      <c r="CZ20" s="84">
        <f t="shared" si="100"/>
        <v>0</v>
      </c>
      <c r="DA20" s="73">
        <v>0</v>
      </c>
      <c r="DB20" s="73">
        <v>0</v>
      </c>
      <c r="DC20" s="73">
        <v>0</v>
      </c>
      <c r="DD20" s="84">
        <f t="shared" si="37"/>
        <v>0</v>
      </c>
      <c r="DE20" s="141">
        <v>0</v>
      </c>
      <c r="DF20" s="141">
        <v>0</v>
      </c>
      <c r="DG20" s="141">
        <v>0</v>
      </c>
      <c r="DH20" s="84"/>
      <c r="DI20" s="151">
        <v>0</v>
      </c>
      <c r="DJ20" s="84"/>
      <c r="DK20" s="740"/>
    </row>
    <row r="21" spans="1:115" s="96" customFormat="1" ht="18.75" x14ac:dyDescent="0.3">
      <c r="A21" s="218" t="s">
        <v>132</v>
      </c>
      <c r="B21" s="219" t="s">
        <v>115</v>
      </c>
      <c r="C21" s="917">
        <f t="shared" si="24"/>
        <v>180</v>
      </c>
      <c r="D21" s="89">
        <f>D22</f>
        <v>100</v>
      </c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79">
        <f t="shared" si="41"/>
        <v>0</v>
      </c>
      <c r="R21" s="89">
        <f>R22</f>
        <v>0</v>
      </c>
      <c r="S21" s="89">
        <f>S22</f>
        <v>0</v>
      </c>
      <c r="T21" s="81">
        <f t="shared" si="42"/>
        <v>0</v>
      </c>
      <c r="U21" s="167">
        <f>U22</f>
        <v>0</v>
      </c>
      <c r="V21" s="167">
        <f t="shared" ref="V21:X21" si="101">V22</f>
        <v>0</v>
      </c>
      <c r="W21" s="167">
        <f t="shared" si="101"/>
        <v>0</v>
      </c>
      <c r="X21" s="167">
        <f t="shared" si="101"/>
        <v>0</v>
      </c>
      <c r="Y21" s="81">
        <f t="shared" si="39"/>
        <v>0</v>
      </c>
      <c r="Z21" s="104">
        <f>SUM(Z22)</f>
        <v>0</v>
      </c>
      <c r="AA21" s="104">
        <f>SUM(AA22)</f>
        <v>0</v>
      </c>
      <c r="AB21" s="104">
        <f>SUM(AB22)</f>
        <v>0</v>
      </c>
      <c r="AC21" s="81">
        <f>AD21+AE21+AF21+AG21</f>
        <v>60</v>
      </c>
      <c r="AD21" s="220">
        <f>AD22</f>
        <v>0</v>
      </c>
      <c r="AE21" s="221">
        <f t="shared" ref="AE21:AG21" si="102">AE22</f>
        <v>0</v>
      </c>
      <c r="AF21" s="221">
        <f t="shared" si="102"/>
        <v>20</v>
      </c>
      <c r="AG21" s="221">
        <f t="shared" si="102"/>
        <v>40</v>
      </c>
      <c r="AH21" s="81">
        <f>AI21+AJ21+AK21+AL21</f>
        <v>0</v>
      </c>
      <c r="AI21" s="222">
        <f>AI22</f>
        <v>0</v>
      </c>
      <c r="AJ21" s="222">
        <f t="shared" ref="AJ21:AL21" si="103">AJ22</f>
        <v>0</v>
      </c>
      <c r="AK21" s="222">
        <f t="shared" si="103"/>
        <v>0</v>
      </c>
      <c r="AL21" s="222">
        <f t="shared" si="103"/>
        <v>0</v>
      </c>
      <c r="AM21" s="81">
        <f>AN21+AO21+AP21+AQ21+AR21</f>
        <v>0</v>
      </c>
      <c r="AN21" s="223">
        <f>SUM(AN22)</f>
        <v>0</v>
      </c>
      <c r="AO21" s="223">
        <f>SUM(AO22)</f>
        <v>0</v>
      </c>
      <c r="AP21" s="223">
        <f>SUM(AP22)</f>
        <v>0</v>
      </c>
      <c r="AQ21" s="223">
        <f>SUM(AQ22)</f>
        <v>0</v>
      </c>
      <c r="AR21" s="223">
        <f>SUM(AR22)</f>
        <v>0</v>
      </c>
      <c r="AS21" s="81">
        <f>AT21+AU21+AV21+AW21+AX21</f>
        <v>0</v>
      </c>
      <c r="AT21" s="106">
        <f>AT22</f>
        <v>0</v>
      </c>
      <c r="AU21" s="106">
        <f t="shared" ref="AU21:AX21" si="104">AU22</f>
        <v>0</v>
      </c>
      <c r="AV21" s="106">
        <f t="shared" si="104"/>
        <v>0</v>
      </c>
      <c r="AW21" s="106">
        <f t="shared" si="104"/>
        <v>0</v>
      </c>
      <c r="AX21" s="106">
        <f t="shared" si="104"/>
        <v>0</v>
      </c>
      <c r="AY21" s="81">
        <f t="shared" si="28"/>
        <v>20</v>
      </c>
      <c r="AZ21" s="224">
        <f>SUM(AZ22)</f>
        <v>20</v>
      </c>
      <c r="BA21" s="224">
        <f t="shared" ref="BA21:BC21" si="105">SUM(BA22)</f>
        <v>0</v>
      </c>
      <c r="BB21" s="224">
        <f t="shared" si="105"/>
        <v>0</v>
      </c>
      <c r="BC21" s="224">
        <f t="shared" si="105"/>
        <v>0</v>
      </c>
      <c r="BD21" s="81">
        <f>BE21</f>
        <v>0</v>
      </c>
      <c r="BE21" s="89">
        <f>BE22</f>
        <v>0</v>
      </c>
      <c r="BF21" s="89">
        <f>BF22</f>
        <v>0</v>
      </c>
      <c r="BG21" s="89">
        <f t="shared" ref="BG21:BI21" si="106">BG22</f>
        <v>0</v>
      </c>
      <c r="BH21" s="89">
        <f t="shared" si="106"/>
        <v>0</v>
      </c>
      <c r="BI21" s="89">
        <f t="shared" si="106"/>
        <v>0</v>
      </c>
      <c r="BJ21" s="81">
        <f>BK21+BL21+BM21</f>
        <v>0</v>
      </c>
      <c r="BK21" s="225">
        <f>BK22</f>
        <v>0</v>
      </c>
      <c r="BL21" s="106">
        <f>BL22</f>
        <v>0</v>
      </c>
      <c r="BM21" s="106">
        <f>BM22</f>
        <v>0</v>
      </c>
      <c r="BN21" s="84">
        <f t="shared" si="93"/>
        <v>0</v>
      </c>
      <c r="BO21" s="226">
        <f>BO22</f>
        <v>0</v>
      </c>
      <c r="BP21" s="80">
        <v>0</v>
      </c>
      <c r="BQ21" s="227">
        <f>BQ22</f>
        <v>0</v>
      </c>
      <c r="BR21" s="84">
        <f t="shared" si="40"/>
        <v>0</v>
      </c>
      <c r="BS21" s="107">
        <f>BS22</f>
        <v>0</v>
      </c>
      <c r="BT21" s="228">
        <f>BT22</f>
        <v>0</v>
      </c>
      <c r="BU21" s="81">
        <f>BU22</f>
        <v>0</v>
      </c>
      <c r="BV21" s="81">
        <f>BW21+BX21+BY21</f>
        <v>0</v>
      </c>
      <c r="BW21" s="91">
        <f>BW22</f>
        <v>0</v>
      </c>
      <c r="BX21" s="91">
        <f t="shared" ref="BX21:BY21" si="107">BX22</f>
        <v>0</v>
      </c>
      <c r="BY21" s="91">
        <f t="shared" si="107"/>
        <v>0</v>
      </c>
      <c r="BZ21" s="81">
        <f t="shared" si="95"/>
        <v>0</v>
      </c>
      <c r="CA21" s="89">
        <f>CA22</f>
        <v>0</v>
      </c>
      <c r="CB21" s="89">
        <f>CB22</f>
        <v>0</v>
      </c>
      <c r="CC21" s="89">
        <f t="shared" ref="CC21:CD21" si="108">CC22</f>
        <v>0</v>
      </c>
      <c r="CD21" s="89">
        <f t="shared" si="108"/>
        <v>0</v>
      </c>
      <c r="CE21" s="81">
        <f>CF21+CG21+CH21</f>
        <v>0</v>
      </c>
      <c r="CF21" s="89">
        <f>CF22</f>
        <v>0</v>
      </c>
      <c r="CG21" s="89">
        <f t="shared" ref="CG21:CH21" si="109">CG22</f>
        <v>0</v>
      </c>
      <c r="CH21" s="89">
        <f t="shared" si="109"/>
        <v>0</v>
      </c>
      <c r="CI21" s="81">
        <f>CJ21+CK21+CL21</f>
        <v>0</v>
      </c>
      <c r="CJ21" s="89">
        <f>CJ22</f>
        <v>0</v>
      </c>
      <c r="CK21" s="89">
        <f>CK22</f>
        <v>0</v>
      </c>
      <c r="CL21" s="89">
        <f>CL22</f>
        <v>0</v>
      </c>
      <c r="CM21" s="81">
        <f>CN21+CO21+CP21+CQ21+CR21</f>
        <v>0</v>
      </c>
      <c r="CN21" s="91">
        <f>CN22</f>
        <v>0</v>
      </c>
      <c r="CO21" s="91">
        <f t="shared" ref="CO21:CR21" si="110">CO22</f>
        <v>0</v>
      </c>
      <c r="CP21" s="91">
        <f t="shared" si="110"/>
        <v>0</v>
      </c>
      <c r="CQ21" s="91">
        <f t="shared" si="110"/>
        <v>0</v>
      </c>
      <c r="CR21" s="91">
        <f t="shared" si="110"/>
        <v>0</v>
      </c>
      <c r="CS21" s="81">
        <f>CT21+CU21</f>
        <v>0</v>
      </c>
      <c r="CT21" s="229">
        <f>CT22</f>
        <v>0</v>
      </c>
      <c r="CU21" s="230">
        <f>CU22</f>
        <v>0</v>
      </c>
      <c r="CV21" s="81">
        <f t="shared" si="55"/>
        <v>0</v>
      </c>
      <c r="CW21" s="89">
        <f>CW22</f>
        <v>0</v>
      </c>
      <c r="CX21" s="89">
        <f t="shared" ref="CX21:CY21" si="111">CX22</f>
        <v>0</v>
      </c>
      <c r="CY21" s="89">
        <f t="shared" si="111"/>
        <v>0</v>
      </c>
      <c r="CZ21" s="81">
        <f>DA21+DB21+DC21</f>
        <v>0</v>
      </c>
      <c r="DA21" s="231">
        <f>DA22</f>
        <v>0</v>
      </c>
      <c r="DB21" s="231">
        <f t="shared" ref="DB21:DC21" si="112">DB22</f>
        <v>0</v>
      </c>
      <c r="DC21" s="231">
        <f t="shared" si="112"/>
        <v>0</v>
      </c>
      <c r="DD21" s="81">
        <f t="shared" si="37"/>
        <v>0</v>
      </c>
      <c r="DE21" s="225">
        <f>DE22</f>
        <v>0</v>
      </c>
      <c r="DF21" s="225">
        <f>DF22</f>
        <v>0</v>
      </c>
      <c r="DG21" s="225">
        <f t="shared" ref="DG21" si="113">DG22</f>
        <v>0</v>
      </c>
      <c r="DH21" s="81"/>
      <c r="DI21" s="232">
        <f>DI22</f>
        <v>0</v>
      </c>
      <c r="DJ21" s="81"/>
      <c r="DK21" s="835"/>
    </row>
    <row r="22" spans="1:115" s="184" customFormat="1" ht="18.75" x14ac:dyDescent="0.3">
      <c r="A22" s="152" t="s">
        <v>133</v>
      </c>
      <c r="B22" s="153" t="s">
        <v>115</v>
      </c>
      <c r="C22" s="916">
        <f t="shared" si="24"/>
        <v>180</v>
      </c>
      <c r="D22" s="797">
        <v>100</v>
      </c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4">
        <f t="shared" si="41"/>
        <v>0</v>
      </c>
      <c r="R22" s="80">
        <v>0</v>
      </c>
      <c r="S22" s="80">
        <v>0</v>
      </c>
      <c r="T22" s="84">
        <f t="shared" si="42"/>
        <v>0</v>
      </c>
      <c r="U22" s="122">
        <v>0</v>
      </c>
      <c r="V22" s="122">
        <v>0</v>
      </c>
      <c r="W22" s="122">
        <v>0</v>
      </c>
      <c r="X22" s="122">
        <v>0</v>
      </c>
      <c r="Y22" s="84">
        <f t="shared" si="39"/>
        <v>0</v>
      </c>
      <c r="Z22" s="190">
        <v>0</v>
      </c>
      <c r="AA22" s="189">
        <v>0</v>
      </c>
      <c r="AB22" s="190">
        <v>0</v>
      </c>
      <c r="AC22" s="84">
        <f>AD22+AE22+AF22+AG22</f>
        <v>60</v>
      </c>
      <c r="AD22" s="125">
        <v>0</v>
      </c>
      <c r="AE22" s="125">
        <v>0</v>
      </c>
      <c r="AF22" s="124">
        <v>20</v>
      </c>
      <c r="AG22" s="124">
        <v>40</v>
      </c>
      <c r="AH22" s="84">
        <f>AI22+AJ22+AK22+AL22</f>
        <v>0</v>
      </c>
      <c r="AI22" s="128">
        <v>0</v>
      </c>
      <c r="AJ22" s="127">
        <v>0</v>
      </c>
      <c r="AK22" s="127">
        <v>0</v>
      </c>
      <c r="AL22" s="128">
        <v>0</v>
      </c>
      <c r="AM22" s="84">
        <f>AN22+AO22+AP22+AQ22+AR22</f>
        <v>0</v>
      </c>
      <c r="AN22" s="233">
        <v>0</v>
      </c>
      <c r="AO22" s="234">
        <v>0</v>
      </c>
      <c r="AP22" s="234">
        <v>0</v>
      </c>
      <c r="AQ22" s="234">
        <v>0</v>
      </c>
      <c r="AR22" s="234">
        <v>0</v>
      </c>
      <c r="AS22" s="84">
        <f>AT22+AU22+AV22+AW22+AX22</f>
        <v>0</v>
      </c>
      <c r="AT22" s="132">
        <v>0</v>
      </c>
      <c r="AU22" s="132">
        <v>0</v>
      </c>
      <c r="AV22" s="132">
        <v>0</v>
      </c>
      <c r="AW22" s="132">
        <v>0</v>
      </c>
      <c r="AX22" s="132">
        <v>0</v>
      </c>
      <c r="AY22" s="84">
        <f t="shared" si="28"/>
        <v>20</v>
      </c>
      <c r="AZ22" s="235">
        <v>20</v>
      </c>
      <c r="BA22" s="235">
        <v>0</v>
      </c>
      <c r="BB22" s="235">
        <v>0</v>
      </c>
      <c r="BC22" s="235">
        <v>0</v>
      </c>
      <c r="BD22" s="84">
        <f>BE22</f>
        <v>0</v>
      </c>
      <c r="BE22" s="80">
        <v>0</v>
      </c>
      <c r="BF22" s="80">
        <v>0</v>
      </c>
      <c r="BG22" s="80">
        <v>0</v>
      </c>
      <c r="BH22" s="80">
        <v>0</v>
      </c>
      <c r="BI22" s="80">
        <v>0</v>
      </c>
      <c r="BJ22" s="84">
        <f>BK22+BL22+BM22</f>
        <v>0</v>
      </c>
      <c r="BK22" s="236">
        <v>0</v>
      </c>
      <c r="BL22" s="236">
        <v>0</v>
      </c>
      <c r="BM22" s="236">
        <v>0</v>
      </c>
      <c r="BN22" s="84">
        <f t="shared" si="93"/>
        <v>0</v>
      </c>
      <c r="BO22" s="237">
        <v>0</v>
      </c>
      <c r="BP22" s="80">
        <v>0</v>
      </c>
      <c r="BQ22" s="238">
        <v>0</v>
      </c>
      <c r="BR22" s="84">
        <f t="shared" si="40"/>
        <v>0</v>
      </c>
      <c r="BS22" s="193">
        <v>0</v>
      </c>
      <c r="BT22" s="137">
        <v>0</v>
      </c>
      <c r="BU22" s="420">
        <v>0</v>
      </c>
      <c r="BV22" s="84">
        <f>BW22+BX22+BY22</f>
        <v>0</v>
      </c>
      <c r="BW22" s="85">
        <v>0</v>
      </c>
      <c r="BX22" s="85">
        <v>0</v>
      </c>
      <c r="BY22" s="85">
        <v>0</v>
      </c>
      <c r="BZ22" s="84">
        <f>CA22+CB22+CC22+CD22</f>
        <v>0</v>
      </c>
      <c r="CA22" s="80">
        <v>0</v>
      </c>
      <c r="CB22" s="80">
        <v>0</v>
      </c>
      <c r="CC22" s="80">
        <v>0</v>
      </c>
      <c r="CD22" s="80">
        <v>0</v>
      </c>
      <c r="CE22" s="84">
        <f>CF22+CG22+CH22</f>
        <v>0</v>
      </c>
      <c r="CF22" s="80">
        <v>0</v>
      </c>
      <c r="CG22" s="80">
        <v>0</v>
      </c>
      <c r="CH22" s="80">
        <v>0</v>
      </c>
      <c r="CI22" s="84">
        <f>CJ22+CK22+CL22</f>
        <v>0</v>
      </c>
      <c r="CJ22" s="80">
        <v>0</v>
      </c>
      <c r="CK22" s="80">
        <v>0</v>
      </c>
      <c r="CL22" s="80">
        <v>0</v>
      </c>
      <c r="CM22" s="84">
        <f>CN22+CO22+CP22+CQ22+CR22</f>
        <v>0</v>
      </c>
      <c r="CN22" s="85">
        <v>0</v>
      </c>
      <c r="CO22" s="85">
        <v>0</v>
      </c>
      <c r="CP22" s="85">
        <v>0</v>
      </c>
      <c r="CQ22" s="85">
        <v>0</v>
      </c>
      <c r="CR22" s="85">
        <v>0</v>
      </c>
      <c r="CS22" s="84">
        <f>CT22+CU22</f>
        <v>0</v>
      </c>
      <c r="CT22" s="80">
        <v>0</v>
      </c>
      <c r="CU22" s="80">
        <v>0</v>
      </c>
      <c r="CV22" s="84">
        <f t="shared" si="55"/>
        <v>0</v>
      </c>
      <c r="CW22" s="80">
        <v>0</v>
      </c>
      <c r="CX22" s="80"/>
      <c r="CY22" s="80">
        <v>0</v>
      </c>
      <c r="CZ22" s="84">
        <f>DA22+DB22+DC22</f>
        <v>0</v>
      </c>
      <c r="DA22" s="73">
        <v>0</v>
      </c>
      <c r="DB22" s="73">
        <v>0</v>
      </c>
      <c r="DC22" s="73">
        <v>0</v>
      </c>
      <c r="DD22" s="84">
        <f t="shared" si="37"/>
        <v>0</v>
      </c>
      <c r="DE22" s="141">
        <v>0</v>
      </c>
      <c r="DF22" s="141">
        <v>0</v>
      </c>
      <c r="DG22" s="141">
        <v>0</v>
      </c>
      <c r="DH22" s="84"/>
      <c r="DI22" s="151">
        <v>0</v>
      </c>
      <c r="DJ22" s="84"/>
      <c r="DK22" s="740"/>
    </row>
    <row r="23" spans="1:115" s="96" customFormat="1" ht="18.75" x14ac:dyDescent="0.3">
      <c r="A23" s="218" t="s">
        <v>134</v>
      </c>
      <c r="B23" s="219" t="s">
        <v>115</v>
      </c>
      <c r="C23" s="66">
        <f t="shared" si="24"/>
        <v>0</v>
      </c>
      <c r="D23" s="89">
        <f>D24</f>
        <v>0</v>
      </c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79">
        <f t="shared" si="41"/>
        <v>0</v>
      </c>
      <c r="R23" s="89">
        <f>R24</f>
        <v>0</v>
      </c>
      <c r="S23" s="89">
        <f>S24</f>
        <v>0</v>
      </c>
      <c r="T23" s="81">
        <f t="shared" si="42"/>
        <v>0</v>
      </c>
      <c r="U23" s="103">
        <f>SUM(U24)</f>
        <v>0</v>
      </c>
      <c r="V23" s="103">
        <f>SUM(V24)</f>
        <v>0</v>
      </c>
      <c r="W23" s="167">
        <f t="shared" ref="W23:X23" si="114">SUM(W24:W26)</f>
        <v>0</v>
      </c>
      <c r="X23" s="167">
        <f t="shared" si="114"/>
        <v>0</v>
      </c>
      <c r="Y23" s="81">
        <f t="shared" si="39"/>
        <v>0</v>
      </c>
      <c r="Z23" s="104">
        <f>SUM(Z24:Z26)</f>
        <v>0</v>
      </c>
      <c r="AA23" s="104">
        <f>SUM(AA24:AA26)</f>
        <v>0</v>
      </c>
      <c r="AB23" s="104">
        <f>SUM(AB24:AB26)</f>
        <v>0</v>
      </c>
      <c r="AC23" s="81">
        <f>AD23+AE23+AF23+AG23</f>
        <v>0</v>
      </c>
      <c r="AD23" s="750">
        <f>AD24</f>
        <v>0</v>
      </c>
      <c r="AE23" s="750">
        <f t="shared" ref="AE23:AG23" si="115">AE24</f>
        <v>0</v>
      </c>
      <c r="AF23" s="750">
        <f t="shared" si="115"/>
        <v>0</v>
      </c>
      <c r="AG23" s="750">
        <f t="shared" si="115"/>
        <v>0</v>
      </c>
      <c r="AH23" s="81">
        <f>AI23+AJ23+AL23</f>
        <v>0</v>
      </c>
      <c r="AI23" s="222">
        <f>AI24</f>
        <v>0</v>
      </c>
      <c r="AJ23" s="222">
        <f t="shared" ref="AJ23:AL23" si="116">AJ24</f>
        <v>0</v>
      </c>
      <c r="AK23" s="222">
        <f t="shared" si="116"/>
        <v>0</v>
      </c>
      <c r="AL23" s="222">
        <f t="shared" si="116"/>
        <v>0</v>
      </c>
      <c r="AM23" s="81">
        <f>AN23+AO23+AP23+AQ23+AR23</f>
        <v>0</v>
      </c>
      <c r="AN23" s="241">
        <f>SUM(AN24)</f>
        <v>0</v>
      </c>
      <c r="AO23" s="241">
        <f t="shared" ref="AO23:AR23" si="117">SUM(AO24)</f>
        <v>0</v>
      </c>
      <c r="AP23" s="241">
        <f t="shared" si="117"/>
        <v>0</v>
      </c>
      <c r="AQ23" s="241">
        <f t="shared" si="117"/>
        <v>0</v>
      </c>
      <c r="AR23" s="241">
        <f t="shared" si="117"/>
        <v>0</v>
      </c>
      <c r="AS23" s="81">
        <f>AT23+AU23+AV23+AW23+AX23</f>
        <v>0</v>
      </c>
      <c r="AT23" s="106">
        <f>AT24</f>
        <v>0</v>
      </c>
      <c r="AU23" s="106">
        <f>AU24</f>
        <v>0</v>
      </c>
      <c r="AV23" s="106">
        <f t="shared" ref="AV23:AX23" si="118">AV24</f>
        <v>0</v>
      </c>
      <c r="AW23" s="106">
        <f t="shared" si="118"/>
        <v>0</v>
      </c>
      <c r="AX23" s="106">
        <f t="shared" si="118"/>
        <v>0</v>
      </c>
      <c r="AY23" s="81">
        <f t="shared" si="28"/>
        <v>0</v>
      </c>
      <c r="AZ23" s="224">
        <f>SUM(AZ24)</f>
        <v>0</v>
      </c>
      <c r="BA23" s="224">
        <f t="shared" ref="BA23:BC23" si="119">SUM(BA24)</f>
        <v>0</v>
      </c>
      <c r="BB23" s="224">
        <f t="shared" si="119"/>
        <v>0</v>
      </c>
      <c r="BC23" s="224">
        <f t="shared" si="119"/>
        <v>0</v>
      </c>
      <c r="BD23" s="81">
        <f>BE23+BF23+BG23+BH23+BI23</f>
        <v>0</v>
      </c>
      <c r="BE23" s="89">
        <f>BE24</f>
        <v>0</v>
      </c>
      <c r="BF23" s="89">
        <f>BF24</f>
        <v>0</v>
      </c>
      <c r="BG23" s="89">
        <f t="shared" ref="BG23:BI23" si="120">BG24</f>
        <v>0</v>
      </c>
      <c r="BH23" s="89">
        <f t="shared" si="120"/>
        <v>0</v>
      </c>
      <c r="BI23" s="89">
        <f t="shared" si="120"/>
        <v>0</v>
      </c>
      <c r="BJ23" s="81">
        <f>BK23+BL23+BM23</f>
        <v>0</v>
      </c>
      <c r="BK23" s="751">
        <f t="shared" ref="BK23:BM23" si="121">BK24</f>
        <v>0</v>
      </c>
      <c r="BL23" s="751">
        <f t="shared" si="121"/>
        <v>0</v>
      </c>
      <c r="BM23" s="751">
        <f t="shared" si="121"/>
        <v>0</v>
      </c>
      <c r="BN23" s="81">
        <f>BO23+BP23+BQ23</f>
        <v>0</v>
      </c>
      <c r="BO23" s="244">
        <f>BO24</f>
        <v>0</v>
      </c>
      <c r="BP23" s="80">
        <v>0</v>
      </c>
      <c r="BQ23" s="245">
        <f>BQ24</f>
        <v>0</v>
      </c>
      <c r="BR23" s="81">
        <f t="shared" si="40"/>
        <v>0</v>
      </c>
      <c r="BS23" s="752">
        <f>BS24</f>
        <v>0</v>
      </c>
      <c r="BT23" s="753">
        <f>BT24</f>
        <v>0</v>
      </c>
      <c r="BU23" s="81">
        <f>BU24</f>
        <v>0</v>
      </c>
      <c r="BV23" s="81">
        <f>BW23+BX23+BY23</f>
        <v>0</v>
      </c>
      <c r="BW23" s="91">
        <f>BW24</f>
        <v>0</v>
      </c>
      <c r="BX23" s="91">
        <f t="shared" ref="BX23:BY23" si="122">BX24</f>
        <v>0</v>
      </c>
      <c r="BY23" s="91">
        <f t="shared" si="122"/>
        <v>0</v>
      </c>
      <c r="BZ23" s="81">
        <f>CA23+CB23+CC23+CD23</f>
        <v>0</v>
      </c>
      <c r="CA23" s="89">
        <f>CA24</f>
        <v>0</v>
      </c>
      <c r="CB23" s="89">
        <v>0</v>
      </c>
      <c r="CC23" s="89">
        <v>0</v>
      </c>
      <c r="CD23" s="89">
        <v>0</v>
      </c>
      <c r="CE23" s="81">
        <f>CF23+CG23+CH23</f>
        <v>0</v>
      </c>
      <c r="CF23" s="89">
        <f>CF24</f>
        <v>0</v>
      </c>
      <c r="CG23" s="89">
        <f t="shared" ref="CG23:CH23" si="123">CG24</f>
        <v>0</v>
      </c>
      <c r="CH23" s="89">
        <f t="shared" si="123"/>
        <v>0</v>
      </c>
      <c r="CI23" s="81">
        <f>CJ23+CK23+CL23</f>
        <v>0</v>
      </c>
      <c r="CJ23" s="754">
        <f>CJ24</f>
        <v>0</v>
      </c>
      <c r="CK23" s="755">
        <f>CK24</f>
        <v>0</v>
      </c>
      <c r="CL23" s="754">
        <f>CL24</f>
        <v>0</v>
      </c>
      <c r="CM23" s="81">
        <f>CN23+CO23+CP23+CQ23+CR23</f>
        <v>0</v>
      </c>
      <c r="CN23" s="91">
        <f>CN24</f>
        <v>0</v>
      </c>
      <c r="CO23" s="91">
        <f t="shared" ref="CO23:CR23" si="124">CO24</f>
        <v>0</v>
      </c>
      <c r="CP23" s="91">
        <f t="shared" si="124"/>
        <v>0</v>
      </c>
      <c r="CQ23" s="91">
        <f t="shared" si="124"/>
        <v>0</v>
      </c>
      <c r="CR23" s="91">
        <f t="shared" si="124"/>
        <v>0</v>
      </c>
      <c r="CS23" s="81">
        <f>CT23+CU23</f>
        <v>0</v>
      </c>
      <c r="CT23" s="229">
        <f>CT24</f>
        <v>0</v>
      </c>
      <c r="CU23" s="229">
        <f>CU24</f>
        <v>0</v>
      </c>
      <c r="CV23" s="81">
        <f t="shared" si="55"/>
        <v>0</v>
      </c>
      <c r="CW23" s="89">
        <f>CW24</f>
        <v>0</v>
      </c>
      <c r="CX23" s="89">
        <f t="shared" ref="CX23:CY23" si="125">CX24</f>
        <v>0</v>
      </c>
      <c r="CY23" s="89">
        <f t="shared" si="125"/>
        <v>0</v>
      </c>
      <c r="CZ23" s="81">
        <f>DA23+DB23+DC23</f>
        <v>0</v>
      </c>
      <c r="DA23" s="756">
        <f>DA24</f>
        <v>0</v>
      </c>
      <c r="DB23" s="756">
        <f>DB24</f>
        <v>0</v>
      </c>
      <c r="DC23" s="757">
        <f>DC24</f>
        <v>0</v>
      </c>
      <c r="DD23" s="81">
        <f t="shared" si="37"/>
        <v>0</v>
      </c>
      <c r="DE23" s="225">
        <f>DE24</f>
        <v>0</v>
      </c>
      <c r="DF23" s="225">
        <f>DF24</f>
        <v>0</v>
      </c>
      <c r="DG23" s="225">
        <f t="shared" ref="DG23" si="126">DG24</f>
        <v>0</v>
      </c>
      <c r="DH23" s="81"/>
      <c r="DI23" s="232">
        <f>DI24</f>
        <v>0</v>
      </c>
      <c r="DJ23" s="81"/>
      <c r="DK23" s="835"/>
    </row>
    <row r="24" spans="1:115" s="184" customFormat="1" ht="19.5" thickBot="1" x14ac:dyDescent="0.35">
      <c r="A24" s="884" t="s">
        <v>135</v>
      </c>
      <c r="B24" s="523" t="s">
        <v>115</v>
      </c>
      <c r="C24" s="918">
        <f t="shared" si="24"/>
        <v>0</v>
      </c>
      <c r="D24" s="140">
        <v>0</v>
      </c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814">
        <f t="shared" si="41"/>
        <v>0</v>
      </c>
      <c r="R24" s="140">
        <v>0</v>
      </c>
      <c r="S24" s="140">
        <v>0</v>
      </c>
      <c r="T24" s="814">
        <f t="shared" si="42"/>
        <v>0</v>
      </c>
      <c r="U24" s="885">
        <v>0</v>
      </c>
      <c r="V24" s="885">
        <v>0</v>
      </c>
      <c r="W24" s="885">
        <v>0</v>
      </c>
      <c r="X24" s="885">
        <v>0</v>
      </c>
      <c r="Y24" s="814">
        <f t="shared" si="39"/>
        <v>0</v>
      </c>
      <c r="Z24" s="885">
        <v>0</v>
      </c>
      <c r="AA24" s="886">
        <v>0</v>
      </c>
      <c r="AB24" s="887">
        <v>0</v>
      </c>
      <c r="AC24" s="814">
        <f>AD24+AE24+AF24+AG24</f>
        <v>0</v>
      </c>
      <c r="AD24" s="885">
        <v>0</v>
      </c>
      <c r="AE24" s="885">
        <v>0</v>
      </c>
      <c r="AF24" s="885">
        <v>0</v>
      </c>
      <c r="AG24" s="885">
        <v>0</v>
      </c>
      <c r="AH24" s="814">
        <f>AI24+AJ24+AK24+AL24</f>
        <v>0</v>
      </c>
      <c r="AI24" s="888">
        <v>0</v>
      </c>
      <c r="AJ24" s="889">
        <v>0</v>
      </c>
      <c r="AK24" s="889">
        <v>0</v>
      </c>
      <c r="AL24" s="888">
        <v>0</v>
      </c>
      <c r="AM24" s="814">
        <f>AN24+AO24+AP24+AQ24+AR24</f>
        <v>0</v>
      </c>
      <c r="AN24" s="157">
        <v>0</v>
      </c>
      <c r="AO24" s="157">
        <v>0</v>
      </c>
      <c r="AP24" s="157">
        <v>0</v>
      </c>
      <c r="AQ24" s="157">
        <v>0</v>
      </c>
      <c r="AR24" s="157">
        <v>0</v>
      </c>
      <c r="AS24" s="814">
        <f>AT24+AU24+AV24+AW24+AX24</f>
        <v>0</v>
      </c>
      <c r="AT24" s="890">
        <v>0</v>
      </c>
      <c r="AU24" s="890">
        <v>0</v>
      </c>
      <c r="AV24" s="890">
        <v>0</v>
      </c>
      <c r="AW24" s="890">
        <v>0</v>
      </c>
      <c r="AX24" s="890">
        <v>0</v>
      </c>
      <c r="AY24" s="814">
        <f t="shared" si="28"/>
        <v>0</v>
      </c>
      <c r="AZ24" s="890">
        <v>0</v>
      </c>
      <c r="BA24" s="890">
        <v>0</v>
      </c>
      <c r="BB24" s="890">
        <v>0</v>
      </c>
      <c r="BC24" s="890">
        <v>0</v>
      </c>
      <c r="BD24" s="814">
        <f>BE24+BF24+BG24+BH24+BI24</f>
        <v>0</v>
      </c>
      <c r="BE24" s="890">
        <v>0</v>
      </c>
      <c r="BF24" s="890">
        <v>0</v>
      </c>
      <c r="BG24" s="890">
        <v>0</v>
      </c>
      <c r="BH24" s="890">
        <v>0</v>
      </c>
      <c r="BI24" s="890">
        <v>0</v>
      </c>
      <c r="BJ24" s="814">
        <f>BK24+BL24+BM24</f>
        <v>0</v>
      </c>
      <c r="BK24" s="890">
        <v>0</v>
      </c>
      <c r="BL24" s="890">
        <v>0</v>
      </c>
      <c r="BM24" s="890">
        <v>0</v>
      </c>
      <c r="BN24" s="814">
        <f>BO24+BP24+BQ24</f>
        <v>0</v>
      </c>
      <c r="BO24" s="237">
        <v>0</v>
      </c>
      <c r="BP24" s="140">
        <v>0</v>
      </c>
      <c r="BQ24" s="140">
        <v>0</v>
      </c>
      <c r="BR24" s="814">
        <f t="shared" si="40"/>
        <v>0</v>
      </c>
      <c r="BS24" s="140">
        <v>0</v>
      </c>
      <c r="BT24" s="140">
        <v>0</v>
      </c>
      <c r="BU24" s="814">
        <v>0</v>
      </c>
      <c r="BV24" s="814">
        <f>BW24+BX24+BY24</f>
        <v>0</v>
      </c>
      <c r="BW24" s="217">
        <v>0</v>
      </c>
      <c r="BX24" s="217">
        <v>0</v>
      </c>
      <c r="BY24" s="217">
        <v>0</v>
      </c>
      <c r="BZ24" s="814">
        <f>CA24+CB24+CC24+CD24</f>
        <v>0</v>
      </c>
      <c r="CA24" s="140">
        <v>0</v>
      </c>
      <c r="CB24" s="140">
        <v>0</v>
      </c>
      <c r="CC24" s="140">
        <v>0</v>
      </c>
      <c r="CD24" s="140">
        <v>0</v>
      </c>
      <c r="CE24" s="814">
        <f>CF24+CG24+CH24</f>
        <v>0</v>
      </c>
      <c r="CF24" s="140">
        <v>0</v>
      </c>
      <c r="CG24" s="140">
        <v>0</v>
      </c>
      <c r="CH24" s="140">
        <v>0</v>
      </c>
      <c r="CI24" s="814">
        <f>CJ24+CK24+CL24</f>
        <v>0</v>
      </c>
      <c r="CJ24" s="140">
        <v>0</v>
      </c>
      <c r="CK24" s="140">
        <v>0</v>
      </c>
      <c r="CL24" s="140">
        <v>0</v>
      </c>
      <c r="CM24" s="814">
        <f>CN24+CO24+CP24+CQ24+CR24</f>
        <v>0</v>
      </c>
      <c r="CN24" s="217">
        <v>0</v>
      </c>
      <c r="CO24" s="217">
        <v>0</v>
      </c>
      <c r="CP24" s="217">
        <v>0</v>
      </c>
      <c r="CQ24" s="217">
        <v>0</v>
      </c>
      <c r="CR24" s="217">
        <v>0</v>
      </c>
      <c r="CS24" s="814">
        <f>CT24+CU24</f>
        <v>0</v>
      </c>
      <c r="CT24" s="217">
        <v>0</v>
      </c>
      <c r="CU24" s="217">
        <v>0</v>
      </c>
      <c r="CV24" s="814">
        <f t="shared" si="55"/>
        <v>0</v>
      </c>
      <c r="CW24" s="140">
        <v>0</v>
      </c>
      <c r="CX24" s="140">
        <v>0</v>
      </c>
      <c r="CY24" s="140">
        <v>0</v>
      </c>
      <c r="CZ24" s="814">
        <f>DA24+DB24+DC24</f>
        <v>0</v>
      </c>
      <c r="DA24" s="891">
        <v>0</v>
      </c>
      <c r="DB24" s="892">
        <v>0</v>
      </c>
      <c r="DC24" s="758">
        <v>0</v>
      </c>
      <c r="DD24" s="814">
        <f t="shared" si="37"/>
        <v>0</v>
      </c>
      <c r="DE24" s="893">
        <v>0</v>
      </c>
      <c r="DF24" s="893">
        <v>0</v>
      </c>
      <c r="DG24" s="893">
        <v>0</v>
      </c>
      <c r="DH24" s="814"/>
      <c r="DI24" s="894">
        <v>0</v>
      </c>
      <c r="DJ24" s="814"/>
      <c r="DK24" s="740"/>
    </row>
    <row r="25" spans="1:115" ht="18.75" x14ac:dyDescent="0.3">
      <c r="A25" s="1096" t="s">
        <v>337</v>
      </c>
      <c r="B25" s="1073" t="s">
        <v>137</v>
      </c>
      <c r="C25" s="919">
        <f t="shared" ref="C25:C48" si="127">SUM(D25+E25+F25+G25+I25+J25+K25+N25+O25+P25+Q25+T25+Y25+AC25+AH25+AM25+AS25+AY25+BD25+BJ25+BN25+BR25+BU25+BV25+BZ25+CE25+CI25+CM25+CS25+CV25+CZ25+DD25+DH25+DI25+DJ25)</f>
        <v>10</v>
      </c>
      <c r="D25" s="895"/>
      <c r="E25" s="896"/>
      <c r="F25" s="895"/>
      <c r="G25" s="895"/>
      <c r="H25" s="895"/>
      <c r="I25" s="895"/>
      <c r="J25" s="895">
        <v>10</v>
      </c>
      <c r="K25" s="895"/>
      <c r="L25" s="895"/>
      <c r="M25" s="895"/>
      <c r="N25" s="895"/>
      <c r="O25" s="895"/>
      <c r="P25" s="895"/>
      <c r="Q25" s="897"/>
      <c r="R25" s="895"/>
      <c r="S25" s="895"/>
      <c r="T25" s="895"/>
      <c r="U25" s="895"/>
      <c r="V25" s="895"/>
      <c r="W25" s="895"/>
      <c r="X25" s="895"/>
      <c r="Y25" s="895"/>
      <c r="Z25" s="896"/>
      <c r="AA25" s="895"/>
      <c r="AB25" s="896"/>
      <c r="AC25" s="895"/>
      <c r="AD25" s="896"/>
      <c r="AE25" s="895"/>
      <c r="AF25" s="896"/>
      <c r="AG25" s="895"/>
      <c r="AH25" s="896"/>
      <c r="AI25" s="895"/>
      <c r="AJ25" s="896"/>
      <c r="AK25" s="895"/>
      <c r="AL25" s="896"/>
      <c r="AM25" s="895"/>
      <c r="AN25" s="898"/>
      <c r="AO25" s="899"/>
      <c r="AP25" s="898"/>
      <c r="AQ25" s="899"/>
      <c r="AR25" s="898"/>
      <c r="AS25" s="895"/>
      <c r="AT25" s="896"/>
      <c r="AU25" s="895"/>
      <c r="AV25" s="896"/>
      <c r="AW25" s="895"/>
      <c r="AX25" s="896"/>
      <c r="AY25" s="895"/>
      <c r="AZ25" s="896"/>
      <c r="BA25" s="895"/>
      <c r="BB25" s="896"/>
      <c r="BC25" s="895"/>
      <c r="BD25" s="895"/>
      <c r="BE25" s="896"/>
      <c r="BF25" s="895"/>
      <c r="BG25" s="896"/>
      <c r="BH25" s="895"/>
      <c r="BI25" s="900"/>
      <c r="BJ25" s="901"/>
      <c r="BK25" s="895"/>
      <c r="BL25" s="896"/>
      <c r="BM25" s="895"/>
      <c r="BN25" s="895"/>
      <c r="BO25" s="896"/>
      <c r="BP25" s="895"/>
      <c r="BQ25" s="896"/>
      <c r="BR25" s="895"/>
      <c r="BS25" s="896"/>
      <c r="BT25" s="895"/>
      <c r="BU25" s="896"/>
      <c r="BV25" s="895"/>
      <c r="BW25" s="896"/>
      <c r="BX25" s="895"/>
      <c r="BY25" s="896"/>
      <c r="BZ25" s="895"/>
      <c r="CA25" s="896"/>
      <c r="CB25" s="895"/>
      <c r="CC25" s="896"/>
      <c r="CD25" s="895"/>
      <c r="CE25" s="896"/>
      <c r="CF25" s="895"/>
      <c r="CG25" s="896"/>
      <c r="CH25" s="895"/>
      <c r="CI25" s="896"/>
      <c r="CJ25" s="895"/>
      <c r="CK25" s="896"/>
      <c r="CL25" s="895"/>
      <c r="CM25" s="896"/>
      <c r="CN25" s="895"/>
      <c r="CO25" s="896"/>
      <c r="CP25" s="895"/>
      <c r="CQ25" s="896"/>
      <c r="CR25" s="895"/>
      <c r="CS25" s="896"/>
      <c r="CT25" s="897"/>
      <c r="CU25" s="896"/>
      <c r="CV25" s="895"/>
      <c r="CW25" s="896"/>
      <c r="CX25" s="895"/>
      <c r="CY25" s="896"/>
      <c r="CZ25" s="895"/>
      <c r="DA25" s="896"/>
      <c r="DB25" s="895"/>
      <c r="DC25" s="902"/>
      <c r="DD25" s="895"/>
      <c r="DE25" s="896"/>
      <c r="DF25" s="895"/>
      <c r="DG25" s="896"/>
      <c r="DH25" s="895"/>
      <c r="DI25" s="896"/>
      <c r="DJ25" s="903"/>
    </row>
    <row r="26" spans="1:115" ht="19.5" thickBot="1" x14ac:dyDescent="0.3">
      <c r="A26" s="1097"/>
      <c r="B26" s="1074"/>
      <c r="C26" s="920"/>
      <c r="D26" s="904"/>
      <c r="E26" s="905"/>
      <c r="F26" s="904"/>
      <c r="G26" s="904"/>
      <c r="H26" s="904"/>
      <c r="I26" s="904"/>
      <c r="J26" s="904"/>
      <c r="K26" s="904"/>
      <c r="L26" s="904"/>
      <c r="M26" s="904"/>
      <c r="N26" s="904"/>
      <c r="O26" s="904"/>
      <c r="P26" s="904"/>
      <c r="Q26" s="906"/>
      <c r="R26" s="904"/>
      <c r="S26" s="904"/>
      <c r="T26" s="907"/>
      <c r="U26" s="904"/>
      <c r="V26" s="904"/>
      <c r="W26" s="904"/>
      <c r="X26" s="904"/>
      <c r="Y26" s="907"/>
      <c r="Z26" s="905"/>
      <c r="AA26" s="904"/>
      <c r="AB26" s="905"/>
      <c r="AC26" s="907"/>
      <c r="AD26" s="905"/>
      <c r="AE26" s="904"/>
      <c r="AF26" s="905"/>
      <c r="AG26" s="904"/>
      <c r="AH26" s="908"/>
      <c r="AI26" s="904"/>
      <c r="AJ26" s="905"/>
      <c r="AK26" s="904"/>
      <c r="AL26" s="905"/>
      <c r="AM26" s="907"/>
      <c r="AN26" s="909"/>
      <c r="AO26" s="910"/>
      <c r="AP26" s="909"/>
      <c r="AQ26" s="910"/>
      <c r="AR26" s="909"/>
      <c r="AS26" s="907"/>
      <c r="AT26" s="905"/>
      <c r="AU26" s="904"/>
      <c r="AV26" s="905"/>
      <c r="AW26" s="904"/>
      <c r="AX26" s="905"/>
      <c r="AY26" s="907"/>
      <c r="AZ26" s="905"/>
      <c r="BA26" s="904"/>
      <c r="BB26" s="905"/>
      <c r="BC26" s="904"/>
      <c r="BD26" s="907"/>
      <c r="BE26" s="905"/>
      <c r="BF26" s="904"/>
      <c r="BG26" s="905"/>
      <c r="BH26" s="904"/>
      <c r="BI26" s="905"/>
      <c r="BJ26" s="908"/>
      <c r="BK26" s="904"/>
      <c r="BL26" s="905"/>
      <c r="BM26" s="904"/>
      <c r="BN26" s="907"/>
      <c r="BO26" s="905"/>
      <c r="BP26" s="904"/>
      <c r="BQ26" s="905"/>
      <c r="BR26" s="907"/>
      <c r="BS26" s="905"/>
      <c r="BT26" s="904"/>
      <c r="BU26" s="905"/>
      <c r="BV26" s="907"/>
      <c r="BW26" s="905"/>
      <c r="BX26" s="904"/>
      <c r="BY26" s="905"/>
      <c r="BZ26" s="907"/>
      <c r="CA26" s="905"/>
      <c r="CB26" s="904"/>
      <c r="CC26" s="905"/>
      <c r="CD26" s="904"/>
      <c r="CE26" s="908"/>
      <c r="CF26" s="904"/>
      <c r="CG26" s="905"/>
      <c r="CH26" s="904"/>
      <c r="CI26" s="908"/>
      <c r="CJ26" s="904"/>
      <c r="CK26" s="905"/>
      <c r="CL26" s="904"/>
      <c r="CM26" s="908"/>
      <c r="CN26" s="904"/>
      <c r="CO26" s="905"/>
      <c r="CP26" s="904"/>
      <c r="CQ26" s="905"/>
      <c r="CR26" s="904"/>
      <c r="CS26" s="908"/>
      <c r="CT26" s="911"/>
      <c r="CU26" s="905"/>
      <c r="CV26" s="907"/>
      <c r="CW26" s="905"/>
      <c r="CX26" s="904"/>
      <c r="CY26" s="905"/>
      <c r="CZ26" s="907"/>
      <c r="DA26" s="905"/>
      <c r="DB26" s="904"/>
      <c r="DC26" s="905"/>
      <c r="DD26" s="907"/>
      <c r="DE26" s="905"/>
      <c r="DF26" s="904"/>
      <c r="DG26" s="905"/>
      <c r="DH26" s="904"/>
      <c r="DI26" s="905"/>
      <c r="DJ26" s="912"/>
    </row>
    <row r="27" spans="1:115" s="746" customFormat="1" ht="35.25" thickBot="1" x14ac:dyDescent="0.3">
      <c r="A27" s="878" t="s">
        <v>336</v>
      </c>
      <c r="B27" s="869" t="s">
        <v>115</v>
      </c>
      <c r="C27" s="913">
        <f>SUM(D27+E27+F27+G27+I27+J27+K27+N27+O27+P27+Q27+T27+Y27+AC27+AH27+AM27+AS27+AY27+BD27+BJ27+BN27+BR27+BU27+BV27+BZ27+CE27+CI27+CM27+CS27+CV27+CZ27+DD27+DH27+DI27+DJ27)</f>
        <v>10000</v>
      </c>
      <c r="D27" s="870"/>
      <c r="E27" s="870"/>
      <c r="F27" s="870">
        <f>F38</f>
        <v>860</v>
      </c>
      <c r="G27" s="870"/>
      <c r="H27" s="880"/>
      <c r="I27" s="880"/>
      <c r="J27" s="870"/>
      <c r="K27" s="870"/>
      <c r="L27" s="870"/>
      <c r="M27" s="870"/>
      <c r="N27" s="870"/>
      <c r="O27" s="870"/>
      <c r="P27" s="870"/>
      <c r="Q27" s="870">
        <f>R27+S27</f>
        <v>1400</v>
      </c>
      <c r="R27" s="870">
        <f>R28</f>
        <v>1400</v>
      </c>
      <c r="S27" s="870"/>
      <c r="T27" s="870">
        <f>U27</f>
        <v>1240</v>
      </c>
      <c r="U27" s="870">
        <f>U29</f>
        <v>1240</v>
      </c>
      <c r="V27" s="870"/>
      <c r="W27" s="870"/>
      <c r="X27" s="870"/>
      <c r="Y27" s="870">
        <f>Z27</f>
        <v>600</v>
      </c>
      <c r="Z27" s="870">
        <f>Z30</f>
        <v>600</v>
      </c>
      <c r="AA27" s="870">
        <v>0</v>
      </c>
      <c r="AB27" s="870">
        <v>0</v>
      </c>
      <c r="AC27" s="870"/>
      <c r="AD27" s="870"/>
      <c r="AE27" s="870"/>
      <c r="AF27" s="870"/>
      <c r="AG27" s="870"/>
      <c r="AH27" s="870">
        <f>AH31</f>
        <v>1100</v>
      </c>
      <c r="AI27" s="870">
        <f>AI31</f>
        <v>1100</v>
      </c>
      <c r="AJ27" s="870"/>
      <c r="AK27" s="870"/>
      <c r="AL27" s="870"/>
      <c r="AM27" s="870">
        <f>AN27</f>
        <v>600</v>
      </c>
      <c r="AN27" s="877">
        <f>AN32</f>
        <v>600</v>
      </c>
      <c r="AO27" s="877"/>
      <c r="AP27" s="881"/>
      <c r="AQ27" s="877"/>
      <c r="AR27" s="882"/>
      <c r="AS27" s="870">
        <f>AT27</f>
        <v>640</v>
      </c>
      <c r="AT27" s="880">
        <f>AT33</f>
        <v>640</v>
      </c>
      <c r="AU27" s="870"/>
      <c r="AV27" s="870"/>
      <c r="AW27" s="870"/>
      <c r="AX27" s="870"/>
      <c r="AY27" s="870"/>
      <c r="AZ27" s="870"/>
      <c r="BA27" s="870"/>
      <c r="BB27" s="870"/>
      <c r="BC27" s="870"/>
      <c r="BD27" s="870"/>
      <c r="BE27" s="883"/>
      <c r="BF27" s="870"/>
      <c r="BG27" s="880"/>
      <c r="BH27" s="870"/>
      <c r="BI27" s="870"/>
      <c r="BJ27" s="870"/>
      <c r="BK27" s="870"/>
      <c r="BL27" s="870"/>
      <c r="BM27" s="870"/>
      <c r="BN27" s="870"/>
      <c r="BO27" s="870"/>
      <c r="BP27" s="870"/>
      <c r="BQ27" s="870"/>
      <c r="BR27" s="870">
        <f>BS27</f>
        <v>660</v>
      </c>
      <c r="BS27" s="870">
        <f>BS34</f>
        <v>660</v>
      </c>
      <c r="BT27" s="870"/>
      <c r="BU27" s="870"/>
      <c r="BV27" s="870"/>
      <c r="BW27" s="870"/>
      <c r="BX27" s="870"/>
      <c r="BY27" s="870"/>
      <c r="BZ27" s="870"/>
      <c r="CA27" s="870"/>
      <c r="CB27" s="870"/>
      <c r="CC27" s="870"/>
      <c r="CD27" s="870"/>
      <c r="CE27" s="870"/>
      <c r="CF27" s="870"/>
      <c r="CG27" s="870"/>
      <c r="CH27" s="870"/>
      <c r="CI27" s="870">
        <f>CJ27</f>
        <v>800</v>
      </c>
      <c r="CJ27" s="870">
        <f>CJ35</f>
        <v>800</v>
      </c>
      <c r="CK27" s="870"/>
      <c r="CL27" s="870"/>
      <c r="CM27" s="870">
        <f>CN27</f>
        <v>800</v>
      </c>
      <c r="CN27" s="870">
        <f>CN36</f>
        <v>800</v>
      </c>
      <c r="CO27" s="870"/>
      <c r="CP27" s="870"/>
      <c r="CQ27" s="870"/>
      <c r="CR27" s="870"/>
      <c r="CS27" s="870">
        <f>CT27</f>
        <v>500</v>
      </c>
      <c r="CT27" s="870">
        <f>CT37</f>
        <v>500</v>
      </c>
      <c r="CU27" s="870"/>
      <c r="CV27" s="870"/>
      <c r="CW27" s="870"/>
      <c r="CX27" s="870"/>
      <c r="CY27" s="870"/>
      <c r="CZ27" s="870">
        <f>DA27</f>
        <v>800</v>
      </c>
      <c r="DA27" s="870">
        <f>DA39</f>
        <v>800</v>
      </c>
      <c r="DB27" s="870"/>
      <c r="DC27" s="870"/>
      <c r="DD27" s="870"/>
      <c r="DE27" s="870"/>
      <c r="DF27" s="870"/>
      <c r="DG27" s="870"/>
      <c r="DH27" s="870"/>
      <c r="DI27" s="870"/>
      <c r="DJ27" s="872"/>
      <c r="DK27" s="834"/>
    </row>
    <row r="28" spans="1:115" ht="18.75" x14ac:dyDescent="0.25">
      <c r="A28" s="144" t="s">
        <v>140</v>
      </c>
      <c r="B28" s="145" t="s">
        <v>115</v>
      </c>
      <c r="C28" s="916">
        <f t="shared" ref="C28:C39" si="128">SUM(D28+E28+F28+G28+I28+J28+K28+N28+O28+P28+Q28+T28+Y28+AC28+AH28+AM28+AS28+AY28+BD28+BJ28+BN28+BR28+BU28+BV28+BZ28+CE28+CI28+CM28+CS28+CV28+CZ28+DD28+DH28+DI28+DJ28)</f>
        <v>1400</v>
      </c>
      <c r="D28" s="799"/>
      <c r="E28" s="799"/>
      <c r="F28" s="799"/>
      <c r="G28" s="799"/>
      <c r="H28" s="799"/>
      <c r="I28" s="799"/>
      <c r="J28" s="799"/>
      <c r="K28" s="799"/>
      <c r="L28" s="799"/>
      <c r="M28" s="799"/>
      <c r="N28" s="799"/>
      <c r="O28" s="799"/>
      <c r="P28" s="799"/>
      <c r="Q28" s="802">
        <f>R28+S28</f>
        <v>1400</v>
      </c>
      <c r="R28" s="797">
        <v>1400</v>
      </c>
      <c r="S28" s="799"/>
      <c r="T28" s="800"/>
      <c r="U28" s="799"/>
      <c r="V28" s="799"/>
      <c r="W28" s="799"/>
      <c r="X28" s="799"/>
      <c r="Y28" s="800"/>
      <c r="Z28" s="799"/>
      <c r="AA28" s="799"/>
      <c r="AB28" s="799"/>
      <c r="AC28" s="800"/>
      <c r="AD28" s="799"/>
      <c r="AE28" s="799"/>
      <c r="AF28" s="799"/>
      <c r="AG28" s="799"/>
      <c r="AH28" s="800"/>
      <c r="AI28" s="799"/>
      <c r="AJ28" s="799"/>
      <c r="AK28" s="799"/>
      <c r="AL28" s="799"/>
      <c r="AM28" s="800"/>
      <c r="AN28" s="799"/>
      <c r="AO28" s="799"/>
      <c r="AP28" s="799"/>
      <c r="AQ28" s="799"/>
      <c r="AR28" s="799"/>
      <c r="AS28" s="800"/>
      <c r="AT28" s="799"/>
      <c r="AU28" s="799"/>
      <c r="AV28" s="799"/>
      <c r="AW28" s="799"/>
      <c r="AX28" s="799"/>
      <c r="AY28" s="800"/>
      <c r="AZ28" s="799"/>
      <c r="BA28" s="799"/>
      <c r="BB28" s="799"/>
      <c r="BC28" s="799"/>
      <c r="BD28" s="800"/>
      <c r="BE28" s="799"/>
      <c r="BF28" s="799"/>
      <c r="BG28" s="799"/>
      <c r="BH28" s="799"/>
      <c r="BI28" s="799"/>
      <c r="BJ28" s="800"/>
      <c r="BK28" s="799"/>
      <c r="BL28" s="799"/>
      <c r="BM28" s="799"/>
      <c r="BN28" s="800"/>
      <c r="BO28" s="799"/>
      <c r="BP28" s="799"/>
      <c r="BQ28" s="799"/>
      <c r="BR28" s="800"/>
      <c r="BS28" s="799"/>
      <c r="BT28" s="801"/>
      <c r="BU28" s="800"/>
      <c r="BV28" s="800"/>
      <c r="BW28" s="799"/>
      <c r="BX28" s="799"/>
      <c r="BY28" s="799"/>
      <c r="BZ28" s="800"/>
      <c r="CA28" s="799"/>
      <c r="CB28" s="799"/>
      <c r="CC28" s="799"/>
      <c r="CD28" s="799"/>
      <c r="CE28" s="800"/>
      <c r="CF28" s="799"/>
      <c r="CG28" s="799"/>
      <c r="CH28" s="799"/>
      <c r="CI28" s="800"/>
      <c r="CJ28" s="799"/>
      <c r="CK28" s="799"/>
      <c r="CL28" s="799"/>
      <c r="CM28" s="800"/>
      <c r="CN28" s="799"/>
      <c r="CO28" s="799"/>
      <c r="CP28" s="799"/>
      <c r="CQ28" s="799"/>
      <c r="CR28" s="799"/>
      <c r="CS28" s="800"/>
      <c r="CT28" s="875"/>
      <c r="CU28" s="799"/>
      <c r="CV28" s="800"/>
      <c r="CW28" s="799"/>
      <c r="CX28" s="799"/>
      <c r="CY28" s="799"/>
      <c r="CZ28" s="800"/>
      <c r="DA28" s="799"/>
      <c r="DB28" s="799"/>
      <c r="DC28" s="799"/>
      <c r="DD28" s="800"/>
      <c r="DE28" s="799"/>
      <c r="DF28" s="799"/>
      <c r="DG28" s="799"/>
      <c r="DH28" s="800"/>
      <c r="DI28" s="800"/>
      <c r="DJ28" s="800"/>
    </row>
    <row r="29" spans="1:115" ht="18.75" x14ac:dyDescent="0.25">
      <c r="A29" s="253" t="s">
        <v>141</v>
      </c>
      <c r="B29" s="186" t="s">
        <v>115</v>
      </c>
      <c r="C29" s="916">
        <f t="shared" si="128"/>
        <v>1240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79"/>
      <c r="R29" s="80"/>
      <c r="S29" s="80"/>
      <c r="T29" s="81">
        <f>U29</f>
        <v>1240</v>
      </c>
      <c r="U29" s="80">
        <v>1240</v>
      </c>
      <c r="V29" s="80"/>
      <c r="W29" s="80"/>
      <c r="X29" s="80"/>
      <c r="Y29" s="81"/>
      <c r="Z29" s="80"/>
      <c r="AA29" s="80"/>
      <c r="AB29" s="80"/>
      <c r="AC29" s="81"/>
      <c r="AD29" s="80"/>
      <c r="AE29" s="80"/>
      <c r="AF29" s="80"/>
      <c r="AG29" s="80"/>
      <c r="AH29" s="81"/>
      <c r="AI29" s="80"/>
      <c r="AJ29" s="80"/>
      <c r="AK29" s="80"/>
      <c r="AL29" s="80"/>
      <c r="AM29" s="81"/>
      <c r="AN29" s="99"/>
      <c r="AO29" s="99"/>
      <c r="AP29" s="99"/>
      <c r="AQ29" s="99"/>
      <c r="AR29" s="99"/>
      <c r="AS29" s="81"/>
      <c r="AT29" s="80"/>
      <c r="AU29" s="80"/>
      <c r="AV29" s="80"/>
      <c r="AW29" s="80"/>
      <c r="AX29" s="80"/>
      <c r="AY29" s="81"/>
      <c r="AZ29" s="80"/>
      <c r="BA29" s="80"/>
      <c r="BB29" s="80"/>
      <c r="BC29" s="80"/>
      <c r="BD29" s="81"/>
      <c r="BE29" s="80"/>
      <c r="BF29" s="80"/>
      <c r="BG29" s="80"/>
      <c r="BH29" s="80"/>
      <c r="BI29" s="80"/>
      <c r="BJ29" s="81"/>
      <c r="BK29" s="80"/>
      <c r="BL29" s="80"/>
      <c r="BM29" s="80"/>
      <c r="BN29" s="81"/>
      <c r="BO29" s="80"/>
      <c r="BP29" s="80"/>
      <c r="BQ29" s="80"/>
      <c r="BR29" s="81"/>
      <c r="BS29" s="80"/>
      <c r="BT29" s="83"/>
      <c r="BU29" s="84"/>
      <c r="BV29" s="81"/>
      <c r="BW29" s="80"/>
      <c r="BX29" s="80"/>
      <c r="BY29" s="80"/>
      <c r="BZ29" s="81"/>
      <c r="CA29" s="80"/>
      <c r="CB29" s="80"/>
      <c r="CC29" s="80"/>
      <c r="CD29" s="80"/>
      <c r="CE29" s="81"/>
      <c r="CF29" s="80"/>
      <c r="CG29" s="80"/>
      <c r="CH29" s="80"/>
      <c r="CI29" s="81"/>
      <c r="CJ29" s="80"/>
      <c r="CK29" s="80"/>
      <c r="CL29" s="80"/>
      <c r="CM29" s="81"/>
      <c r="CN29" s="80"/>
      <c r="CO29" s="80"/>
      <c r="CP29" s="80"/>
      <c r="CQ29" s="80"/>
      <c r="CR29" s="80"/>
      <c r="CS29" s="81"/>
      <c r="CT29" s="78"/>
      <c r="CU29" s="80"/>
      <c r="CV29" s="81"/>
      <c r="CW29" s="80"/>
      <c r="CX29" s="80"/>
      <c r="CY29" s="80"/>
      <c r="CZ29" s="81"/>
      <c r="DA29" s="80"/>
      <c r="DB29" s="80"/>
      <c r="DC29" s="80"/>
      <c r="DD29" s="81"/>
      <c r="DE29" s="80"/>
      <c r="DF29" s="80"/>
      <c r="DG29" s="80"/>
      <c r="DH29" s="84"/>
      <c r="DI29" s="84"/>
      <c r="DJ29" s="84"/>
    </row>
    <row r="30" spans="1:115" ht="18.75" x14ac:dyDescent="0.25">
      <c r="A30" s="254" t="s">
        <v>142</v>
      </c>
      <c r="B30" s="250" t="s">
        <v>115</v>
      </c>
      <c r="C30" s="916">
        <f t="shared" si="128"/>
        <v>600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79"/>
      <c r="R30" s="80"/>
      <c r="S30" s="80"/>
      <c r="T30" s="81"/>
      <c r="U30" s="80"/>
      <c r="V30" s="80"/>
      <c r="W30" s="80"/>
      <c r="X30" s="80"/>
      <c r="Y30" s="81">
        <f>Z30</f>
        <v>600</v>
      </c>
      <c r="Z30" s="80">
        <v>600</v>
      </c>
      <c r="AA30" s="80">
        <v>0</v>
      </c>
      <c r="AB30" s="80">
        <v>0</v>
      </c>
      <c r="AC30" s="81"/>
      <c r="AD30" s="80"/>
      <c r="AE30" s="80"/>
      <c r="AF30" s="80"/>
      <c r="AG30" s="255"/>
      <c r="AH30" s="81"/>
      <c r="AI30" s="80"/>
      <c r="AJ30" s="80"/>
      <c r="AK30" s="80"/>
      <c r="AL30" s="80"/>
      <c r="AM30" s="81"/>
      <c r="AN30" s="99"/>
      <c r="AO30" s="99"/>
      <c r="AP30" s="99"/>
      <c r="AQ30" s="99"/>
      <c r="AR30" s="99"/>
      <c r="AS30" s="81"/>
      <c r="AT30" s="80"/>
      <c r="AU30" s="80"/>
      <c r="AV30" s="80"/>
      <c r="AW30" s="80"/>
      <c r="AX30" s="80"/>
      <c r="AY30" s="81"/>
      <c r="AZ30" s="80"/>
      <c r="BA30" s="80"/>
      <c r="BB30" s="80"/>
      <c r="BC30" s="80"/>
      <c r="BD30" s="81"/>
      <c r="BE30" s="80"/>
      <c r="BF30" s="80"/>
      <c r="BG30" s="80"/>
      <c r="BH30" s="80"/>
      <c r="BI30" s="80"/>
      <c r="BJ30" s="81"/>
      <c r="BK30" s="80"/>
      <c r="BL30" s="80"/>
      <c r="BM30" s="80"/>
      <c r="BN30" s="81"/>
      <c r="BO30" s="80"/>
      <c r="BP30" s="80"/>
      <c r="BQ30" s="80"/>
      <c r="BR30" s="81"/>
      <c r="BS30" s="80"/>
      <c r="BT30" s="83"/>
      <c r="BU30" s="84"/>
      <c r="BV30" s="81"/>
      <c r="BW30" s="80"/>
      <c r="BX30" s="80"/>
      <c r="BY30" s="80"/>
      <c r="BZ30" s="81"/>
      <c r="CA30" s="80"/>
      <c r="CB30" s="80"/>
      <c r="CC30" s="80"/>
      <c r="CD30" s="80"/>
      <c r="CE30" s="81"/>
      <c r="CF30" s="80"/>
      <c r="CG30" s="80"/>
      <c r="CH30" s="80"/>
      <c r="CI30" s="81"/>
      <c r="CJ30" s="80"/>
      <c r="CK30" s="80"/>
      <c r="CL30" s="80"/>
      <c r="CM30" s="81"/>
      <c r="CN30" s="80"/>
      <c r="CO30" s="80"/>
      <c r="CP30" s="80"/>
      <c r="CQ30" s="80"/>
      <c r="CR30" s="80"/>
      <c r="CS30" s="81"/>
      <c r="CT30" s="78"/>
      <c r="CU30" s="80"/>
      <c r="CV30" s="81"/>
      <c r="CW30" s="80"/>
      <c r="CX30" s="80"/>
      <c r="CY30" s="80"/>
      <c r="CZ30" s="81"/>
      <c r="DA30" s="80"/>
      <c r="DB30" s="80"/>
      <c r="DC30" s="80"/>
      <c r="DD30" s="81"/>
      <c r="DE30" s="80"/>
      <c r="DF30" s="80"/>
      <c r="DG30" s="80"/>
      <c r="DH30" s="84"/>
      <c r="DI30" s="84"/>
      <c r="DJ30" s="84"/>
    </row>
    <row r="31" spans="1:115" ht="23.25" customHeight="1" x14ac:dyDescent="0.25">
      <c r="A31" s="185" t="s">
        <v>143</v>
      </c>
      <c r="B31" s="186" t="s">
        <v>115</v>
      </c>
      <c r="C31" s="916">
        <f t="shared" si="128"/>
        <v>1100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79"/>
      <c r="R31" s="89"/>
      <c r="S31" s="89"/>
      <c r="T31" s="81"/>
      <c r="U31" s="89"/>
      <c r="V31" s="89"/>
      <c r="W31" s="89"/>
      <c r="X31" s="89"/>
      <c r="Y31" s="81"/>
      <c r="Z31" s="89"/>
      <c r="AA31" s="89"/>
      <c r="AB31" s="89"/>
      <c r="AC31" s="81"/>
      <c r="AD31" s="89"/>
      <c r="AE31" s="89"/>
      <c r="AF31" s="89"/>
      <c r="AG31" s="89"/>
      <c r="AH31" s="81">
        <f>AI31</f>
        <v>1100</v>
      </c>
      <c r="AI31" s="89">
        <v>1100</v>
      </c>
      <c r="AJ31" s="89"/>
      <c r="AK31" s="89"/>
      <c r="AL31" s="89"/>
      <c r="AM31" s="81"/>
      <c r="AN31" s="90"/>
      <c r="AO31" s="90"/>
      <c r="AP31" s="90"/>
      <c r="AQ31" s="90"/>
      <c r="AR31" s="90"/>
      <c r="AS31" s="81"/>
      <c r="AT31" s="89"/>
      <c r="AU31" s="89"/>
      <c r="AV31" s="89"/>
      <c r="AW31" s="89"/>
      <c r="AX31" s="89"/>
      <c r="AY31" s="81"/>
      <c r="AZ31" s="89"/>
      <c r="BA31" s="89"/>
      <c r="BB31" s="89"/>
      <c r="BC31" s="89"/>
      <c r="BD31" s="81"/>
      <c r="BE31" s="89"/>
      <c r="BF31" s="89"/>
      <c r="BG31" s="89"/>
      <c r="BH31" s="89"/>
      <c r="BI31" s="89"/>
      <c r="BJ31" s="81"/>
      <c r="BK31" s="89"/>
      <c r="BL31" s="89"/>
      <c r="BM31" s="89"/>
      <c r="BN31" s="81"/>
      <c r="BO31" s="89"/>
      <c r="BP31" s="89"/>
      <c r="BQ31" s="89"/>
      <c r="BR31" s="81"/>
      <c r="BS31" s="89"/>
      <c r="BT31" s="94"/>
      <c r="BU31" s="81"/>
      <c r="BV31" s="81"/>
      <c r="BW31" s="89"/>
      <c r="BX31" s="89"/>
      <c r="BY31" s="89"/>
      <c r="BZ31" s="81"/>
      <c r="CA31" s="89"/>
      <c r="CB31" s="89"/>
      <c r="CC31" s="89"/>
      <c r="CD31" s="89"/>
      <c r="CE31" s="81"/>
      <c r="CF31" s="89"/>
      <c r="CG31" s="89"/>
      <c r="CH31" s="89"/>
      <c r="CI31" s="81"/>
      <c r="CJ31" s="89"/>
      <c r="CK31" s="89"/>
      <c r="CL31" s="89"/>
      <c r="CM31" s="81"/>
      <c r="CN31" s="89"/>
      <c r="CO31" s="89"/>
      <c r="CP31" s="89"/>
      <c r="CQ31" s="89"/>
      <c r="CR31" s="89"/>
      <c r="CS31" s="81"/>
      <c r="CT31" s="88"/>
      <c r="CU31" s="89"/>
      <c r="CV31" s="81"/>
      <c r="CW31" s="89"/>
      <c r="CX31" s="89"/>
      <c r="CY31" s="89"/>
      <c r="CZ31" s="81"/>
      <c r="DA31" s="89"/>
      <c r="DB31" s="89"/>
      <c r="DC31" s="89"/>
      <c r="DD31" s="81"/>
      <c r="DE31" s="89"/>
      <c r="DF31" s="89"/>
      <c r="DG31" s="89"/>
      <c r="DH31" s="81"/>
      <c r="DI31" s="81"/>
      <c r="DJ31" s="81"/>
    </row>
    <row r="32" spans="1:115" ht="20.25" customHeight="1" x14ac:dyDescent="0.25">
      <c r="A32" s="185" t="s">
        <v>144</v>
      </c>
      <c r="B32" s="186" t="s">
        <v>115</v>
      </c>
      <c r="C32" s="916">
        <f t="shared" si="128"/>
        <v>600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79"/>
      <c r="R32" s="80"/>
      <c r="S32" s="80"/>
      <c r="T32" s="81"/>
      <c r="U32" s="80"/>
      <c r="V32" s="80"/>
      <c r="W32" s="80"/>
      <c r="X32" s="80"/>
      <c r="Y32" s="81"/>
      <c r="Z32" s="80"/>
      <c r="AA32" s="80"/>
      <c r="AB32" s="80"/>
      <c r="AC32" s="81"/>
      <c r="AD32" s="80"/>
      <c r="AE32" s="80"/>
      <c r="AF32" s="80"/>
      <c r="AG32" s="80"/>
      <c r="AH32" s="81"/>
      <c r="AI32" s="80"/>
      <c r="AJ32" s="80"/>
      <c r="AK32" s="80"/>
      <c r="AL32" s="80"/>
      <c r="AM32" s="81">
        <f>AN32</f>
        <v>600</v>
      </c>
      <c r="AN32" s="99">
        <v>600</v>
      </c>
      <c r="AO32" s="80"/>
      <c r="AP32" s="80"/>
      <c r="AQ32" s="80"/>
      <c r="AR32" s="80"/>
      <c r="AS32" s="81"/>
      <c r="AT32" s="80"/>
      <c r="AU32" s="80"/>
      <c r="AV32" s="80"/>
      <c r="AW32" s="80"/>
      <c r="AX32" s="80"/>
      <c r="AY32" s="81"/>
      <c r="AZ32" s="80"/>
      <c r="BA32" s="80"/>
      <c r="BB32" s="80"/>
      <c r="BC32" s="80"/>
      <c r="BD32" s="81"/>
      <c r="BE32" s="80"/>
      <c r="BF32" s="80"/>
      <c r="BG32" s="80"/>
      <c r="BH32" s="80"/>
      <c r="BI32" s="80"/>
      <c r="BJ32" s="81"/>
      <c r="BK32" s="80"/>
      <c r="BL32" s="80"/>
      <c r="BM32" s="80"/>
      <c r="BN32" s="81"/>
      <c r="BO32" s="80"/>
      <c r="BP32" s="80"/>
      <c r="BQ32" s="80"/>
      <c r="BR32" s="81"/>
      <c r="BS32" s="80"/>
      <c r="BT32" s="83"/>
      <c r="BU32" s="84"/>
      <c r="BV32" s="81"/>
      <c r="BW32" s="80"/>
      <c r="BX32" s="80"/>
      <c r="BY32" s="80"/>
      <c r="BZ32" s="81"/>
      <c r="CA32" s="80"/>
      <c r="CB32" s="80"/>
      <c r="CC32" s="80"/>
      <c r="CD32" s="80"/>
      <c r="CE32" s="81"/>
      <c r="CF32" s="80"/>
      <c r="CG32" s="80"/>
      <c r="CH32" s="80"/>
      <c r="CI32" s="81"/>
      <c r="CJ32" s="80"/>
      <c r="CK32" s="80"/>
      <c r="CL32" s="80"/>
      <c r="CM32" s="81"/>
      <c r="CN32" s="80"/>
      <c r="CO32" s="80"/>
      <c r="CP32" s="80"/>
      <c r="CQ32" s="80"/>
      <c r="CR32" s="80"/>
      <c r="CS32" s="81"/>
      <c r="CT32" s="78"/>
      <c r="CU32" s="80"/>
      <c r="CV32" s="81"/>
      <c r="CW32" s="80"/>
      <c r="CX32" s="80"/>
      <c r="CY32" s="80"/>
      <c r="CZ32" s="81"/>
      <c r="DA32" s="80"/>
      <c r="DB32" s="80"/>
      <c r="DC32" s="80"/>
      <c r="DD32" s="81"/>
      <c r="DE32" s="80"/>
      <c r="DF32" s="80"/>
      <c r="DG32" s="80"/>
      <c r="DH32" s="84"/>
      <c r="DI32" s="84"/>
      <c r="DJ32" s="84"/>
    </row>
    <row r="33" spans="1:115" ht="18.75" x14ac:dyDescent="0.25">
      <c r="A33" s="185" t="s">
        <v>145</v>
      </c>
      <c r="B33" s="186" t="s">
        <v>115</v>
      </c>
      <c r="C33" s="916">
        <f t="shared" si="128"/>
        <v>640</v>
      </c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79"/>
      <c r="R33" s="89"/>
      <c r="S33" s="89"/>
      <c r="T33" s="81"/>
      <c r="U33" s="89"/>
      <c r="V33" s="89"/>
      <c r="W33" s="89"/>
      <c r="X33" s="89"/>
      <c r="Y33" s="81"/>
      <c r="Z33" s="89"/>
      <c r="AA33" s="89"/>
      <c r="AB33" s="89"/>
      <c r="AC33" s="81"/>
      <c r="AD33" s="89"/>
      <c r="AE33" s="89"/>
      <c r="AF33" s="89"/>
      <c r="AG33" s="89"/>
      <c r="AH33" s="81"/>
      <c r="AI33" s="89"/>
      <c r="AJ33" s="89"/>
      <c r="AK33" s="89"/>
      <c r="AL33" s="89"/>
      <c r="AM33" s="81"/>
      <c r="AN33" s="90"/>
      <c r="AO33" s="90"/>
      <c r="AP33" s="90"/>
      <c r="AQ33" s="90"/>
      <c r="AR33" s="90"/>
      <c r="AS33" s="81">
        <f>AT33</f>
        <v>640</v>
      </c>
      <c r="AT33" s="80">
        <v>640</v>
      </c>
      <c r="AU33" s="89"/>
      <c r="AV33" s="89"/>
      <c r="AW33" s="89"/>
      <c r="AX33" s="89"/>
      <c r="AY33" s="81"/>
      <c r="AZ33" s="89"/>
      <c r="BA33" s="89"/>
      <c r="BB33" s="89"/>
      <c r="BC33" s="89"/>
      <c r="BD33" s="81"/>
      <c r="BE33" s="89"/>
      <c r="BF33" s="89"/>
      <c r="BG33" s="89"/>
      <c r="BH33" s="89"/>
      <c r="BI33" s="89"/>
      <c r="BJ33" s="81"/>
      <c r="BK33" s="89"/>
      <c r="BL33" s="89"/>
      <c r="BM33" s="89"/>
      <c r="BN33" s="81"/>
      <c r="BO33" s="89"/>
      <c r="BP33" s="89"/>
      <c r="BQ33" s="89"/>
      <c r="BR33" s="81"/>
      <c r="BS33" s="89"/>
      <c r="BT33" s="94"/>
      <c r="BU33" s="81"/>
      <c r="BV33" s="81"/>
      <c r="BW33" s="89"/>
      <c r="BX33" s="89"/>
      <c r="BY33" s="89"/>
      <c r="BZ33" s="81"/>
      <c r="CA33" s="89"/>
      <c r="CB33" s="89"/>
      <c r="CC33" s="89"/>
      <c r="CD33" s="89"/>
      <c r="CE33" s="81"/>
      <c r="CF33" s="89"/>
      <c r="CG33" s="89"/>
      <c r="CH33" s="89"/>
      <c r="CI33" s="81"/>
      <c r="CJ33" s="89"/>
      <c r="CK33" s="89"/>
      <c r="CL33" s="89"/>
      <c r="CM33" s="81"/>
      <c r="CN33" s="89"/>
      <c r="CO33" s="89"/>
      <c r="CP33" s="89"/>
      <c r="CQ33" s="89"/>
      <c r="CR33" s="89"/>
      <c r="CS33" s="81"/>
      <c r="CT33" s="88"/>
      <c r="CU33" s="89"/>
      <c r="CV33" s="81"/>
      <c r="CW33" s="89"/>
      <c r="CX33" s="89"/>
      <c r="CY33" s="89"/>
      <c r="CZ33" s="81"/>
      <c r="DA33" s="89"/>
      <c r="DB33" s="89"/>
      <c r="DC33" s="89"/>
      <c r="DD33" s="81"/>
      <c r="DE33" s="89"/>
      <c r="DF33" s="89"/>
      <c r="DG33" s="89"/>
      <c r="DH33" s="81"/>
      <c r="DI33" s="81"/>
      <c r="DJ33" s="81"/>
    </row>
    <row r="34" spans="1:115" ht="20.25" customHeight="1" x14ac:dyDescent="0.25">
      <c r="A34" s="185" t="s">
        <v>146</v>
      </c>
      <c r="B34" s="186" t="s">
        <v>115</v>
      </c>
      <c r="C34" s="916">
        <f t="shared" si="128"/>
        <v>660</v>
      </c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9"/>
      <c r="R34" s="80"/>
      <c r="S34" s="78"/>
      <c r="T34" s="79"/>
      <c r="U34" s="78"/>
      <c r="V34" s="78"/>
      <c r="W34" s="78"/>
      <c r="X34" s="78"/>
      <c r="Y34" s="79"/>
      <c r="Z34" s="80"/>
      <c r="AA34" s="78"/>
      <c r="AB34" s="78"/>
      <c r="AC34" s="79"/>
      <c r="AD34" s="78"/>
      <c r="AE34" s="78"/>
      <c r="AF34" s="78"/>
      <c r="AG34" s="78"/>
      <c r="AH34" s="79"/>
      <c r="AI34" s="78"/>
      <c r="AJ34" s="78"/>
      <c r="AK34" s="78"/>
      <c r="AL34" s="78"/>
      <c r="AM34" s="81"/>
      <c r="AN34" s="90"/>
      <c r="AO34" s="90"/>
      <c r="AP34" s="90"/>
      <c r="AQ34" s="90"/>
      <c r="AR34" s="90"/>
      <c r="AS34" s="81"/>
      <c r="AT34" s="80"/>
      <c r="AU34" s="80"/>
      <c r="AV34" s="80"/>
      <c r="AW34" s="80"/>
      <c r="AX34" s="80"/>
      <c r="AY34" s="81"/>
      <c r="AZ34" s="80"/>
      <c r="BA34" s="80"/>
      <c r="BB34" s="80"/>
      <c r="BC34" s="80"/>
      <c r="BD34" s="81"/>
      <c r="BE34" s="80"/>
      <c r="BF34" s="80"/>
      <c r="BG34" s="80"/>
      <c r="BH34" s="80"/>
      <c r="BI34" s="80"/>
      <c r="BJ34" s="81"/>
      <c r="BK34" s="80"/>
      <c r="BL34" s="80"/>
      <c r="BM34" s="80"/>
      <c r="BN34" s="81"/>
      <c r="BO34" s="80"/>
      <c r="BP34" s="80"/>
      <c r="BQ34" s="80"/>
      <c r="BR34" s="81">
        <f>BS34</f>
        <v>660</v>
      </c>
      <c r="BS34" s="80">
        <v>660</v>
      </c>
      <c r="BT34" s="83"/>
      <c r="BU34" s="84"/>
      <c r="BV34" s="81"/>
      <c r="BW34" s="80"/>
      <c r="BX34" s="80"/>
      <c r="BY34" s="80"/>
      <c r="BZ34" s="81"/>
      <c r="CA34" s="80"/>
      <c r="CB34" s="80"/>
      <c r="CC34" s="80"/>
      <c r="CD34" s="80"/>
      <c r="CE34" s="81"/>
      <c r="CF34" s="80"/>
      <c r="CG34" s="80"/>
      <c r="CH34" s="80"/>
      <c r="CI34" s="81"/>
      <c r="CJ34" s="80"/>
      <c r="CK34" s="80"/>
      <c r="CL34" s="80"/>
      <c r="CM34" s="81"/>
      <c r="CN34" s="89"/>
      <c r="CO34" s="89"/>
      <c r="CP34" s="89"/>
      <c r="CQ34" s="89"/>
      <c r="CR34" s="89"/>
      <c r="CS34" s="81"/>
      <c r="CT34" s="78"/>
      <c r="CU34" s="80"/>
      <c r="CV34" s="81"/>
      <c r="CW34" s="80"/>
      <c r="CX34" s="80"/>
      <c r="CY34" s="80"/>
      <c r="CZ34" s="81"/>
      <c r="DA34" s="80"/>
      <c r="DB34" s="80"/>
      <c r="DC34" s="80"/>
      <c r="DD34" s="81"/>
      <c r="DE34" s="80"/>
      <c r="DF34" s="80"/>
      <c r="DG34" s="80"/>
      <c r="DH34" s="84"/>
      <c r="DI34" s="84"/>
      <c r="DJ34" s="84"/>
    </row>
    <row r="35" spans="1:115" ht="18.75" x14ac:dyDescent="0.25">
      <c r="A35" s="208" t="s">
        <v>147</v>
      </c>
      <c r="B35" s="250" t="s">
        <v>115</v>
      </c>
      <c r="C35" s="916">
        <f t="shared" si="128"/>
        <v>800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79"/>
      <c r="R35" s="80"/>
      <c r="S35" s="80"/>
      <c r="T35" s="81"/>
      <c r="U35" s="80"/>
      <c r="V35" s="80"/>
      <c r="W35" s="80"/>
      <c r="X35" s="80"/>
      <c r="Y35" s="81"/>
      <c r="Z35" s="80"/>
      <c r="AA35" s="80"/>
      <c r="AB35" s="80"/>
      <c r="AC35" s="81"/>
      <c r="AD35" s="80"/>
      <c r="AE35" s="80"/>
      <c r="AF35" s="80"/>
      <c r="AG35" s="80"/>
      <c r="AH35" s="81"/>
      <c r="AI35" s="80"/>
      <c r="AJ35" s="80"/>
      <c r="AK35" s="80"/>
      <c r="AL35" s="80"/>
      <c r="AM35" s="81"/>
      <c r="AN35" s="99"/>
      <c r="AO35" s="99"/>
      <c r="AP35" s="99"/>
      <c r="AQ35" s="99"/>
      <c r="AR35" s="99"/>
      <c r="AS35" s="81"/>
      <c r="AT35" s="80"/>
      <c r="AU35" s="80"/>
      <c r="AV35" s="80"/>
      <c r="AW35" s="80"/>
      <c r="AX35" s="80"/>
      <c r="AY35" s="81"/>
      <c r="AZ35" s="80"/>
      <c r="BA35" s="80"/>
      <c r="BB35" s="80"/>
      <c r="BC35" s="80"/>
      <c r="BD35" s="81"/>
      <c r="BE35" s="80"/>
      <c r="BF35" s="80"/>
      <c r="BG35" s="80"/>
      <c r="BH35" s="80"/>
      <c r="BI35" s="80"/>
      <c r="BJ35" s="81"/>
      <c r="BK35" s="80"/>
      <c r="BL35" s="80"/>
      <c r="BM35" s="80"/>
      <c r="BN35" s="81"/>
      <c r="BO35" s="80"/>
      <c r="BP35" s="80"/>
      <c r="BQ35" s="80"/>
      <c r="BR35" s="81"/>
      <c r="BS35" s="80"/>
      <c r="BT35" s="83"/>
      <c r="BU35" s="84"/>
      <c r="BV35" s="81"/>
      <c r="BW35" s="80"/>
      <c r="BX35" s="80"/>
      <c r="BY35" s="80"/>
      <c r="BZ35" s="81"/>
      <c r="CA35" s="80"/>
      <c r="CB35" s="80"/>
      <c r="CC35" s="80"/>
      <c r="CD35" s="80"/>
      <c r="CE35" s="81"/>
      <c r="CF35" s="80"/>
      <c r="CG35" s="80"/>
      <c r="CH35" s="80"/>
      <c r="CI35" s="81">
        <f>CJ35</f>
        <v>800</v>
      </c>
      <c r="CJ35" s="80">
        <v>800</v>
      </c>
      <c r="CK35" s="80"/>
      <c r="CL35" s="80"/>
      <c r="CM35" s="81"/>
      <c r="CN35" s="80"/>
      <c r="CO35" s="80"/>
      <c r="CP35" s="80"/>
      <c r="CQ35" s="80"/>
      <c r="CR35" s="80"/>
      <c r="CS35" s="81"/>
      <c r="CT35" s="78"/>
      <c r="CU35" s="80"/>
      <c r="CV35" s="81"/>
      <c r="CW35" s="80"/>
      <c r="CX35" s="80"/>
      <c r="CY35" s="80"/>
      <c r="CZ35" s="81"/>
      <c r="DA35" s="80"/>
      <c r="DB35" s="80"/>
      <c r="DC35" s="80"/>
      <c r="DD35" s="81"/>
      <c r="DE35" s="80"/>
      <c r="DF35" s="80"/>
      <c r="DG35" s="80"/>
      <c r="DH35" s="84"/>
      <c r="DI35" s="84"/>
      <c r="DJ35" s="84"/>
    </row>
    <row r="36" spans="1:115" ht="18.75" x14ac:dyDescent="0.25">
      <c r="A36" s="185" t="s">
        <v>148</v>
      </c>
      <c r="B36" s="186" t="s">
        <v>115</v>
      </c>
      <c r="C36" s="916">
        <f t="shared" si="128"/>
        <v>800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79"/>
      <c r="R36" s="80"/>
      <c r="S36" s="80"/>
      <c r="T36" s="81"/>
      <c r="U36" s="80"/>
      <c r="V36" s="80"/>
      <c r="W36" s="80"/>
      <c r="X36" s="80"/>
      <c r="Y36" s="81"/>
      <c r="Z36" s="80"/>
      <c r="AA36" s="80"/>
      <c r="AB36" s="80"/>
      <c r="AC36" s="81"/>
      <c r="AD36" s="80"/>
      <c r="AE36" s="80"/>
      <c r="AF36" s="80"/>
      <c r="AG36" s="80"/>
      <c r="AH36" s="81"/>
      <c r="AI36" s="80"/>
      <c r="AJ36" s="80"/>
      <c r="AK36" s="80"/>
      <c r="AL36" s="80"/>
      <c r="AM36" s="81"/>
      <c r="AN36" s="99"/>
      <c r="AO36" s="99"/>
      <c r="AP36" s="99"/>
      <c r="AQ36" s="99"/>
      <c r="AR36" s="99"/>
      <c r="AS36" s="81"/>
      <c r="AT36" s="80"/>
      <c r="AU36" s="80"/>
      <c r="AV36" s="80"/>
      <c r="AW36" s="80"/>
      <c r="AX36" s="80"/>
      <c r="AY36" s="81"/>
      <c r="AZ36" s="80"/>
      <c r="BA36" s="80"/>
      <c r="BB36" s="80"/>
      <c r="BC36" s="80"/>
      <c r="BD36" s="81"/>
      <c r="BE36" s="80"/>
      <c r="BF36" s="80"/>
      <c r="BG36" s="80"/>
      <c r="BH36" s="80"/>
      <c r="BI36" s="80"/>
      <c r="BJ36" s="81"/>
      <c r="BK36" s="80"/>
      <c r="BL36" s="80"/>
      <c r="BM36" s="80"/>
      <c r="BN36" s="81"/>
      <c r="BO36" s="80"/>
      <c r="BP36" s="80"/>
      <c r="BQ36" s="80"/>
      <c r="BR36" s="81"/>
      <c r="BS36" s="80"/>
      <c r="BT36" s="83"/>
      <c r="BU36" s="84"/>
      <c r="BV36" s="81"/>
      <c r="BW36" s="80"/>
      <c r="BX36" s="80"/>
      <c r="BY36" s="80"/>
      <c r="BZ36" s="81"/>
      <c r="CA36" s="80"/>
      <c r="CB36" s="80"/>
      <c r="CC36" s="80"/>
      <c r="CD36" s="80"/>
      <c r="CE36" s="81"/>
      <c r="CF36" s="80"/>
      <c r="CG36" s="80"/>
      <c r="CH36" s="80"/>
      <c r="CI36" s="81"/>
      <c r="CJ36" s="80"/>
      <c r="CK36" s="80"/>
      <c r="CL36" s="80"/>
      <c r="CM36" s="81">
        <f>CN36</f>
        <v>800</v>
      </c>
      <c r="CN36" s="80">
        <v>800</v>
      </c>
      <c r="CO36" s="80"/>
      <c r="CP36" s="80"/>
      <c r="CQ36" s="80"/>
      <c r="CR36" s="80"/>
      <c r="CS36" s="81"/>
      <c r="CT36" s="78"/>
      <c r="CU36" s="80"/>
      <c r="CV36" s="81"/>
      <c r="CW36" s="80"/>
      <c r="CX36" s="80"/>
      <c r="CY36" s="80"/>
      <c r="CZ36" s="81"/>
      <c r="DA36" s="80"/>
      <c r="DB36" s="80"/>
      <c r="DC36" s="80"/>
      <c r="DD36" s="81"/>
      <c r="DE36" s="80"/>
      <c r="DF36" s="80"/>
      <c r="DG36" s="80"/>
      <c r="DH36" s="84"/>
      <c r="DI36" s="84"/>
      <c r="DJ36" s="84"/>
    </row>
    <row r="37" spans="1:115" ht="37.5" x14ac:dyDescent="0.25">
      <c r="A37" s="185" t="s">
        <v>149</v>
      </c>
      <c r="B37" s="186" t="s">
        <v>115</v>
      </c>
      <c r="C37" s="916">
        <f t="shared" si="128"/>
        <v>500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79"/>
      <c r="R37" s="80"/>
      <c r="S37" s="80"/>
      <c r="T37" s="81"/>
      <c r="U37" s="80"/>
      <c r="V37" s="80"/>
      <c r="W37" s="80"/>
      <c r="X37" s="80"/>
      <c r="Y37" s="81"/>
      <c r="Z37" s="80"/>
      <c r="AA37" s="80"/>
      <c r="AB37" s="80"/>
      <c r="AC37" s="81"/>
      <c r="AD37" s="80"/>
      <c r="AE37" s="80"/>
      <c r="AF37" s="80"/>
      <c r="AG37" s="80"/>
      <c r="AH37" s="81"/>
      <c r="AI37" s="80"/>
      <c r="AJ37" s="80"/>
      <c r="AK37" s="80"/>
      <c r="AL37" s="80"/>
      <c r="AM37" s="81"/>
      <c r="AN37" s="99"/>
      <c r="AO37" s="99"/>
      <c r="AP37" s="99"/>
      <c r="AQ37" s="99"/>
      <c r="AR37" s="99"/>
      <c r="AS37" s="81"/>
      <c r="AT37" s="80"/>
      <c r="AU37" s="80"/>
      <c r="AV37" s="80"/>
      <c r="AW37" s="80"/>
      <c r="AX37" s="80"/>
      <c r="AY37" s="81"/>
      <c r="AZ37" s="80"/>
      <c r="BA37" s="80"/>
      <c r="BB37" s="80"/>
      <c r="BC37" s="80"/>
      <c r="BD37" s="81"/>
      <c r="BE37" s="80"/>
      <c r="BF37" s="80"/>
      <c r="BG37" s="80"/>
      <c r="BH37" s="80"/>
      <c r="BI37" s="80"/>
      <c r="BJ37" s="81"/>
      <c r="BK37" s="80"/>
      <c r="BL37" s="80"/>
      <c r="BM37" s="80"/>
      <c r="BN37" s="81"/>
      <c r="BO37" s="80"/>
      <c r="BP37" s="80"/>
      <c r="BQ37" s="80"/>
      <c r="BR37" s="81"/>
      <c r="BS37" s="80"/>
      <c r="BT37" s="83"/>
      <c r="BU37" s="84"/>
      <c r="BV37" s="81"/>
      <c r="BW37" s="80"/>
      <c r="BX37" s="80"/>
      <c r="BY37" s="80"/>
      <c r="BZ37" s="81"/>
      <c r="CA37" s="80"/>
      <c r="CB37" s="80"/>
      <c r="CC37" s="80"/>
      <c r="CD37" s="80"/>
      <c r="CE37" s="81"/>
      <c r="CF37" s="80"/>
      <c r="CG37" s="80"/>
      <c r="CH37" s="80"/>
      <c r="CI37" s="81"/>
      <c r="CJ37" s="80"/>
      <c r="CK37" s="80"/>
      <c r="CL37" s="80"/>
      <c r="CM37" s="81"/>
      <c r="CN37" s="80"/>
      <c r="CO37" s="80"/>
      <c r="CP37" s="80"/>
      <c r="CQ37" s="80"/>
      <c r="CR37" s="80"/>
      <c r="CS37" s="81">
        <f>CT37</f>
        <v>500</v>
      </c>
      <c r="CT37" s="78">
        <v>500</v>
      </c>
      <c r="CU37" s="80"/>
      <c r="CV37" s="81"/>
      <c r="CW37" s="80"/>
      <c r="CX37" s="80"/>
      <c r="CY37" s="80"/>
      <c r="CZ37" s="81"/>
      <c r="DA37" s="80"/>
      <c r="DB37" s="80"/>
      <c r="DC37" s="80"/>
      <c r="DD37" s="81"/>
      <c r="DE37" s="80"/>
      <c r="DF37" s="80"/>
      <c r="DG37" s="80"/>
      <c r="DH37" s="84"/>
      <c r="DI37" s="84"/>
      <c r="DJ37" s="84"/>
    </row>
    <row r="38" spans="1:115" ht="18.75" customHeight="1" x14ac:dyDescent="0.25">
      <c r="A38" s="185" t="s">
        <v>150</v>
      </c>
      <c r="B38" s="186" t="s">
        <v>115</v>
      </c>
      <c r="C38" s="916">
        <f t="shared" si="128"/>
        <v>860</v>
      </c>
      <c r="D38" s="80"/>
      <c r="E38" s="80"/>
      <c r="F38" s="80">
        <v>860</v>
      </c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79"/>
      <c r="R38" s="80"/>
      <c r="S38" s="80"/>
      <c r="T38" s="81"/>
      <c r="U38" s="80"/>
      <c r="V38" s="80"/>
      <c r="W38" s="80"/>
      <c r="X38" s="80"/>
      <c r="Y38" s="81"/>
      <c r="Z38" s="80"/>
      <c r="AA38" s="80"/>
      <c r="AB38" s="80"/>
      <c r="AC38" s="81"/>
      <c r="AD38" s="80"/>
      <c r="AE38" s="80"/>
      <c r="AF38" s="80"/>
      <c r="AG38" s="80"/>
      <c r="AH38" s="81"/>
      <c r="AI38" s="80"/>
      <c r="AJ38" s="80"/>
      <c r="AK38" s="80"/>
      <c r="AL38" s="80"/>
      <c r="AM38" s="81"/>
      <c r="AN38" s="90"/>
      <c r="AO38" s="256"/>
      <c r="AP38" s="256"/>
      <c r="AQ38" s="256"/>
      <c r="AR38" s="256"/>
      <c r="AS38" s="81"/>
      <c r="AT38" s="80"/>
      <c r="AU38" s="80"/>
      <c r="AV38" s="80"/>
      <c r="AW38" s="80"/>
      <c r="AX38" s="80"/>
      <c r="AY38" s="81"/>
      <c r="AZ38" s="80"/>
      <c r="BA38" s="80"/>
      <c r="BB38" s="80"/>
      <c r="BC38" s="80"/>
      <c r="BD38" s="81"/>
      <c r="BE38" s="80"/>
      <c r="BF38" s="80"/>
      <c r="BG38" s="80"/>
      <c r="BH38" s="80"/>
      <c r="BI38" s="80"/>
      <c r="BJ38" s="81"/>
      <c r="BK38" s="80"/>
      <c r="BL38" s="80"/>
      <c r="BM38" s="80"/>
      <c r="BN38" s="81"/>
      <c r="BO38" s="80"/>
      <c r="BP38" s="80"/>
      <c r="BQ38" s="80"/>
      <c r="BR38" s="81"/>
      <c r="BS38" s="80"/>
      <c r="BT38" s="83"/>
      <c r="BU38" s="84"/>
      <c r="BV38" s="81"/>
      <c r="BW38" s="80"/>
      <c r="BX38" s="80"/>
      <c r="BY38" s="80"/>
      <c r="BZ38" s="81"/>
      <c r="CA38" s="80"/>
      <c r="CB38" s="80"/>
      <c r="CC38" s="80"/>
      <c r="CD38" s="80"/>
      <c r="CE38" s="81"/>
      <c r="CF38" s="80"/>
      <c r="CG38" s="80"/>
      <c r="CH38" s="80"/>
      <c r="CI38" s="81"/>
      <c r="CJ38" s="80"/>
      <c r="CK38" s="80"/>
      <c r="CL38" s="80"/>
      <c r="CM38" s="81"/>
      <c r="CN38" s="80"/>
      <c r="CO38" s="80"/>
      <c r="CP38" s="80"/>
      <c r="CQ38" s="80"/>
      <c r="CR38" s="80"/>
      <c r="CS38" s="81"/>
      <c r="CT38" s="78"/>
      <c r="CU38" s="80"/>
      <c r="CV38" s="81"/>
      <c r="CW38" s="80"/>
      <c r="CX38" s="80"/>
      <c r="CY38" s="80"/>
      <c r="CZ38" s="81"/>
      <c r="DA38" s="80"/>
      <c r="DB38" s="80"/>
      <c r="DC38" s="80"/>
      <c r="DD38" s="81"/>
      <c r="DE38" s="80"/>
      <c r="DF38" s="80"/>
      <c r="DG38" s="80"/>
      <c r="DH38" s="84"/>
      <c r="DI38" s="84"/>
      <c r="DJ38" s="84"/>
    </row>
    <row r="39" spans="1:115" ht="19.5" thickBot="1" x14ac:dyDescent="0.3">
      <c r="A39" s="932" t="s">
        <v>151</v>
      </c>
      <c r="B39" s="153" t="s">
        <v>115</v>
      </c>
      <c r="C39" s="918">
        <f t="shared" si="128"/>
        <v>800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72"/>
      <c r="R39" s="140"/>
      <c r="S39" s="140"/>
      <c r="T39" s="798"/>
      <c r="U39" s="140"/>
      <c r="V39" s="140"/>
      <c r="W39" s="140"/>
      <c r="X39" s="140"/>
      <c r="Y39" s="798"/>
      <c r="Z39" s="140"/>
      <c r="AA39" s="140"/>
      <c r="AB39" s="140"/>
      <c r="AC39" s="798"/>
      <c r="AD39" s="140"/>
      <c r="AE39" s="140"/>
      <c r="AF39" s="140"/>
      <c r="AG39" s="140"/>
      <c r="AH39" s="798"/>
      <c r="AI39" s="140"/>
      <c r="AJ39" s="140"/>
      <c r="AK39" s="140"/>
      <c r="AL39" s="140"/>
      <c r="AM39" s="798"/>
      <c r="AN39" s="923"/>
      <c r="AO39" s="923"/>
      <c r="AP39" s="923"/>
      <c r="AQ39" s="923"/>
      <c r="AR39" s="923"/>
      <c r="AS39" s="798"/>
      <c r="AT39" s="140"/>
      <c r="AU39" s="140"/>
      <c r="AV39" s="140"/>
      <c r="AW39" s="140"/>
      <c r="AX39" s="140"/>
      <c r="AY39" s="798"/>
      <c r="AZ39" s="140"/>
      <c r="BA39" s="140"/>
      <c r="BB39" s="140"/>
      <c r="BC39" s="140"/>
      <c r="BD39" s="798"/>
      <c r="BE39" s="140"/>
      <c r="BF39" s="140"/>
      <c r="BG39" s="140"/>
      <c r="BH39" s="140"/>
      <c r="BI39" s="140"/>
      <c r="BJ39" s="798"/>
      <c r="BK39" s="140"/>
      <c r="BL39" s="140"/>
      <c r="BM39" s="140"/>
      <c r="BN39" s="798"/>
      <c r="BO39" s="140"/>
      <c r="BP39" s="140"/>
      <c r="BQ39" s="140"/>
      <c r="BR39" s="798"/>
      <c r="BS39" s="140"/>
      <c r="BT39" s="924"/>
      <c r="BU39" s="814"/>
      <c r="BV39" s="798"/>
      <c r="BW39" s="140"/>
      <c r="BX39" s="140"/>
      <c r="BY39" s="140"/>
      <c r="BZ39" s="798"/>
      <c r="CA39" s="140"/>
      <c r="CB39" s="140"/>
      <c r="CC39" s="140"/>
      <c r="CD39" s="140"/>
      <c r="CE39" s="798"/>
      <c r="CF39" s="140"/>
      <c r="CG39" s="140"/>
      <c r="CH39" s="140"/>
      <c r="CI39" s="798"/>
      <c r="CJ39" s="140"/>
      <c r="CK39" s="140"/>
      <c r="CL39" s="140"/>
      <c r="CM39" s="798"/>
      <c r="CN39" s="140"/>
      <c r="CO39" s="140"/>
      <c r="CP39" s="140"/>
      <c r="CQ39" s="140"/>
      <c r="CR39" s="140"/>
      <c r="CS39" s="798"/>
      <c r="CT39" s="347"/>
      <c r="CU39" s="140"/>
      <c r="CV39" s="798"/>
      <c r="CW39" s="140"/>
      <c r="CX39" s="140"/>
      <c r="CY39" s="140"/>
      <c r="CZ39" s="798">
        <f>DA39</f>
        <v>800</v>
      </c>
      <c r="DA39" s="140">
        <v>800</v>
      </c>
      <c r="DB39" s="140"/>
      <c r="DC39" s="140"/>
      <c r="DD39" s="798"/>
      <c r="DE39" s="140"/>
      <c r="DF39" s="140"/>
      <c r="DG39" s="140"/>
      <c r="DH39" s="814"/>
      <c r="DI39" s="814"/>
      <c r="DJ39" s="814"/>
    </row>
    <row r="40" spans="1:115" ht="35.25" thickBot="1" x14ac:dyDescent="0.3">
      <c r="A40" s="868" t="s">
        <v>334</v>
      </c>
      <c r="B40" s="931" t="s">
        <v>115</v>
      </c>
      <c r="C40" s="913">
        <v>5200</v>
      </c>
      <c r="D40" s="880">
        <v>80</v>
      </c>
      <c r="E40" s="926"/>
      <c r="F40" s="926"/>
      <c r="G40" s="926"/>
      <c r="H40" s="1103">
        <v>5200</v>
      </c>
      <c r="I40" s="926"/>
      <c r="J40" s="926"/>
      <c r="K40" s="926"/>
      <c r="L40" s="926"/>
      <c r="M40" s="926"/>
      <c r="N40" s="926"/>
      <c r="O40" s="926"/>
      <c r="P40" s="926"/>
      <c r="Q40" s="927"/>
      <c r="R40" s="926"/>
      <c r="S40" s="926"/>
      <c r="T40" s="870"/>
      <c r="U40" s="870"/>
      <c r="V40" s="870"/>
      <c r="W40" s="870"/>
      <c r="X40" s="870"/>
      <c r="Y40" s="870"/>
      <c r="Z40" s="870"/>
      <c r="AA40" s="870"/>
      <c r="AB40" s="870"/>
      <c r="AC40" s="870"/>
      <c r="AD40" s="870"/>
      <c r="AE40" s="870"/>
      <c r="AF40" s="870"/>
      <c r="AG40" s="870"/>
      <c r="AH40" s="870"/>
      <c r="AI40" s="870"/>
      <c r="AJ40" s="870"/>
      <c r="AK40" s="870"/>
      <c r="AL40" s="870"/>
      <c r="AM40" s="870"/>
      <c r="AN40" s="928"/>
      <c r="AO40" s="928"/>
      <c r="AP40" s="928"/>
      <c r="AQ40" s="928"/>
      <c r="AR40" s="928"/>
      <c r="AS40" s="870"/>
      <c r="AT40" s="926"/>
      <c r="AU40" s="926"/>
      <c r="AV40" s="926"/>
      <c r="AW40" s="926"/>
      <c r="AX40" s="926"/>
      <c r="AY40" s="870"/>
      <c r="AZ40" s="926"/>
      <c r="BA40" s="926"/>
      <c r="BB40" s="926"/>
      <c r="BC40" s="926"/>
      <c r="BD40" s="870"/>
      <c r="BE40" s="870"/>
      <c r="BF40" s="870"/>
      <c r="BG40" s="870"/>
      <c r="BH40" s="870"/>
      <c r="BI40" s="870"/>
      <c r="BJ40" s="870"/>
      <c r="BK40" s="926"/>
      <c r="BL40" s="926"/>
      <c r="BM40" s="926"/>
      <c r="BN40" s="870"/>
      <c r="BO40" s="870"/>
      <c r="BP40" s="870"/>
      <c r="BQ40" s="870"/>
      <c r="BR40" s="870"/>
      <c r="BS40" s="926"/>
      <c r="BT40" s="870"/>
      <c r="BU40" s="870"/>
      <c r="BV40" s="870"/>
      <c r="BW40" s="870"/>
      <c r="BX40" s="870"/>
      <c r="BY40" s="870"/>
      <c r="BZ40" s="870"/>
      <c r="CA40" s="926"/>
      <c r="CB40" s="926"/>
      <c r="CC40" s="926"/>
      <c r="CD40" s="926"/>
      <c r="CE40" s="870"/>
      <c r="CF40" s="870"/>
      <c r="CG40" s="870"/>
      <c r="CH40" s="870"/>
      <c r="CI40" s="870"/>
      <c r="CJ40" s="870"/>
      <c r="CK40" s="870"/>
      <c r="CL40" s="870"/>
      <c r="CM40" s="870"/>
      <c r="CN40" s="926"/>
      <c r="CO40" s="926"/>
      <c r="CP40" s="926"/>
      <c r="CQ40" s="926"/>
      <c r="CR40" s="926"/>
      <c r="CS40" s="870"/>
      <c r="CT40" s="927"/>
      <c r="CU40" s="870"/>
      <c r="CV40" s="870"/>
      <c r="CW40" s="895"/>
      <c r="CX40" s="870"/>
      <c r="CY40" s="870"/>
      <c r="CZ40" s="870"/>
      <c r="DA40" s="870"/>
      <c r="DB40" s="870"/>
      <c r="DC40" s="870"/>
      <c r="DD40" s="870"/>
      <c r="DE40" s="926"/>
      <c r="DF40" s="926"/>
      <c r="DG40" s="926"/>
      <c r="DH40" s="870"/>
      <c r="DI40" s="870"/>
      <c r="DJ40" s="872"/>
    </row>
    <row r="41" spans="1:115" s="96" customFormat="1" ht="18.75" x14ac:dyDescent="0.3">
      <c r="A41" s="929" t="s">
        <v>157</v>
      </c>
      <c r="B41" s="850" t="s">
        <v>115</v>
      </c>
      <c r="C41" s="930"/>
      <c r="D41" s="797"/>
      <c r="E41" s="797"/>
      <c r="F41" s="797"/>
      <c r="G41" s="797"/>
      <c r="H41" s="797"/>
      <c r="I41" s="797"/>
      <c r="J41" s="797"/>
      <c r="K41" s="797"/>
      <c r="L41" s="797"/>
      <c r="M41" s="797"/>
      <c r="N41" s="797"/>
      <c r="O41" s="797"/>
      <c r="P41" s="797"/>
      <c r="Q41" s="925"/>
      <c r="R41" s="129"/>
      <c r="S41" s="129"/>
      <c r="T41" s="806"/>
      <c r="U41" s="933"/>
      <c r="V41" s="284"/>
      <c r="W41" s="933"/>
      <c r="X41" s="933"/>
      <c r="Y41" s="806"/>
      <c r="Z41" s="284"/>
      <c r="AA41" s="284"/>
      <c r="AB41" s="122"/>
      <c r="AC41" s="806"/>
      <c r="AD41" s="284"/>
      <c r="AE41" s="933"/>
      <c r="AF41" s="933"/>
      <c r="AG41" s="933"/>
      <c r="AH41" s="806"/>
      <c r="AI41" s="747"/>
      <c r="AJ41" s="747"/>
      <c r="AK41" s="138"/>
      <c r="AL41" s="284"/>
      <c r="AM41" s="806"/>
      <c r="AN41" s="934"/>
      <c r="AO41" s="138"/>
      <c r="AP41" s="935"/>
      <c r="AQ41" s="936"/>
      <c r="AR41" s="936"/>
      <c r="AS41" s="806"/>
      <c r="AT41" s="284"/>
      <c r="AU41" s="284"/>
      <c r="AV41" s="284"/>
      <c r="AW41" s="284"/>
      <c r="AX41" s="284"/>
      <c r="AY41" s="806"/>
      <c r="AZ41" s="286"/>
      <c r="BA41" s="286"/>
      <c r="BB41" s="286"/>
      <c r="BC41" s="286"/>
      <c r="BD41" s="806"/>
      <c r="BE41" s="122"/>
      <c r="BF41" s="131"/>
      <c r="BG41" s="131"/>
      <c r="BH41" s="131"/>
      <c r="BI41" s="138"/>
      <c r="BJ41" s="806"/>
      <c r="BK41" s="122"/>
      <c r="BL41" s="131"/>
      <c r="BM41" s="131"/>
      <c r="BN41" s="806"/>
      <c r="BO41" s="287"/>
      <c r="BP41" s="937"/>
      <c r="BQ41" s="287"/>
      <c r="BR41" s="806"/>
      <c r="BS41" s="150"/>
      <c r="BT41" s="797"/>
      <c r="BU41" s="290"/>
      <c r="BV41" s="806"/>
      <c r="BW41" s="797"/>
      <c r="BX41" s="138"/>
      <c r="BY41" s="138"/>
      <c r="BZ41" s="806"/>
      <c r="CA41" s="797"/>
      <c r="CB41" s="938"/>
      <c r="CC41" s="797"/>
      <c r="CD41" s="797"/>
      <c r="CE41" s="806"/>
      <c r="CF41" s="797"/>
      <c r="CG41" s="797"/>
      <c r="CH41" s="797"/>
      <c r="CI41" s="806"/>
      <c r="CJ41" s="295"/>
      <c r="CK41" s="122"/>
      <c r="CL41" s="284"/>
      <c r="CM41" s="806"/>
      <c r="CN41" s="284"/>
      <c r="CO41" s="797"/>
      <c r="CP41" s="797"/>
      <c r="CQ41" s="797"/>
      <c r="CR41" s="797"/>
      <c r="CS41" s="806"/>
      <c r="CT41" s="150"/>
      <c r="CU41" s="1083"/>
      <c r="CV41" s="1091"/>
      <c r="CW41" s="1090"/>
      <c r="CX41" s="940"/>
      <c r="CY41" s="124"/>
      <c r="CZ41" s="806"/>
      <c r="DA41" s="876"/>
      <c r="DB41" s="876"/>
      <c r="DC41" s="939"/>
      <c r="DD41" s="806"/>
      <c r="DE41" s="284"/>
      <c r="DF41" s="937"/>
      <c r="DG41" s="937"/>
      <c r="DH41" s="320"/>
      <c r="DI41" s="321"/>
      <c r="DJ41" s="322"/>
      <c r="DK41" s="865"/>
    </row>
    <row r="42" spans="1:115" s="96" customFormat="1" ht="18.75" x14ac:dyDescent="0.3">
      <c r="A42" s="808" t="s">
        <v>159</v>
      </c>
      <c r="B42" s="809" t="s">
        <v>115</v>
      </c>
      <c r="C42" s="921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120"/>
      <c r="R42" s="80"/>
      <c r="S42" s="148"/>
      <c r="T42" s="84"/>
      <c r="U42" s="285"/>
      <c r="V42" s="285"/>
      <c r="W42" s="285"/>
      <c r="X42" s="285"/>
      <c r="Y42" s="120"/>
      <c r="Z42" s="189"/>
      <c r="AA42" s="397"/>
      <c r="AB42" s="397"/>
      <c r="AC42" s="84"/>
      <c r="AD42" s="941"/>
      <c r="AE42" s="285"/>
      <c r="AF42" s="285"/>
      <c r="AG42" s="285"/>
      <c r="AH42" s="84"/>
      <c r="AI42" s="155"/>
      <c r="AJ42" s="149"/>
      <c r="AK42" s="127"/>
      <c r="AL42" s="127"/>
      <c r="AM42" s="84"/>
      <c r="AN42" s="155"/>
      <c r="AO42" s="149"/>
      <c r="AP42" s="324"/>
      <c r="AQ42" s="324"/>
      <c r="AR42" s="324"/>
      <c r="AS42" s="84"/>
      <c r="AT42" s="155"/>
      <c r="AU42" s="155"/>
      <c r="AV42" s="132"/>
      <c r="AW42" s="132"/>
      <c r="AX42" s="155"/>
      <c r="AY42" s="84"/>
      <c r="AZ42" s="134"/>
      <c r="BA42" s="134"/>
      <c r="BB42" s="134"/>
      <c r="BC42" s="134"/>
      <c r="BD42" s="84"/>
      <c r="BE42" s="155"/>
      <c r="BF42" s="149"/>
      <c r="BG42" s="132"/>
      <c r="BH42" s="132"/>
      <c r="BI42" s="132"/>
      <c r="BJ42" s="84"/>
      <c r="BK42" s="189"/>
      <c r="BL42" s="132"/>
      <c r="BM42" s="132"/>
      <c r="BN42" s="84"/>
      <c r="BO42" s="135"/>
      <c r="BP42" s="141"/>
      <c r="BQ42" s="287"/>
      <c r="BR42" s="84"/>
      <c r="BS42" s="216"/>
      <c r="BT42" s="80"/>
      <c r="BU42" s="84"/>
      <c r="BV42" s="84"/>
      <c r="BW42" s="80"/>
      <c r="BX42" s="80"/>
      <c r="BY42" s="80"/>
      <c r="BZ42" s="84"/>
      <c r="CA42" s="80"/>
      <c r="CB42" s="80"/>
      <c r="CC42" s="80"/>
      <c r="CD42" s="80"/>
      <c r="CE42" s="84"/>
      <c r="CF42" s="80"/>
      <c r="CG42" s="80"/>
      <c r="CH42" s="80"/>
      <c r="CI42" s="84"/>
      <c r="CJ42" s="295"/>
      <c r="CK42" s="189"/>
      <c r="CL42" s="189"/>
      <c r="CM42" s="84"/>
      <c r="CN42" s="155"/>
      <c r="CO42" s="80"/>
      <c r="CP42" s="80"/>
      <c r="CQ42" s="80"/>
      <c r="CR42" s="155"/>
      <c r="CS42" s="84"/>
      <c r="CT42" s="216"/>
      <c r="CU42" s="1084"/>
      <c r="CV42" s="84"/>
      <c r="CW42" s="1086"/>
      <c r="CX42" s="80"/>
      <c r="CY42" s="80"/>
      <c r="CZ42" s="84"/>
      <c r="DA42" s="85"/>
      <c r="DB42" s="141"/>
      <c r="DC42" s="147"/>
      <c r="DD42" s="84"/>
      <c r="DE42" s="155"/>
      <c r="DF42" s="141"/>
      <c r="DG42" s="141"/>
      <c r="DH42" s="338"/>
      <c r="DI42" s="339"/>
      <c r="DJ42" s="340"/>
      <c r="DK42" s="835"/>
    </row>
    <row r="43" spans="1:115" s="96" customFormat="1" ht="19.5" customHeight="1" x14ac:dyDescent="0.3">
      <c r="A43" s="808" t="s">
        <v>160</v>
      </c>
      <c r="B43" s="809" t="s">
        <v>115</v>
      </c>
      <c r="C43" s="921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120"/>
      <c r="R43" s="147"/>
      <c r="S43" s="148"/>
      <c r="T43" s="84"/>
      <c r="U43" s="155"/>
      <c r="V43" s="155"/>
      <c r="W43" s="155"/>
      <c r="X43" s="285"/>
      <c r="Y43" s="120"/>
      <c r="Z43" s="284"/>
      <c r="AA43" s="284"/>
      <c r="AB43" s="284"/>
      <c r="AC43" s="84"/>
      <c r="AD43" s="155"/>
      <c r="AE43" s="285"/>
      <c r="AF43" s="149"/>
      <c r="AG43" s="149"/>
      <c r="AH43" s="84"/>
      <c r="AI43" s="155"/>
      <c r="AJ43" s="149"/>
      <c r="AK43" s="149"/>
      <c r="AL43" s="127"/>
      <c r="AM43" s="84"/>
      <c r="AN43" s="155"/>
      <c r="AO43" s="149"/>
      <c r="AP43" s="149"/>
      <c r="AQ43" s="149"/>
      <c r="AR43" s="149"/>
      <c r="AS43" s="84"/>
      <c r="AT43" s="155"/>
      <c r="AU43" s="155"/>
      <c r="AV43" s="155"/>
      <c r="AW43" s="155"/>
      <c r="AX43" s="155"/>
      <c r="AY43" s="84"/>
      <c r="AZ43" s="134"/>
      <c r="BA43" s="134"/>
      <c r="BB43" s="134"/>
      <c r="BC43" s="134"/>
      <c r="BD43" s="84"/>
      <c r="BE43" s="155"/>
      <c r="BF43" s="149"/>
      <c r="BG43" s="149"/>
      <c r="BH43" s="149"/>
      <c r="BI43" s="149"/>
      <c r="BJ43" s="84"/>
      <c r="BK43" s="189"/>
      <c r="BL43" s="132"/>
      <c r="BM43" s="132"/>
      <c r="BN43" s="84"/>
      <c r="BO43" s="135"/>
      <c r="BP43" s="141"/>
      <c r="BQ43" s="287"/>
      <c r="BR43" s="84"/>
      <c r="BS43" s="216"/>
      <c r="BT43" s="155"/>
      <c r="BU43" s="84"/>
      <c r="BV43" s="84"/>
      <c r="BW43" s="80"/>
      <c r="BX43" s="149"/>
      <c r="BY43" s="80"/>
      <c r="BZ43" s="84"/>
      <c r="CA43" s="80"/>
      <c r="CB43" s="80"/>
      <c r="CC43" s="80"/>
      <c r="CD43" s="80"/>
      <c r="CE43" s="84"/>
      <c r="CF43" s="80"/>
      <c r="CG43" s="80"/>
      <c r="CH43" s="80"/>
      <c r="CI43" s="84"/>
      <c r="CJ43" s="295"/>
      <c r="CK43" s="155"/>
      <c r="CL43" s="189"/>
      <c r="CM43" s="84"/>
      <c r="CN43" s="155"/>
      <c r="CO43" s="155"/>
      <c r="CP43" s="155"/>
      <c r="CQ43" s="155"/>
      <c r="CR43" s="80"/>
      <c r="CS43" s="84"/>
      <c r="CT43" s="347"/>
      <c r="CU43" s="1085"/>
      <c r="CV43" s="84"/>
      <c r="CW43" s="1087"/>
      <c r="CX43" s="80"/>
      <c r="CY43" s="147"/>
      <c r="CZ43" s="84"/>
      <c r="DA43" s="141"/>
      <c r="DB43" s="85"/>
      <c r="DC43" s="147"/>
      <c r="DD43" s="84"/>
      <c r="DE43" s="141"/>
      <c r="DF43" s="141"/>
      <c r="DG43" s="141"/>
      <c r="DH43" s="338"/>
      <c r="DI43" s="339"/>
      <c r="DJ43" s="340"/>
      <c r="DK43" s="835"/>
    </row>
    <row r="44" spans="1:115" s="96" customFormat="1" ht="18.75" x14ac:dyDescent="0.3">
      <c r="A44" s="808" t="s">
        <v>299</v>
      </c>
      <c r="B44" s="809" t="s">
        <v>115</v>
      </c>
      <c r="C44" s="921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120"/>
      <c r="R44" s="147"/>
      <c r="S44" s="148"/>
      <c r="T44" s="84"/>
      <c r="U44" s="155"/>
      <c r="V44" s="155"/>
      <c r="W44" s="155"/>
      <c r="X44" s="285"/>
      <c r="Y44" s="84"/>
      <c r="Z44" s="122"/>
      <c r="AA44" s="284"/>
      <c r="AB44" s="122"/>
      <c r="AC44" s="84"/>
      <c r="AD44" s="155"/>
      <c r="AE44" s="149"/>
      <c r="AF44" s="149"/>
      <c r="AG44" s="149"/>
      <c r="AH44" s="84"/>
      <c r="AI44" s="155"/>
      <c r="AJ44" s="149"/>
      <c r="AK44" s="149"/>
      <c r="AL44" s="155"/>
      <c r="AM44" s="84"/>
      <c r="AN44" s="155"/>
      <c r="AO44" s="324"/>
      <c r="AP44" s="149"/>
      <c r="AQ44" s="149"/>
      <c r="AR44" s="149"/>
      <c r="AS44" s="84"/>
      <c r="AT44" s="155"/>
      <c r="AU44" s="155"/>
      <c r="AV44" s="155"/>
      <c r="AW44" s="155"/>
      <c r="AX44" s="155"/>
      <c r="AY44" s="84"/>
      <c r="AZ44" s="134"/>
      <c r="BA44" s="134"/>
      <c r="BB44" s="134"/>
      <c r="BC44" s="134"/>
      <c r="BD44" s="84"/>
      <c r="BE44" s="155"/>
      <c r="BF44" s="149"/>
      <c r="BG44" s="149"/>
      <c r="BH44" s="132"/>
      <c r="BI44" s="149"/>
      <c r="BJ44" s="84"/>
      <c r="BK44" s="189"/>
      <c r="BL44" s="132"/>
      <c r="BM44" s="132"/>
      <c r="BN44" s="84"/>
      <c r="BO44" s="135"/>
      <c r="BP44" s="85"/>
      <c r="BQ44" s="287"/>
      <c r="BR44" s="84"/>
      <c r="BS44" s="216"/>
      <c r="BT44" s="155"/>
      <c r="BU44" s="84"/>
      <c r="BV44" s="84"/>
      <c r="BW44" s="80"/>
      <c r="BX44" s="80"/>
      <c r="BY44" s="191"/>
      <c r="BZ44" s="84"/>
      <c r="CA44" s="80"/>
      <c r="CB44" s="80"/>
      <c r="CC44" s="80"/>
      <c r="CD44" s="80"/>
      <c r="CE44" s="84"/>
      <c r="CF44" s="80"/>
      <c r="CG44" s="80"/>
      <c r="CH44" s="80"/>
      <c r="CI44" s="84"/>
      <c r="CJ44" s="295"/>
      <c r="CK44" s="155"/>
      <c r="CL44" s="155"/>
      <c r="CM44" s="84"/>
      <c r="CN44" s="155"/>
      <c r="CO44" s="155"/>
      <c r="CP44" s="155"/>
      <c r="CQ44" s="155"/>
      <c r="CR44" s="155"/>
      <c r="CS44" s="84"/>
      <c r="CT44" s="216"/>
      <c r="CU44" s="1084"/>
      <c r="CV44" s="84"/>
      <c r="CW44" s="1087"/>
      <c r="CX44" s="80"/>
      <c r="CY44" s="147"/>
      <c r="CZ44" s="84"/>
      <c r="DA44" s="85"/>
      <c r="DB44" s="85"/>
      <c r="DC44" s="147"/>
      <c r="DD44" s="84"/>
      <c r="DE44" s="155"/>
      <c r="DF44" s="141"/>
      <c r="DG44" s="155"/>
      <c r="DH44" s="338"/>
      <c r="DI44" s="339"/>
      <c r="DJ44" s="340"/>
      <c r="DK44" s="835"/>
    </row>
    <row r="45" spans="1:115" s="96" customFormat="1" ht="18.75" x14ac:dyDescent="0.3">
      <c r="A45" s="858" t="s">
        <v>162</v>
      </c>
      <c r="B45" s="809" t="s">
        <v>115</v>
      </c>
      <c r="C45" s="921"/>
      <c r="D45" s="78"/>
      <c r="E45" s="78"/>
      <c r="F45" s="78"/>
      <c r="G45" s="78"/>
      <c r="H45" s="78"/>
      <c r="I45" s="255"/>
      <c r="J45" s="255"/>
      <c r="K45" s="255"/>
      <c r="L45" s="255"/>
      <c r="M45" s="255"/>
      <c r="N45" s="255"/>
      <c r="O45" s="255"/>
      <c r="P45" s="255"/>
      <c r="Q45" s="120"/>
      <c r="R45" s="147"/>
      <c r="S45" s="148"/>
      <c r="T45" s="84"/>
      <c r="U45" s="284"/>
      <c r="V45" s="285"/>
      <c r="W45" s="284"/>
      <c r="X45" s="285"/>
      <c r="Y45" s="120"/>
      <c r="Z45" s="122"/>
      <c r="AA45" s="122"/>
      <c r="AB45" s="122"/>
      <c r="AC45" s="84"/>
      <c r="AD45" s="285"/>
      <c r="AE45" s="285"/>
      <c r="AF45" s="149"/>
      <c r="AG45" s="285"/>
      <c r="AH45" s="84"/>
      <c r="AI45" s="284"/>
      <c r="AJ45" s="149"/>
      <c r="AK45" s="149"/>
      <c r="AL45" s="127"/>
      <c r="AM45" s="84"/>
      <c r="AN45" s="284"/>
      <c r="AO45" s="149"/>
      <c r="AP45" s="149"/>
      <c r="AQ45" s="324"/>
      <c r="AR45" s="149"/>
      <c r="AS45" s="84"/>
      <c r="AT45" s="132"/>
      <c r="AU45" s="132"/>
      <c r="AV45" s="132"/>
      <c r="AW45" s="284"/>
      <c r="AX45" s="132"/>
      <c r="AY45" s="84"/>
      <c r="AZ45" s="286"/>
      <c r="BA45" s="286"/>
      <c r="BB45" s="286"/>
      <c r="BC45" s="286"/>
      <c r="BD45" s="84"/>
      <c r="BE45" s="284"/>
      <c r="BF45" s="132"/>
      <c r="BG45" s="132"/>
      <c r="BH45" s="132"/>
      <c r="BI45" s="149"/>
      <c r="BJ45" s="84"/>
      <c r="BK45" s="122"/>
      <c r="BL45" s="132"/>
      <c r="BM45" s="132"/>
      <c r="BN45" s="84"/>
      <c r="BO45" s="287"/>
      <c r="BP45" s="85"/>
      <c r="BQ45" s="80"/>
      <c r="BR45" s="84"/>
      <c r="BS45" s="80"/>
      <c r="BT45" s="284"/>
      <c r="BU45" s="84"/>
      <c r="BV45" s="84"/>
      <c r="BW45" s="284"/>
      <c r="BX45" s="149"/>
      <c r="BY45" s="80"/>
      <c r="BZ45" s="84"/>
      <c r="CA45" s="80"/>
      <c r="CB45" s="80"/>
      <c r="CC45" s="80"/>
      <c r="CD45" s="80"/>
      <c r="CE45" s="84"/>
      <c r="CF45" s="80"/>
      <c r="CG45" s="80"/>
      <c r="CH45" s="80"/>
      <c r="CI45" s="84"/>
      <c r="CJ45" s="295"/>
      <c r="CK45" s="284"/>
      <c r="CL45" s="122"/>
      <c r="CM45" s="84"/>
      <c r="CN45" s="80"/>
      <c r="CO45" s="155"/>
      <c r="CP45" s="155"/>
      <c r="CQ45" s="80"/>
      <c r="CR45" s="80"/>
      <c r="CS45" s="84"/>
      <c r="CT45" s="150"/>
      <c r="CU45" s="1085"/>
      <c r="CV45" s="84"/>
      <c r="CW45" s="1088"/>
      <c r="CX45" s="80"/>
      <c r="CY45" s="147"/>
      <c r="CZ45" s="84"/>
      <c r="DA45" s="141"/>
      <c r="DB45" s="141"/>
      <c r="DC45" s="140"/>
      <c r="DD45" s="84"/>
      <c r="DE45" s="141"/>
      <c r="DF45" s="141"/>
      <c r="DG45" s="141"/>
      <c r="DH45" s="290"/>
      <c r="DI45" s="291"/>
      <c r="DJ45" s="325"/>
      <c r="DK45" s="835"/>
    </row>
    <row r="46" spans="1:115" s="96" customFormat="1" ht="19.5" thickBot="1" x14ac:dyDescent="0.35">
      <c r="A46" s="942" t="s">
        <v>166</v>
      </c>
      <c r="B46" s="807" t="s">
        <v>115</v>
      </c>
      <c r="C46" s="943"/>
      <c r="D46" s="347"/>
      <c r="E46" s="347"/>
      <c r="F46" s="347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815"/>
      <c r="R46" s="157"/>
      <c r="S46" s="157"/>
      <c r="T46" s="814"/>
      <c r="U46" s="944"/>
      <c r="V46" s="945"/>
      <c r="W46" s="945"/>
      <c r="X46" s="945"/>
      <c r="Y46" s="815"/>
      <c r="Z46" s="885"/>
      <c r="AA46" s="713"/>
      <c r="AB46" s="885"/>
      <c r="AC46" s="814"/>
      <c r="AD46" s="944"/>
      <c r="AE46" s="945"/>
      <c r="AF46" s="945"/>
      <c r="AG46" s="945"/>
      <c r="AH46" s="814"/>
      <c r="AI46" s="944"/>
      <c r="AJ46" s="889"/>
      <c r="AK46" s="889"/>
      <c r="AL46" s="889"/>
      <c r="AM46" s="814"/>
      <c r="AN46" s="946"/>
      <c r="AO46" s="160"/>
      <c r="AP46" s="160"/>
      <c r="AQ46" s="160"/>
      <c r="AR46" s="947"/>
      <c r="AS46" s="814"/>
      <c r="AT46" s="944"/>
      <c r="AU46" s="944"/>
      <c r="AV46" s="890"/>
      <c r="AW46" s="944"/>
      <c r="AX46" s="890"/>
      <c r="AY46" s="814"/>
      <c r="AZ46" s="948"/>
      <c r="BA46" s="948"/>
      <c r="BB46" s="948"/>
      <c r="BC46" s="948"/>
      <c r="BD46" s="814"/>
      <c r="BE46" s="944"/>
      <c r="BF46" s="949"/>
      <c r="BG46" s="949"/>
      <c r="BH46" s="949"/>
      <c r="BI46" s="950"/>
      <c r="BJ46" s="814"/>
      <c r="BK46" s="886"/>
      <c r="BL46" s="890"/>
      <c r="BM46" s="890"/>
      <c r="BN46" s="814"/>
      <c r="BO46" s="951"/>
      <c r="BP46" s="140"/>
      <c r="BQ46" s="140"/>
      <c r="BR46" s="814"/>
      <c r="BS46" s="162"/>
      <c r="BT46" s="944"/>
      <c r="BU46" s="814"/>
      <c r="BV46" s="814"/>
      <c r="BW46" s="140"/>
      <c r="BX46" s="140"/>
      <c r="BY46" s="140"/>
      <c r="BZ46" s="814"/>
      <c r="CA46" s="140"/>
      <c r="CB46" s="140"/>
      <c r="CC46" s="140"/>
      <c r="CD46" s="140"/>
      <c r="CE46" s="814"/>
      <c r="CF46" s="140"/>
      <c r="CG46" s="140"/>
      <c r="CH46" s="140"/>
      <c r="CI46" s="814"/>
      <c r="CJ46" s="952"/>
      <c r="CK46" s="886"/>
      <c r="CL46" s="886"/>
      <c r="CM46" s="814"/>
      <c r="CN46" s="140"/>
      <c r="CO46" s="140"/>
      <c r="CP46" s="140"/>
      <c r="CQ46" s="944"/>
      <c r="CR46" s="140"/>
      <c r="CS46" s="814"/>
      <c r="CT46" s="347"/>
      <c r="CU46" s="1084"/>
      <c r="CV46" s="1092"/>
      <c r="CW46" s="1089"/>
      <c r="CX46" s="140"/>
      <c r="CY46" s="140"/>
      <c r="CZ46" s="814"/>
      <c r="DA46" s="893"/>
      <c r="DB46" s="893"/>
      <c r="DC46" s="140"/>
      <c r="DD46" s="814"/>
      <c r="DE46" s="893"/>
      <c r="DF46" s="893"/>
      <c r="DG46" s="893"/>
      <c r="DH46" s="1093"/>
      <c r="DI46" s="1062"/>
      <c r="DJ46" s="1094"/>
      <c r="DK46" s="835"/>
    </row>
    <row r="47" spans="1:115" s="96" customFormat="1" ht="35.25" thickBot="1" x14ac:dyDescent="0.3">
      <c r="A47" s="868" t="s">
        <v>335</v>
      </c>
      <c r="B47" s="931" t="s">
        <v>115</v>
      </c>
      <c r="C47" s="879">
        <f>SUM(D47+E47+F47+G47+I47+J47+K47+N47+O47+P47+Q47+T47+Y47+AC47+AH47+AM47+AS47+AY47+BD47+BJ47+BN47+BR47+BU47+BV47+BZ47+CE47+CI47+CM47+CS47+CV47+CZ47+DD47+DH47+DI47+DJ47)</f>
        <v>30700</v>
      </c>
      <c r="D47" s="959">
        <f>SUM(D48)</f>
        <v>80</v>
      </c>
      <c r="E47" s="959"/>
      <c r="F47" s="959"/>
      <c r="G47" s="959"/>
      <c r="H47" s="959"/>
      <c r="I47" s="959"/>
      <c r="J47" s="959">
        <f>SUM(J53)</f>
        <v>120</v>
      </c>
      <c r="K47" s="959"/>
      <c r="L47" s="959"/>
      <c r="M47" s="959"/>
      <c r="N47" s="959"/>
      <c r="O47" s="959"/>
      <c r="P47" s="959"/>
      <c r="Q47" s="959">
        <f>SUM(R47:S47)</f>
        <v>800</v>
      </c>
      <c r="R47" s="959">
        <f>SUM(R48:R50)</f>
        <v>760</v>
      </c>
      <c r="S47" s="959">
        <f>SUM(S48)</f>
        <v>40</v>
      </c>
      <c r="T47" s="959">
        <f t="shared" ref="T47:AJ47" si="129">SUM(T48:T49)</f>
        <v>1900</v>
      </c>
      <c r="U47" s="959">
        <f t="shared" si="129"/>
        <v>1220</v>
      </c>
      <c r="V47" s="959">
        <f t="shared" si="129"/>
        <v>240</v>
      </c>
      <c r="W47" s="959">
        <f t="shared" si="129"/>
        <v>220</v>
      </c>
      <c r="X47" s="959">
        <f t="shared" si="129"/>
        <v>220</v>
      </c>
      <c r="Y47" s="959">
        <f t="shared" si="129"/>
        <v>960</v>
      </c>
      <c r="Z47" s="959">
        <f t="shared" si="129"/>
        <v>340</v>
      </c>
      <c r="AA47" s="959">
        <f t="shared" si="129"/>
        <v>320</v>
      </c>
      <c r="AB47" s="959">
        <f t="shared" si="129"/>
        <v>300</v>
      </c>
      <c r="AC47" s="959">
        <f t="shared" si="129"/>
        <v>1400</v>
      </c>
      <c r="AD47" s="959">
        <f t="shared" si="129"/>
        <v>440</v>
      </c>
      <c r="AE47" s="959">
        <f t="shared" si="129"/>
        <v>440</v>
      </c>
      <c r="AF47" s="959">
        <f t="shared" si="129"/>
        <v>260</v>
      </c>
      <c r="AG47" s="959">
        <f t="shared" si="129"/>
        <v>260</v>
      </c>
      <c r="AH47" s="959">
        <f t="shared" si="129"/>
        <v>1060</v>
      </c>
      <c r="AI47" s="959">
        <f t="shared" si="129"/>
        <v>420</v>
      </c>
      <c r="AJ47" s="959">
        <f t="shared" si="129"/>
        <v>320</v>
      </c>
      <c r="AK47" s="959">
        <v>0</v>
      </c>
      <c r="AL47" s="959">
        <f t="shared" ref="AL47:BQ47" si="130">SUM(AL48:AL49)</f>
        <v>320</v>
      </c>
      <c r="AM47" s="959">
        <f t="shared" si="130"/>
        <v>2540</v>
      </c>
      <c r="AN47" s="959">
        <f t="shared" si="130"/>
        <v>820</v>
      </c>
      <c r="AO47" s="959">
        <f t="shared" si="130"/>
        <v>800</v>
      </c>
      <c r="AP47" s="959">
        <f t="shared" si="130"/>
        <v>320</v>
      </c>
      <c r="AQ47" s="959">
        <f t="shared" si="130"/>
        <v>260</v>
      </c>
      <c r="AR47" s="959">
        <f t="shared" si="130"/>
        <v>340</v>
      </c>
      <c r="AS47" s="959">
        <f t="shared" si="130"/>
        <v>1680</v>
      </c>
      <c r="AT47" s="959">
        <f t="shared" si="130"/>
        <v>620</v>
      </c>
      <c r="AU47" s="959">
        <f t="shared" si="130"/>
        <v>200</v>
      </c>
      <c r="AV47" s="959">
        <f t="shared" si="130"/>
        <v>260</v>
      </c>
      <c r="AW47" s="959">
        <f t="shared" si="130"/>
        <v>240</v>
      </c>
      <c r="AX47" s="959">
        <f t="shared" si="130"/>
        <v>360</v>
      </c>
      <c r="AY47" s="959">
        <f t="shared" si="130"/>
        <v>1560</v>
      </c>
      <c r="AZ47" s="959">
        <f t="shared" si="130"/>
        <v>600</v>
      </c>
      <c r="BA47" s="959">
        <f t="shared" si="130"/>
        <v>320</v>
      </c>
      <c r="BB47" s="959">
        <f t="shared" si="130"/>
        <v>380</v>
      </c>
      <c r="BC47" s="959">
        <f t="shared" si="130"/>
        <v>260</v>
      </c>
      <c r="BD47" s="959">
        <f t="shared" si="130"/>
        <v>2120</v>
      </c>
      <c r="BE47" s="959">
        <f t="shared" si="130"/>
        <v>580</v>
      </c>
      <c r="BF47" s="959">
        <f t="shared" si="130"/>
        <v>540</v>
      </c>
      <c r="BG47" s="959">
        <f t="shared" si="130"/>
        <v>400</v>
      </c>
      <c r="BH47" s="959">
        <f t="shared" si="130"/>
        <v>280</v>
      </c>
      <c r="BI47" s="959">
        <f t="shared" si="130"/>
        <v>320</v>
      </c>
      <c r="BJ47" s="959">
        <f t="shared" si="130"/>
        <v>1380</v>
      </c>
      <c r="BK47" s="959">
        <f t="shared" si="130"/>
        <v>400</v>
      </c>
      <c r="BL47" s="959">
        <f t="shared" si="130"/>
        <v>580</v>
      </c>
      <c r="BM47" s="959">
        <f t="shared" si="130"/>
        <v>400</v>
      </c>
      <c r="BN47" s="959">
        <f t="shared" si="130"/>
        <v>1040</v>
      </c>
      <c r="BO47" s="959">
        <f t="shared" si="130"/>
        <v>720</v>
      </c>
      <c r="BP47" s="959">
        <f t="shared" si="130"/>
        <v>40</v>
      </c>
      <c r="BQ47" s="959">
        <f t="shared" si="130"/>
        <v>280</v>
      </c>
      <c r="BR47" s="959">
        <f t="shared" ref="BR47:CW47" si="131">SUM(BR48:BR49)</f>
        <v>440</v>
      </c>
      <c r="BS47" s="959">
        <f t="shared" si="131"/>
        <v>400</v>
      </c>
      <c r="BT47" s="959">
        <f t="shared" si="131"/>
        <v>40</v>
      </c>
      <c r="BU47" s="959">
        <f t="shared" si="131"/>
        <v>420</v>
      </c>
      <c r="BV47" s="959">
        <f t="shared" si="131"/>
        <v>1360</v>
      </c>
      <c r="BW47" s="959">
        <f t="shared" si="131"/>
        <v>560</v>
      </c>
      <c r="BX47" s="959">
        <f t="shared" si="131"/>
        <v>460</v>
      </c>
      <c r="BY47" s="959">
        <f t="shared" si="131"/>
        <v>340</v>
      </c>
      <c r="BZ47" s="959">
        <f t="shared" si="131"/>
        <v>1720</v>
      </c>
      <c r="CA47" s="959">
        <f t="shared" si="131"/>
        <v>440</v>
      </c>
      <c r="CB47" s="959">
        <f t="shared" si="131"/>
        <v>420</v>
      </c>
      <c r="CC47" s="959">
        <f t="shared" si="131"/>
        <v>420</v>
      </c>
      <c r="CD47" s="959">
        <f t="shared" si="131"/>
        <v>440</v>
      </c>
      <c r="CE47" s="959">
        <f t="shared" si="131"/>
        <v>1360</v>
      </c>
      <c r="CF47" s="959">
        <f t="shared" si="131"/>
        <v>480</v>
      </c>
      <c r="CG47" s="959">
        <f t="shared" si="131"/>
        <v>440</v>
      </c>
      <c r="CH47" s="959">
        <f t="shared" si="131"/>
        <v>440</v>
      </c>
      <c r="CI47" s="959">
        <f t="shared" si="131"/>
        <v>1040</v>
      </c>
      <c r="CJ47" s="959">
        <f t="shared" si="131"/>
        <v>440</v>
      </c>
      <c r="CK47" s="959">
        <f t="shared" si="131"/>
        <v>300</v>
      </c>
      <c r="CL47" s="959">
        <f t="shared" si="131"/>
        <v>300</v>
      </c>
      <c r="CM47" s="959">
        <f t="shared" si="131"/>
        <v>1760</v>
      </c>
      <c r="CN47" s="959">
        <f t="shared" si="131"/>
        <v>540</v>
      </c>
      <c r="CO47" s="959">
        <f t="shared" si="131"/>
        <v>320</v>
      </c>
      <c r="CP47" s="959">
        <f t="shared" si="131"/>
        <v>420</v>
      </c>
      <c r="CQ47" s="959">
        <f t="shared" si="131"/>
        <v>240</v>
      </c>
      <c r="CR47" s="959">
        <f t="shared" si="131"/>
        <v>240</v>
      </c>
      <c r="CS47" s="959">
        <f t="shared" si="131"/>
        <v>560</v>
      </c>
      <c r="CT47" s="959">
        <f t="shared" si="131"/>
        <v>540</v>
      </c>
      <c r="CU47" s="959">
        <f t="shared" si="131"/>
        <v>20</v>
      </c>
      <c r="CV47" s="959">
        <f t="shared" si="131"/>
        <v>1280</v>
      </c>
      <c r="CW47" s="959">
        <f t="shared" si="131"/>
        <v>440</v>
      </c>
      <c r="CX47" s="959">
        <f t="shared" ref="CX47:DJ47" si="132">SUM(CX48:CX49)</f>
        <v>420</v>
      </c>
      <c r="CY47" s="959">
        <f t="shared" si="132"/>
        <v>420</v>
      </c>
      <c r="CZ47" s="959">
        <f t="shared" si="132"/>
        <v>1780</v>
      </c>
      <c r="DA47" s="959">
        <f t="shared" si="132"/>
        <v>1000</v>
      </c>
      <c r="DB47" s="959">
        <f t="shared" si="132"/>
        <v>340</v>
      </c>
      <c r="DC47" s="959">
        <f t="shared" si="132"/>
        <v>440</v>
      </c>
      <c r="DD47" s="959">
        <f t="shared" si="132"/>
        <v>1320</v>
      </c>
      <c r="DE47" s="959">
        <f t="shared" si="132"/>
        <v>440</v>
      </c>
      <c r="DF47" s="959">
        <f t="shared" si="132"/>
        <v>440</v>
      </c>
      <c r="DG47" s="959">
        <f t="shared" si="132"/>
        <v>440</v>
      </c>
      <c r="DH47" s="959">
        <f t="shared" si="132"/>
        <v>340</v>
      </c>
      <c r="DI47" s="959">
        <f t="shared" si="132"/>
        <v>340</v>
      </c>
      <c r="DJ47" s="960">
        <f t="shared" si="132"/>
        <v>340</v>
      </c>
      <c r="DK47" s="835"/>
    </row>
    <row r="48" spans="1:115" s="741" customFormat="1" ht="21.75" customHeight="1" x14ac:dyDescent="0.3">
      <c r="A48" s="1075" t="s">
        <v>297</v>
      </c>
      <c r="B48" s="845" t="s">
        <v>115</v>
      </c>
      <c r="C48" s="66">
        <f t="shared" si="127"/>
        <v>4100</v>
      </c>
      <c r="D48" s="876">
        <v>80</v>
      </c>
      <c r="E48" s="565"/>
      <c r="F48" s="565"/>
      <c r="G48" s="565"/>
      <c r="H48" s="565"/>
      <c r="I48" s="565"/>
      <c r="J48" s="876"/>
      <c r="K48" s="565"/>
      <c r="L48" s="565"/>
      <c r="M48" s="565"/>
      <c r="N48" s="565"/>
      <c r="O48" s="565"/>
      <c r="P48" s="565"/>
      <c r="Q48" s="953">
        <f t="shared" ref="Q48:Q51" si="133">R48+S48</f>
        <v>140</v>
      </c>
      <c r="R48" s="954">
        <v>100</v>
      </c>
      <c r="S48" s="954">
        <v>40</v>
      </c>
      <c r="T48" s="953">
        <f>U48+V48+W48+X48</f>
        <v>320</v>
      </c>
      <c r="U48" s="289">
        <v>180</v>
      </c>
      <c r="V48" s="289">
        <v>60</v>
      </c>
      <c r="W48" s="289">
        <v>40</v>
      </c>
      <c r="X48" s="289">
        <v>40</v>
      </c>
      <c r="Y48" s="953">
        <f t="shared" ref="Y48:Y50" si="134">Z48+AA48+AB48</f>
        <v>120</v>
      </c>
      <c r="Z48" s="955">
        <v>60</v>
      </c>
      <c r="AA48" s="956">
        <v>40</v>
      </c>
      <c r="AB48" s="956">
        <v>20</v>
      </c>
      <c r="AC48" s="953">
        <f>AD48+AE48+AF48+AG48</f>
        <v>260</v>
      </c>
      <c r="AD48" s="954">
        <v>120</v>
      </c>
      <c r="AE48" s="954">
        <v>60</v>
      </c>
      <c r="AF48" s="954">
        <v>40</v>
      </c>
      <c r="AG48" s="954">
        <v>40</v>
      </c>
      <c r="AH48" s="953">
        <f>AI48+AJ48+AK48+AL48</f>
        <v>220</v>
      </c>
      <c r="AI48" s="625">
        <v>140</v>
      </c>
      <c r="AJ48" s="625">
        <v>40</v>
      </c>
      <c r="AK48" s="414">
        <v>0</v>
      </c>
      <c r="AL48" s="625">
        <v>40</v>
      </c>
      <c r="AM48" s="953">
        <f>AN48+AO48+AP48+AQ48+AR48</f>
        <v>180</v>
      </c>
      <c r="AN48" s="954">
        <v>60</v>
      </c>
      <c r="AO48" s="954">
        <v>40</v>
      </c>
      <c r="AP48" s="954">
        <v>40</v>
      </c>
      <c r="AQ48" s="954">
        <v>20</v>
      </c>
      <c r="AR48" s="954">
        <v>20</v>
      </c>
      <c r="AS48" s="953">
        <f>AT48+AU48+AV48+AW48+AX48</f>
        <v>240</v>
      </c>
      <c r="AT48" s="625">
        <v>100</v>
      </c>
      <c r="AU48" s="625">
        <v>40</v>
      </c>
      <c r="AV48" s="625">
        <v>40</v>
      </c>
      <c r="AW48" s="625">
        <v>40</v>
      </c>
      <c r="AX48" s="625">
        <v>20</v>
      </c>
      <c r="AY48" s="953">
        <f t="shared" ref="AY48:AY50" si="135">AZ48+BC48+BA48+BB48</f>
        <v>240</v>
      </c>
      <c r="AZ48" s="611">
        <v>80</v>
      </c>
      <c r="BA48" s="611">
        <v>60</v>
      </c>
      <c r="BB48" s="611">
        <v>40</v>
      </c>
      <c r="BC48" s="611">
        <v>60</v>
      </c>
      <c r="BD48" s="859">
        <f t="shared" ref="BD48:BD53" si="136">BE48+BF48+BG48+BH48+BI48</f>
        <v>300</v>
      </c>
      <c r="BE48" s="954">
        <v>60</v>
      </c>
      <c r="BF48" s="954">
        <v>100</v>
      </c>
      <c r="BG48" s="954">
        <v>60</v>
      </c>
      <c r="BH48" s="954">
        <v>20</v>
      </c>
      <c r="BI48" s="954">
        <v>60</v>
      </c>
      <c r="BJ48" s="953">
        <f t="shared" ref="BJ48:BJ51" si="137">BK48+BL48+BM48</f>
        <v>180</v>
      </c>
      <c r="BK48" s="625">
        <v>60</v>
      </c>
      <c r="BL48" s="625">
        <v>60</v>
      </c>
      <c r="BM48" s="625">
        <v>60</v>
      </c>
      <c r="BN48" s="953">
        <f>BO48+BP48+BQ48</f>
        <v>100</v>
      </c>
      <c r="BO48" s="611">
        <v>40</v>
      </c>
      <c r="BP48" s="731">
        <v>40</v>
      </c>
      <c r="BQ48" s="611">
        <v>20</v>
      </c>
      <c r="BR48" s="953">
        <f>BS48+BT48</f>
        <v>100</v>
      </c>
      <c r="BS48" s="876">
        <v>60</v>
      </c>
      <c r="BT48" s="954">
        <v>40</v>
      </c>
      <c r="BU48" s="859">
        <v>120</v>
      </c>
      <c r="BV48" s="800">
        <f>BW48+BX48+BY48</f>
        <v>160</v>
      </c>
      <c r="BW48" s="954">
        <v>60</v>
      </c>
      <c r="BX48" s="954">
        <v>60</v>
      </c>
      <c r="BY48" s="954">
        <v>40</v>
      </c>
      <c r="BZ48" s="953">
        <f t="shared" ref="BZ48:BZ50" si="138">CA48+CB48+CC48+CD48</f>
        <v>120</v>
      </c>
      <c r="CA48" s="876">
        <v>40</v>
      </c>
      <c r="CB48" s="876">
        <v>20</v>
      </c>
      <c r="CC48" s="876">
        <v>20</v>
      </c>
      <c r="CD48" s="876">
        <v>40</v>
      </c>
      <c r="CE48" s="953">
        <f>CF48+CG48+CH48</f>
        <v>160</v>
      </c>
      <c r="CF48" s="876">
        <v>80</v>
      </c>
      <c r="CG48" s="876">
        <v>40</v>
      </c>
      <c r="CH48" s="876">
        <v>40</v>
      </c>
      <c r="CI48" s="800">
        <f t="shared" ref="CI48:CI55" si="139">CJ48+CK48+CL48</f>
        <v>40</v>
      </c>
      <c r="CJ48" s="876">
        <v>40</v>
      </c>
      <c r="CK48" s="876">
        <v>0</v>
      </c>
      <c r="CL48" s="876">
        <v>0</v>
      </c>
      <c r="CM48" s="953">
        <f t="shared" ref="CM48:CM53" si="140">CN48+CO48+CP48+CQ48+CR48</f>
        <v>160</v>
      </c>
      <c r="CN48" s="289">
        <v>40</v>
      </c>
      <c r="CO48" s="289">
        <v>20</v>
      </c>
      <c r="CP48" s="289">
        <v>20</v>
      </c>
      <c r="CQ48" s="289">
        <v>40</v>
      </c>
      <c r="CR48" s="289">
        <v>40</v>
      </c>
      <c r="CS48" s="953">
        <f>CT48+CU48</f>
        <v>60</v>
      </c>
      <c r="CT48" s="625">
        <v>40</v>
      </c>
      <c r="CU48" s="625">
        <v>20</v>
      </c>
      <c r="CV48" s="953">
        <f t="shared" ref="CV48:CV51" si="141">CW48+CX48+CY48</f>
        <v>80</v>
      </c>
      <c r="CW48" s="625">
        <v>40</v>
      </c>
      <c r="CX48" s="797">
        <v>20</v>
      </c>
      <c r="CY48" s="797">
        <v>20</v>
      </c>
      <c r="CZ48" s="800">
        <f>DA48+DB48+DC48</f>
        <v>480</v>
      </c>
      <c r="DA48" s="625">
        <v>400</v>
      </c>
      <c r="DB48" s="625">
        <v>40</v>
      </c>
      <c r="DC48" s="954">
        <v>40</v>
      </c>
      <c r="DD48" s="953">
        <f t="shared" ref="DD48:DD51" si="142">DE48+DG48+DF48</f>
        <v>120</v>
      </c>
      <c r="DE48" s="625">
        <v>40</v>
      </c>
      <c r="DF48" s="731">
        <v>40</v>
      </c>
      <c r="DG48" s="625">
        <v>40</v>
      </c>
      <c r="DH48" s="957">
        <v>40</v>
      </c>
      <c r="DI48" s="958">
        <v>40</v>
      </c>
      <c r="DJ48" s="806">
        <v>40</v>
      </c>
      <c r="DK48" s="740"/>
    </row>
    <row r="49" spans="1:115" s="816" customFormat="1" ht="21.75" customHeight="1" x14ac:dyDescent="0.3">
      <c r="A49" s="1076" t="s">
        <v>309</v>
      </c>
      <c r="B49" s="846" t="s">
        <v>115</v>
      </c>
      <c r="C49" s="66">
        <f>SUM(D49+E49+F49+G49+I49+J49+K49+N49+O49+P49+Q49+T49+Y49+AC49+AH49+AM49+AS49+AY49+BD49+BJ49+BN49+BR49+BU49+BV49+BZ49+CE49+CI49+CM49+CS49+CV49+CZ49+DD49+DH49+DI49+DJ49)</f>
        <v>26280</v>
      </c>
      <c r="D49" s="643"/>
      <c r="E49" s="326"/>
      <c r="F49" s="326"/>
      <c r="G49" s="326"/>
      <c r="H49" s="326"/>
      <c r="I49" s="326"/>
      <c r="J49" s="847"/>
      <c r="K49" s="847"/>
      <c r="L49" s="847"/>
      <c r="M49" s="847"/>
      <c r="N49" s="847"/>
      <c r="O49" s="847"/>
      <c r="P49" s="847"/>
      <c r="Q49" s="791">
        <f>R49+S49</f>
        <v>460</v>
      </c>
      <c r="R49" s="412">
        <v>460</v>
      </c>
      <c r="S49" s="85">
        <v>0</v>
      </c>
      <c r="T49" s="784">
        <f>U49+V49+W49+X49</f>
        <v>1580</v>
      </c>
      <c r="U49" s="103">
        <v>1040</v>
      </c>
      <c r="V49" s="103">
        <v>180</v>
      </c>
      <c r="W49" s="103">
        <v>180</v>
      </c>
      <c r="X49" s="103">
        <v>180</v>
      </c>
      <c r="Y49" s="785">
        <f>Z49+AA49+AB49</f>
        <v>840</v>
      </c>
      <c r="Z49" s="326">
        <v>280</v>
      </c>
      <c r="AA49" s="326">
        <v>280</v>
      </c>
      <c r="AB49" s="326">
        <v>280</v>
      </c>
      <c r="AC49" s="784">
        <f>AD49+AE49+AF49+AG49</f>
        <v>1140</v>
      </c>
      <c r="AD49" s="239">
        <v>320</v>
      </c>
      <c r="AE49" s="113">
        <v>380</v>
      </c>
      <c r="AF49" s="113">
        <v>220</v>
      </c>
      <c r="AG49" s="113">
        <v>220</v>
      </c>
      <c r="AH49" s="786">
        <f>AI49+AJ49+AK49+AL49</f>
        <v>840</v>
      </c>
      <c r="AI49" s="220">
        <v>280</v>
      </c>
      <c r="AJ49" s="220">
        <v>280</v>
      </c>
      <c r="AK49" s="220">
        <v>0</v>
      </c>
      <c r="AL49" s="220">
        <v>280</v>
      </c>
      <c r="AM49" s="404">
        <f>AN49+AO49+AP49+AQ49+AR49</f>
        <v>2360</v>
      </c>
      <c r="AN49" s="103">
        <v>760</v>
      </c>
      <c r="AO49" s="113">
        <v>760</v>
      </c>
      <c r="AP49" s="113">
        <v>280</v>
      </c>
      <c r="AQ49" s="113">
        <v>240</v>
      </c>
      <c r="AR49" s="355">
        <v>320</v>
      </c>
      <c r="AS49" s="784">
        <f>AT49+AU49+AV49+AW49+AX49</f>
        <v>1440</v>
      </c>
      <c r="AT49" s="329">
        <v>520</v>
      </c>
      <c r="AU49" s="329">
        <v>160</v>
      </c>
      <c r="AV49" s="329">
        <v>220</v>
      </c>
      <c r="AW49" s="329">
        <v>200</v>
      </c>
      <c r="AX49" s="329">
        <v>340</v>
      </c>
      <c r="AY49" s="787">
        <f>AZ49+BA49+BB49+BC49</f>
        <v>1320</v>
      </c>
      <c r="AZ49" s="654">
        <v>520</v>
      </c>
      <c r="BA49" s="654">
        <v>260</v>
      </c>
      <c r="BB49" s="654">
        <v>340</v>
      </c>
      <c r="BC49" s="654">
        <v>200</v>
      </c>
      <c r="BD49" s="784">
        <f>BE49+BF49+BG49+BH49+BI49</f>
        <v>1820</v>
      </c>
      <c r="BE49" s="103">
        <v>520</v>
      </c>
      <c r="BF49" s="326">
        <v>440</v>
      </c>
      <c r="BG49" s="326">
        <v>340</v>
      </c>
      <c r="BH49" s="326">
        <v>260</v>
      </c>
      <c r="BI49" s="848">
        <v>260</v>
      </c>
      <c r="BJ49" s="784">
        <f>BK49+BL49+BM49</f>
        <v>1200</v>
      </c>
      <c r="BK49" s="103">
        <v>340</v>
      </c>
      <c r="BL49" s="113">
        <v>520</v>
      </c>
      <c r="BM49" s="113">
        <v>340</v>
      </c>
      <c r="BN49" s="788">
        <f>BO49+BP49+BQ49</f>
        <v>940</v>
      </c>
      <c r="BO49" s="732">
        <v>680</v>
      </c>
      <c r="BP49" s="85">
        <v>0</v>
      </c>
      <c r="BQ49" s="732">
        <v>260</v>
      </c>
      <c r="BR49" s="788">
        <f>BS49+BT49</f>
        <v>340</v>
      </c>
      <c r="BS49" s="326">
        <v>340</v>
      </c>
      <c r="BT49" s="80">
        <v>0</v>
      </c>
      <c r="BU49" s="785">
        <v>300</v>
      </c>
      <c r="BV49" s="784">
        <f>BW49+BX49+BY49</f>
        <v>1200</v>
      </c>
      <c r="BW49" s="329">
        <v>500</v>
      </c>
      <c r="BX49" s="732">
        <v>400</v>
      </c>
      <c r="BY49" s="732">
        <v>300</v>
      </c>
      <c r="BZ49" s="785">
        <f>CA49+CB49+CC49+CD49</f>
        <v>1600</v>
      </c>
      <c r="CA49" s="326">
        <v>400</v>
      </c>
      <c r="CB49" s="326">
        <v>400</v>
      </c>
      <c r="CC49" s="326">
        <v>400</v>
      </c>
      <c r="CD49" s="326">
        <v>400</v>
      </c>
      <c r="CE49" s="789">
        <f>CF49+CG49+CH49</f>
        <v>1200</v>
      </c>
      <c r="CF49" s="732">
        <v>400</v>
      </c>
      <c r="CG49" s="732">
        <v>400</v>
      </c>
      <c r="CH49" s="732">
        <v>400</v>
      </c>
      <c r="CI49" s="785">
        <f>CJ49+CK49+CL49</f>
        <v>1000</v>
      </c>
      <c r="CJ49" s="326">
        <v>400</v>
      </c>
      <c r="CK49" s="113">
        <v>300</v>
      </c>
      <c r="CL49" s="326">
        <v>300</v>
      </c>
      <c r="CM49" s="404">
        <f>CN49+CO49+CP49+CQ49+CR49</f>
        <v>1600</v>
      </c>
      <c r="CN49" s="103">
        <v>500</v>
      </c>
      <c r="CO49" s="103">
        <v>300</v>
      </c>
      <c r="CP49" s="103">
        <v>400</v>
      </c>
      <c r="CQ49" s="103">
        <v>200</v>
      </c>
      <c r="CR49" s="849">
        <v>200</v>
      </c>
      <c r="CS49" s="790">
        <f>CT49+CU49</f>
        <v>500</v>
      </c>
      <c r="CT49" s="651">
        <v>500</v>
      </c>
      <c r="CU49" s="659">
        <v>0</v>
      </c>
      <c r="CV49" s="785">
        <f>CW49+CX49+CY49</f>
        <v>1200</v>
      </c>
      <c r="CW49" s="326">
        <v>400</v>
      </c>
      <c r="CX49" s="326">
        <v>400</v>
      </c>
      <c r="CY49" s="326">
        <v>400</v>
      </c>
      <c r="CZ49" s="791">
        <f>DA49+DB49+DC49</f>
        <v>1300</v>
      </c>
      <c r="DA49" s="326">
        <v>600</v>
      </c>
      <c r="DB49" s="326">
        <v>300</v>
      </c>
      <c r="DC49" s="326">
        <v>400</v>
      </c>
      <c r="DD49" s="792">
        <f>DE49+DG49+DF49</f>
        <v>1200</v>
      </c>
      <c r="DE49" s="329">
        <v>400</v>
      </c>
      <c r="DF49" s="662">
        <v>400</v>
      </c>
      <c r="DG49" s="329">
        <v>400</v>
      </c>
      <c r="DH49" s="789">
        <v>300</v>
      </c>
      <c r="DI49" s="789">
        <v>300</v>
      </c>
      <c r="DJ49" s="789">
        <v>300</v>
      </c>
      <c r="DK49" s="834"/>
    </row>
    <row r="50" spans="1:115" ht="37.5" x14ac:dyDescent="0.3">
      <c r="A50" s="1077" t="s">
        <v>301</v>
      </c>
      <c r="B50" s="809" t="s">
        <v>115</v>
      </c>
      <c r="C50" s="66">
        <f t="shared" ref="C50:C53" si="143">SUM(D50+E50+F50+G50+I50+J50+K50+N50+O50+P50+Q50+T50+Y50+AC50+AH50+AM50+AS50+AY50+BD50+BJ50+BN50+BR50+BU50+BV50+BZ50+CE50+CI50+CM50+CS50+CV50+CZ50+DD50+DH50+DI50+DJ50)</f>
        <v>200</v>
      </c>
      <c r="D50" s="407">
        <v>0</v>
      </c>
      <c r="E50" s="407"/>
      <c r="F50" s="407"/>
      <c r="G50" s="407"/>
      <c r="H50" s="407"/>
      <c r="I50" s="407"/>
      <c r="J50" s="100">
        <v>0</v>
      </c>
      <c r="K50" s="407"/>
      <c r="L50" s="407"/>
      <c r="M50" s="407"/>
      <c r="N50" s="407"/>
      <c r="O50" s="407"/>
      <c r="P50" s="407"/>
      <c r="Q50" s="399">
        <f t="shared" si="133"/>
        <v>200</v>
      </c>
      <c r="R50" s="427">
        <v>200</v>
      </c>
      <c r="S50" s="100">
        <v>0</v>
      </c>
      <c r="T50" s="399">
        <f t="shared" ref="T50:T53" si="144">U50+V50+W50+X50</f>
        <v>0</v>
      </c>
      <c r="U50" s="100">
        <v>0</v>
      </c>
      <c r="V50" s="100">
        <v>0</v>
      </c>
      <c r="W50" s="100">
        <v>0</v>
      </c>
      <c r="X50" s="100">
        <v>0</v>
      </c>
      <c r="Y50" s="409">
        <f t="shared" si="134"/>
        <v>0</v>
      </c>
      <c r="Z50" s="193">
        <v>0</v>
      </c>
      <c r="AA50" s="407">
        <v>0</v>
      </c>
      <c r="AB50" s="407">
        <v>0</v>
      </c>
      <c r="AC50" s="399">
        <f t="shared" ref="AC50:AC53" si="145">AD50+AE50+AF50+AG50</f>
        <v>0</v>
      </c>
      <c r="AD50" s="100">
        <v>0</v>
      </c>
      <c r="AE50" s="100">
        <v>0</v>
      </c>
      <c r="AF50" s="100">
        <v>0</v>
      </c>
      <c r="AG50" s="100">
        <v>0</v>
      </c>
      <c r="AH50" s="399">
        <f t="shared" ref="AH50:AH51" si="146">AI50+AJ50+AK50+AL50</f>
        <v>0</v>
      </c>
      <c r="AI50" s="414">
        <v>0</v>
      </c>
      <c r="AJ50" s="414">
        <v>0</v>
      </c>
      <c r="AK50" s="414">
        <v>0</v>
      </c>
      <c r="AL50" s="414">
        <v>0</v>
      </c>
      <c r="AM50" s="401"/>
      <c r="AN50" s="443"/>
      <c r="AO50" s="443"/>
      <c r="AP50" s="443"/>
      <c r="AQ50" s="443"/>
      <c r="AR50" s="443"/>
      <c r="AS50" s="400">
        <f t="shared" ref="AS50:AS53" si="147">AT50+AU50+AV50+AW50+AX50</f>
        <v>0</v>
      </c>
      <c r="AT50" s="85">
        <v>0</v>
      </c>
      <c r="AU50" s="85">
        <v>0</v>
      </c>
      <c r="AV50" s="85">
        <v>0</v>
      </c>
      <c r="AW50" s="85">
        <v>0</v>
      </c>
      <c r="AX50" s="85">
        <v>0</v>
      </c>
      <c r="AY50" s="400">
        <f t="shared" si="135"/>
        <v>0</v>
      </c>
      <c r="AZ50" s="85">
        <v>0</v>
      </c>
      <c r="BA50" s="85">
        <v>0</v>
      </c>
      <c r="BB50" s="85">
        <v>0</v>
      </c>
      <c r="BC50" s="85">
        <v>0</v>
      </c>
      <c r="BD50" s="416">
        <f t="shared" si="136"/>
        <v>0</v>
      </c>
      <c r="BE50" s="193">
        <v>0</v>
      </c>
      <c r="BF50" s="193">
        <v>0</v>
      </c>
      <c r="BG50" s="193">
        <v>0</v>
      </c>
      <c r="BH50" s="193">
        <v>0</v>
      </c>
      <c r="BI50" s="193">
        <v>0</v>
      </c>
      <c r="BJ50" s="401">
        <f t="shared" si="137"/>
        <v>0</v>
      </c>
      <c r="BK50" s="193">
        <v>0</v>
      </c>
      <c r="BL50" s="193">
        <v>0</v>
      </c>
      <c r="BM50" s="193">
        <v>0</v>
      </c>
      <c r="BN50" s="400">
        <f t="shared" ref="BN50:BN53" si="148">BO50+BP50+BQ50</f>
        <v>0</v>
      </c>
      <c r="BO50" s="85">
        <v>0</v>
      </c>
      <c r="BP50" s="85">
        <v>0</v>
      </c>
      <c r="BQ50" s="85">
        <v>0</v>
      </c>
      <c r="BR50" s="400">
        <f t="shared" ref="BR50:BR53" si="149">BS50+BT50</f>
        <v>0</v>
      </c>
      <c r="BS50" s="85">
        <v>0</v>
      </c>
      <c r="BT50" s="85">
        <v>0</v>
      </c>
      <c r="BU50" s="420">
        <v>0</v>
      </c>
      <c r="BV50" s="81">
        <f t="shared" ref="BV50:BV53" si="150">BW50+BX50+BY50</f>
        <v>0</v>
      </c>
      <c r="BW50" s="80">
        <v>0</v>
      </c>
      <c r="BX50" s="80">
        <v>0</v>
      </c>
      <c r="BY50" s="80">
        <v>0</v>
      </c>
      <c r="BZ50" s="401">
        <f t="shared" si="138"/>
        <v>0</v>
      </c>
      <c r="CA50" s="193">
        <v>0</v>
      </c>
      <c r="CB50" s="193">
        <v>0</v>
      </c>
      <c r="CC50" s="193">
        <v>0</v>
      </c>
      <c r="CD50" s="193">
        <v>0</v>
      </c>
      <c r="CE50" s="400">
        <f t="shared" ref="CE50:CE53" si="151">CF50+CG50+CH50</f>
        <v>0</v>
      </c>
      <c r="CF50" s="85">
        <v>0</v>
      </c>
      <c r="CG50" s="85">
        <v>0</v>
      </c>
      <c r="CH50" s="85">
        <v>0</v>
      </c>
      <c r="CI50" s="81">
        <f t="shared" si="139"/>
        <v>0</v>
      </c>
      <c r="CJ50" s="85">
        <v>0</v>
      </c>
      <c r="CK50" s="193"/>
      <c r="CL50" s="193">
        <v>0</v>
      </c>
      <c r="CM50" s="400">
        <f t="shared" si="140"/>
        <v>0</v>
      </c>
      <c r="CN50" s="85">
        <v>0</v>
      </c>
      <c r="CO50" s="85">
        <v>0</v>
      </c>
      <c r="CP50" s="85">
        <v>0</v>
      </c>
      <c r="CQ50" s="85">
        <v>0</v>
      </c>
      <c r="CR50" s="85">
        <v>0</v>
      </c>
      <c r="CS50" s="400">
        <f t="shared" ref="CS50:CS53" si="152">CT50+CU50</f>
        <v>0</v>
      </c>
      <c r="CT50" s="100">
        <v>0</v>
      </c>
      <c r="CU50" s="85">
        <v>0</v>
      </c>
      <c r="CV50" s="400">
        <f t="shared" si="141"/>
        <v>0</v>
      </c>
      <c r="CW50" s="85">
        <v>0</v>
      </c>
      <c r="CX50" s="80"/>
      <c r="CY50" s="80">
        <v>0</v>
      </c>
      <c r="CZ50" s="81">
        <f t="shared" ref="CZ50:CZ53" si="153">DA50+DB50+DC50</f>
        <v>0</v>
      </c>
      <c r="DA50" s="80">
        <v>0</v>
      </c>
      <c r="DB50" s="80">
        <v>0</v>
      </c>
      <c r="DC50" s="80">
        <v>0</v>
      </c>
      <c r="DD50" s="400">
        <f t="shared" si="142"/>
        <v>0</v>
      </c>
      <c r="DE50" s="85">
        <v>0</v>
      </c>
      <c r="DF50" s="85">
        <v>0</v>
      </c>
      <c r="DG50" s="85">
        <v>0</v>
      </c>
      <c r="DH50" s="84">
        <v>0</v>
      </c>
      <c r="DI50" s="84">
        <v>0</v>
      </c>
      <c r="DJ50" s="84">
        <v>0</v>
      </c>
    </row>
    <row r="51" spans="1:115" ht="21" customHeight="1" x14ac:dyDescent="0.3">
      <c r="A51" s="1075" t="s">
        <v>302</v>
      </c>
      <c r="B51" s="850" t="s">
        <v>173</v>
      </c>
      <c r="C51" s="66">
        <f t="shared" si="143"/>
        <v>77</v>
      </c>
      <c r="D51" s="407">
        <v>0</v>
      </c>
      <c r="E51" s="407"/>
      <c r="F51" s="407"/>
      <c r="G51" s="407"/>
      <c r="H51" s="407"/>
      <c r="I51" s="407"/>
      <c r="J51" s="100">
        <f>J52</f>
        <v>77</v>
      </c>
      <c r="K51" s="407"/>
      <c r="L51" s="407"/>
      <c r="M51" s="407"/>
      <c r="N51" s="407"/>
      <c r="O51" s="407"/>
      <c r="P51" s="407"/>
      <c r="Q51" s="399">
        <f t="shared" si="133"/>
        <v>0</v>
      </c>
      <c r="R51" s="85">
        <v>0</v>
      </c>
      <c r="S51" s="100">
        <v>0</v>
      </c>
      <c r="T51" s="399">
        <f t="shared" si="144"/>
        <v>0</v>
      </c>
      <c r="U51" s="100">
        <v>0</v>
      </c>
      <c r="V51" s="100">
        <v>0</v>
      </c>
      <c r="W51" s="100">
        <v>0</v>
      </c>
      <c r="X51" s="100">
        <v>0</v>
      </c>
      <c r="Y51" s="409">
        <f>Z51+AA51+AB51</f>
        <v>0</v>
      </c>
      <c r="Z51" s="193">
        <v>0</v>
      </c>
      <c r="AA51" s="407">
        <v>0</v>
      </c>
      <c r="AB51" s="407">
        <v>0</v>
      </c>
      <c r="AC51" s="409">
        <f t="shared" si="145"/>
        <v>0</v>
      </c>
      <c r="AD51" s="407">
        <v>0</v>
      </c>
      <c r="AE51" s="407">
        <v>0</v>
      </c>
      <c r="AF51" s="407">
        <v>0</v>
      </c>
      <c r="AG51" s="407">
        <v>0</v>
      </c>
      <c r="AH51" s="399">
        <f t="shared" si="146"/>
        <v>0</v>
      </c>
      <c r="AI51" s="414">
        <v>0</v>
      </c>
      <c r="AJ51" s="414">
        <v>0</v>
      </c>
      <c r="AK51" s="414">
        <v>0</v>
      </c>
      <c r="AL51" s="414">
        <v>0</v>
      </c>
      <c r="AM51" s="401"/>
      <c r="AN51" s="193"/>
      <c r="AO51" s="193"/>
      <c r="AP51" s="193"/>
      <c r="AQ51" s="193"/>
      <c r="AR51" s="193"/>
      <c r="AS51" s="400">
        <f t="shared" si="147"/>
        <v>0</v>
      </c>
      <c r="AT51" s="85">
        <v>0</v>
      </c>
      <c r="AU51" s="85">
        <v>0</v>
      </c>
      <c r="AV51" s="85">
        <v>0</v>
      </c>
      <c r="AW51" s="85">
        <v>0</v>
      </c>
      <c r="AX51" s="85">
        <v>0</v>
      </c>
      <c r="AY51" s="400"/>
      <c r="AZ51" s="85">
        <v>0</v>
      </c>
      <c r="BA51" s="85">
        <v>0</v>
      </c>
      <c r="BB51" s="85">
        <v>0</v>
      </c>
      <c r="BC51" s="85">
        <v>0</v>
      </c>
      <c r="BD51" s="416">
        <f t="shared" si="136"/>
        <v>0</v>
      </c>
      <c r="BE51" s="193">
        <v>0</v>
      </c>
      <c r="BF51" s="193">
        <v>0</v>
      </c>
      <c r="BG51" s="193">
        <v>0</v>
      </c>
      <c r="BH51" s="193">
        <v>0</v>
      </c>
      <c r="BI51" s="193">
        <v>0</v>
      </c>
      <c r="BJ51" s="401">
        <f t="shared" si="137"/>
        <v>0</v>
      </c>
      <c r="BK51" s="193">
        <v>0</v>
      </c>
      <c r="BL51" s="193">
        <v>0</v>
      </c>
      <c r="BM51" s="193">
        <v>0</v>
      </c>
      <c r="BN51" s="400">
        <f t="shared" si="148"/>
        <v>0</v>
      </c>
      <c r="BO51" s="85">
        <v>0</v>
      </c>
      <c r="BP51" s="85">
        <v>0</v>
      </c>
      <c r="BQ51" s="85">
        <v>0</v>
      </c>
      <c r="BR51" s="400">
        <f t="shared" si="149"/>
        <v>0</v>
      </c>
      <c r="BS51" s="85">
        <v>0</v>
      </c>
      <c r="BT51" s="85">
        <v>0</v>
      </c>
      <c r="BU51" s="420">
        <v>0</v>
      </c>
      <c r="BV51" s="81">
        <f t="shared" si="150"/>
        <v>0</v>
      </c>
      <c r="BW51" s="80">
        <v>0</v>
      </c>
      <c r="BX51" s="80">
        <v>0</v>
      </c>
      <c r="BY51" s="80">
        <v>0</v>
      </c>
      <c r="BZ51" s="401"/>
      <c r="CA51" s="193"/>
      <c r="CB51" s="193"/>
      <c r="CC51" s="193"/>
      <c r="CD51" s="193"/>
      <c r="CE51" s="400">
        <f t="shared" si="151"/>
        <v>0</v>
      </c>
      <c r="CF51" s="85">
        <v>0</v>
      </c>
      <c r="CG51" s="85">
        <v>0</v>
      </c>
      <c r="CH51" s="85">
        <v>0</v>
      </c>
      <c r="CI51" s="81">
        <f t="shared" si="139"/>
        <v>0</v>
      </c>
      <c r="CJ51" s="193">
        <v>0</v>
      </c>
      <c r="CK51" s="193"/>
      <c r="CL51" s="193">
        <v>0</v>
      </c>
      <c r="CM51" s="400">
        <f t="shared" si="140"/>
        <v>0</v>
      </c>
      <c r="CN51" s="193">
        <v>0</v>
      </c>
      <c r="CO51" s="193">
        <v>0</v>
      </c>
      <c r="CP51" s="193">
        <v>0</v>
      </c>
      <c r="CQ51" s="193">
        <v>0</v>
      </c>
      <c r="CR51" s="193">
        <v>0</v>
      </c>
      <c r="CS51" s="400">
        <f t="shared" si="152"/>
        <v>0</v>
      </c>
      <c r="CT51" s="100">
        <v>0</v>
      </c>
      <c r="CU51" s="85">
        <v>0</v>
      </c>
      <c r="CV51" s="400">
        <f t="shared" si="141"/>
        <v>0</v>
      </c>
      <c r="CW51" s="85">
        <v>0</v>
      </c>
      <c r="CX51" s="80"/>
      <c r="CY51" s="80">
        <v>0</v>
      </c>
      <c r="CZ51" s="81">
        <f t="shared" si="153"/>
        <v>0</v>
      </c>
      <c r="DA51" s="80">
        <v>0</v>
      </c>
      <c r="DB51" s="80">
        <v>0</v>
      </c>
      <c r="DC51" s="80">
        <v>0</v>
      </c>
      <c r="DD51" s="400">
        <f t="shared" si="142"/>
        <v>0</v>
      </c>
      <c r="DE51" s="85">
        <v>0</v>
      </c>
      <c r="DF51" s="85">
        <v>0</v>
      </c>
      <c r="DG51" s="85">
        <v>0</v>
      </c>
      <c r="DH51" s="84">
        <v>0</v>
      </c>
      <c r="DI51" s="84">
        <v>0</v>
      </c>
      <c r="DJ51" s="84">
        <v>0</v>
      </c>
    </row>
    <row r="52" spans="1:115" ht="18.75" x14ac:dyDescent="0.3">
      <c r="A52" s="208" t="s">
        <v>174</v>
      </c>
      <c r="B52" s="446"/>
      <c r="C52" s="916">
        <f t="shared" si="143"/>
        <v>77</v>
      </c>
      <c r="D52" s="407"/>
      <c r="E52" s="407"/>
      <c r="F52" s="407"/>
      <c r="G52" s="407"/>
      <c r="H52" s="407"/>
      <c r="I52" s="407"/>
      <c r="J52" s="100">
        <v>77</v>
      </c>
      <c r="K52" s="407"/>
      <c r="L52" s="407"/>
      <c r="M52" s="407"/>
      <c r="N52" s="407"/>
      <c r="O52" s="407"/>
      <c r="P52" s="407"/>
      <c r="Q52" s="399">
        <f>R52+S52</f>
        <v>0</v>
      </c>
      <c r="R52" s="85">
        <v>0</v>
      </c>
      <c r="S52" s="100">
        <v>0</v>
      </c>
      <c r="T52" s="399"/>
      <c r="U52" s="407"/>
      <c r="V52" s="407"/>
      <c r="W52" s="407"/>
      <c r="X52" s="407"/>
      <c r="Y52" s="409"/>
      <c r="Z52" s="193"/>
      <c r="AA52" s="407"/>
      <c r="AB52" s="407"/>
      <c r="AC52" s="409"/>
      <c r="AD52" s="407"/>
      <c r="AE52" s="407"/>
      <c r="AF52" s="407"/>
      <c r="AG52" s="407"/>
      <c r="AH52" s="409"/>
      <c r="AI52" s="407"/>
      <c r="AJ52" s="407"/>
      <c r="AK52" s="407"/>
      <c r="AL52" s="407"/>
      <c r="AM52" s="401"/>
      <c r="AN52" s="443"/>
      <c r="AO52" s="443"/>
      <c r="AP52" s="443"/>
      <c r="AQ52" s="443"/>
      <c r="AR52" s="443"/>
      <c r="AS52" s="400"/>
      <c r="AT52" s="193"/>
      <c r="AU52" s="193"/>
      <c r="AV52" s="193"/>
      <c r="AW52" s="193"/>
      <c r="AX52" s="193"/>
      <c r="AY52" s="400">
        <f>AZ52+BC52+BA52+BB52</f>
        <v>0</v>
      </c>
      <c r="AZ52" s="85"/>
      <c r="BA52" s="85"/>
      <c r="BB52" s="85"/>
      <c r="BC52" s="85"/>
      <c r="BD52" s="416"/>
      <c r="BE52" s="193"/>
      <c r="BF52" s="193"/>
      <c r="BG52" s="193"/>
      <c r="BH52" s="193"/>
      <c r="BI52" s="193"/>
      <c r="BJ52" s="401"/>
      <c r="BK52" s="193"/>
      <c r="BL52" s="193"/>
      <c r="BM52" s="193"/>
      <c r="BN52" s="400"/>
      <c r="BO52" s="85"/>
      <c r="BP52" s="85"/>
      <c r="BQ52" s="85"/>
      <c r="BR52" s="401"/>
      <c r="BS52" s="193"/>
      <c r="BT52" s="193"/>
      <c r="BU52" s="420"/>
      <c r="BV52" s="81"/>
      <c r="BW52" s="80"/>
      <c r="BX52" s="80"/>
      <c r="BY52" s="80"/>
      <c r="BZ52" s="401"/>
      <c r="CA52" s="193"/>
      <c r="CB52" s="193"/>
      <c r="CC52" s="193"/>
      <c r="CD52" s="193"/>
      <c r="CE52" s="400"/>
      <c r="CF52" s="85"/>
      <c r="CG52" s="85"/>
      <c r="CH52" s="85"/>
      <c r="CI52" s="81">
        <f t="shared" si="139"/>
        <v>0</v>
      </c>
      <c r="CJ52" s="193"/>
      <c r="CK52" s="193"/>
      <c r="CL52" s="193"/>
      <c r="CM52" s="400"/>
      <c r="CN52" s="193"/>
      <c r="CO52" s="193"/>
      <c r="CP52" s="193"/>
      <c r="CQ52" s="193"/>
      <c r="CR52" s="193"/>
      <c r="CS52" s="400"/>
      <c r="CT52" s="407"/>
      <c r="CU52" s="193"/>
      <c r="CV52" s="400"/>
      <c r="CW52" s="85"/>
      <c r="CX52" s="80"/>
      <c r="CY52" s="80"/>
      <c r="CZ52" s="81"/>
      <c r="DA52" s="80"/>
      <c r="DB52" s="80"/>
      <c r="DC52" s="80"/>
      <c r="DD52" s="400"/>
      <c r="DE52" s="85"/>
      <c r="DF52" s="85"/>
      <c r="DG52" s="85"/>
      <c r="DH52" s="84"/>
      <c r="DI52" s="84"/>
      <c r="DJ52" s="84"/>
    </row>
    <row r="53" spans="1:115" s="739" customFormat="1" ht="19.5" thickBot="1" x14ac:dyDescent="0.35">
      <c r="A53" s="1078" t="s">
        <v>303</v>
      </c>
      <c r="B53" s="807" t="s">
        <v>115</v>
      </c>
      <c r="C53" s="915">
        <f t="shared" si="143"/>
        <v>120</v>
      </c>
      <c r="D53" s="961">
        <v>0</v>
      </c>
      <c r="E53" s="961"/>
      <c r="F53" s="961"/>
      <c r="G53" s="961"/>
      <c r="H53" s="961"/>
      <c r="I53" s="961"/>
      <c r="J53" s="962">
        <v>120</v>
      </c>
      <c r="K53" s="961"/>
      <c r="L53" s="961"/>
      <c r="M53" s="961"/>
      <c r="N53" s="961"/>
      <c r="O53" s="961"/>
      <c r="P53" s="961"/>
      <c r="Q53" s="963">
        <f>R53+S53</f>
        <v>0</v>
      </c>
      <c r="R53" s="964">
        <v>0</v>
      </c>
      <c r="S53" s="961">
        <v>0</v>
      </c>
      <c r="T53" s="965">
        <f t="shared" si="144"/>
        <v>0</v>
      </c>
      <c r="U53" s="962">
        <v>0</v>
      </c>
      <c r="V53" s="962">
        <v>0</v>
      </c>
      <c r="W53" s="962">
        <v>0</v>
      </c>
      <c r="X53" s="962">
        <v>0</v>
      </c>
      <c r="Y53" s="963">
        <f>Z53+AA53+AB53</f>
        <v>0</v>
      </c>
      <c r="Z53" s="964">
        <v>0</v>
      </c>
      <c r="AA53" s="961">
        <v>0</v>
      </c>
      <c r="AB53" s="961">
        <v>0</v>
      </c>
      <c r="AC53" s="963">
        <f t="shared" si="145"/>
        <v>0</v>
      </c>
      <c r="AD53" s="961">
        <v>0</v>
      </c>
      <c r="AE53" s="961">
        <v>0</v>
      </c>
      <c r="AF53" s="961">
        <v>0</v>
      </c>
      <c r="AG53" s="961">
        <v>0</v>
      </c>
      <c r="AH53" s="963">
        <f>AI53+AJ53+AK53+AL53</f>
        <v>0</v>
      </c>
      <c r="AI53" s="966">
        <v>0</v>
      </c>
      <c r="AJ53" s="966">
        <v>0</v>
      </c>
      <c r="AK53" s="966">
        <v>0</v>
      </c>
      <c r="AL53" s="966">
        <v>0</v>
      </c>
      <c r="AM53" s="967"/>
      <c r="AN53" s="968"/>
      <c r="AO53" s="968"/>
      <c r="AP53" s="968"/>
      <c r="AQ53" s="968"/>
      <c r="AR53" s="968"/>
      <c r="AS53" s="969">
        <f t="shared" si="147"/>
        <v>0</v>
      </c>
      <c r="AT53" s="964">
        <v>0</v>
      </c>
      <c r="AU53" s="964">
        <v>0</v>
      </c>
      <c r="AV53" s="964">
        <v>0</v>
      </c>
      <c r="AW53" s="964">
        <v>0</v>
      </c>
      <c r="AX53" s="964">
        <v>0</v>
      </c>
      <c r="AY53" s="969">
        <f>AZ53+BC53+BA53+BB53</f>
        <v>0</v>
      </c>
      <c r="AZ53" s="217">
        <v>0</v>
      </c>
      <c r="BA53" s="217">
        <v>0</v>
      </c>
      <c r="BB53" s="217">
        <v>0</v>
      </c>
      <c r="BC53" s="217">
        <v>0</v>
      </c>
      <c r="BD53" s="970">
        <f t="shared" si="136"/>
        <v>0</v>
      </c>
      <c r="BE53" s="964">
        <v>0</v>
      </c>
      <c r="BF53" s="964">
        <v>0</v>
      </c>
      <c r="BG53" s="964">
        <v>0</v>
      </c>
      <c r="BH53" s="964">
        <v>0</v>
      </c>
      <c r="BI53" s="964">
        <v>0</v>
      </c>
      <c r="BJ53" s="967">
        <f>BK53+BL53+BM53</f>
        <v>0</v>
      </c>
      <c r="BK53" s="964">
        <v>0</v>
      </c>
      <c r="BL53" s="964">
        <v>0</v>
      </c>
      <c r="BM53" s="964">
        <v>0</v>
      </c>
      <c r="BN53" s="969">
        <f t="shared" si="148"/>
        <v>0</v>
      </c>
      <c r="BO53" s="217">
        <v>0</v>
      </c>
      <c r="BP53" s="217">
        <v>0</v>
      </c>
      <c r="BQ53" s="217">
        <v>0</v>
      </c>
      <c r="BR53" s="967">
        <f t="shared" si="149"/>
        <v>0</v>
      </c>
      <c r="BS53" s="964">
        <v>0</v>
      </c>
      <c r="BT53" s="964">
        <v>0</v>
      </c>
      <c r="BU53" s="971">
        <v>0</v>
      </c>
      <c r="BV53" s="798">
        <f t="shared" si="150"/>
        <v>0</v>
      </c>
      <c r="BW53" s="140">
        <v>0</v>
      </c>
      <c r="BX53" s="140">
        <v>0</v>
      </c>
      <c r="BY53" s="140">
        <v>0</v>
      </c>
      <c r="BZ53" s="967"/>
      <c r="CA53" s="964"/>
      <c r="CB53" s="964"/>
      <c r="CC53" s="964"/>
      <c r="CD53" s="964"/>
      <c r="CE53" s="969">
        <f t="shared" si="151"/>
        <v>0</v>
      </c>
      <c r="CF53" s="217">
        <v>0</v>
      </c>
      <c r="CG53" s="217">
        <v>0</v>
      </c>
      <c r="CH53" s="217">
        <v>0</v>
      </c>
      <c r="CI53" s="798">
        <f t="shared" si="139"/>
        <v>0</v>
      </c>
      <c r="CJ53" s="964">
        <v>0</v>
      </c>
      <c r="CK53" s="964"/>
      <c r="CL53" s="964">
        <v>0</v>
      </c>
      <c r="CM53" s="969">
        <f t="shared" si="140"/>
        <v>0</v>
      </c>
      <c r="CN53" s="964">
        <v>0</v>
      </c>
      <c r="CO53" s="964">
        <v>0</v>
      </c>
      <c r="CP53" s="964">
        <v>0</v>
      </c>
      <c r="CQ53" s="964">
        <v>0</v>
      </c>
      <c r="CR53" s="964">
        <v>0</v>
      </c>
      <c r="CS53" s="969">
        <f t="shared" si="152"/>
        <v>0</v>
      </c>
      <c r="CT53" s="961">
        <v>0</v>
      </c>
      <c r="CU53" s="964">
        <v>0</v>
      </c>
      <c r="CV53" s="967">
        <f>CW53+CX53+CY53</f>
        <v>0</v>
      </c>
      <c r="CW53" s="964">
        <v>0</v>
      </c>
      <c r="CX53" s="140"/>
      <c r="CY53" s="140">
        <v>0</v>
      </c>
      <c r="CZ53" s="798">
        <f t="shared" si="153"/>
        <v>0</v>
      </c>
      <c r="DA53" s="140">
        <v>0</v>
      </c>
      <c r="DB53" s="140">
        <v>0</v>
      </c>
      <c r="DC53" s="140">
        <v>0</v>
      </c>
      <c r="DD53" s="969">
        <f>DE53+DG53+DF53</f>
        <v>0</v>
      </c>
      <c r="DE53" s="217">
        <v>0</v>
      </c>
      <c r="DF53" s="217">
        <v>0</v>
      </c>
      <c r="DG53" s="217">
        <v>0</v>
      </c>
      <c r="DH53" s="814">
        <v>0</v>
      </c>
      <c r="DI53" s="814">
        <v>0</v>
      </c>
      <c r="DJ53" s="814">
        <v>0</v>
      </c>
      <c r="DK53" s="143"/>
    </row>
    <row r="54" spans="1:115" s="184" customFormat="1" ht="20.25" customHeight="1" thickBot="1" x14ac:dyDescent="0.3">
      <c r="A54" s="868" t="s">
        <v>333</v>
      </c>
      <c r="B54" s="869" t="s">
        <v>115</v>
      </c>
      <c r="C54" s="913">
        <f>SUM(D54+E54+F54+G54+I54+J54+K54+N54+O54+P54+Q54+T54+Y54+AC54+AH54+AM54+AS54+AY54+BD54+BJ54+BN54+BR54+BU54+BV54+BZ54+CE54+CI54+CM54+CS54+CV54+CZ54+DD54+DH54+DI54+DJ54)</f>
        <v>8000</v>
      </c>
      <c r="D54" s="926"/>
      <c r="E54" s="926"/>
      <c r="F54" s="926"/>
      <c r="G54" s="926"/>
      <c r="H54" s="926"/>
      <c r="I54" s="926">
        <v>8000</v>
      </c>
      <c r="J54" s="926"/>
      <c r="K54" s="926"/>
      <c r="L54" s="926"/>
      <c r="M54" s="926"/>
      <c r="N54" s="926"/>
      <c r="O54" s="926"/>
      <c r="P54" s="926"/>
      <c r="Q54" s="870"/>
      <c r="R54" s="926"/>
      <c r="S54" s="926"/>
      <c r="T54" s="870"/>
      <c r="U54" s="926"/>
      <c r="V54" s="926"/>
      <c r="W54" s="926"/>
      <c r="X54" s="926"/>
      <c r="Y54" s="870"/>
      <c r="Z54" s="926"/>
      <c r="AA54" s="926"/>
      <c r="AB54" s="926"/>
      <c r="AC54" s="870"/>
      <c r="AD54" s="926"/>
      <c r="AE54" s="926"/>
      <c r="AF54" s="926"/>
      <c r="AG54" s="926"/>
      <c r="AH54" s="870"/>
      <c r="AI54" s="926"/>
      <c r="AJ54" s="926"/>
      <c r="AK54" s="926"/>
      <c r="AL54" s="926"/>
      <c r="AM54" s="870"/>
      <c r="AN54" s="928"/>
      <c r="AO54" s="928"/>
      <c r="AP54" s="928"/>
      <c r="AQ54" s="928"/>
      <c r="AR54" s="928"/>
      <c r="AS54" s="870"/>
      <c r="AT54" s="926"/>
      <c r="AU54" s="926"/>
      <c r="AV54" s="926"/>
      <c r="AW54" s="926"/>
      <c r="AX54" s="926"/>
      <c r="AY54" s="870"/>
      <c r="AZ54" s="926"/>
      <c r="BA54" s="926"/>
      <c r="BB54" s="926"/>
      <c r="BC54" s="926"/>
      <c r="BD54" s="870"/>
      <c r="BE54" s="926"/>
      <c r="BF54" s="926"/>
      <c r="BG54" s="926"/>
      <c r="BH54" s="926"/>
      <c r="BI54" s="926"/>
      <c r="BJ54" s="870"/>
      <c r="BK54" s="926"/>
      <c r="BL54" s="926"/>
      <c r="BM54" s="926"/>
      <c r="BN54" s="870"/>
      <c r="BO54" s="926"/>
      <c r="BP54" s="926"/>
      <c r="BQ54" s="926"/>
      <c r="BR54" s="870"/>
      <c r="BS54" s="926"/>
      <c r="BT54" s="926"/>
      <c r="BU54" s="926"/>
      <c r="BV54" s="870"/>
      <c r="BW54" s="926"/>
      <c r="BX54" s="926"/>
      <c r="BY54" s="926"/>
      <c r="BZ54" s="870"/>
      <c r="CA54" s="926"/>
      <c r="CB54" s="926"/>
      <c r="CC54" s="926"/>
      <c r="CD54" s="926"/>
      <c r="CE54" s="870"/>
      <c r="CF54" s="926"/>
      <c r="CG54" s="926"/>
      <c r="CH54" s="926"/>
      <c r="CI54" s="870">
        <f t="shared" si="139"/>
        <v>0</v>
      </c>
      <c r="CJ54" s="926"/>
      <c r="CK54" s="926"/>
      <c r="CL54" s="926"/>
      <c r="CM54" s="870"/>
      <c r="CN54" s="926"/>
      <c r="CO54" s="926"/>
      <c r="CP54" s="926"/>
      <c r="CQ54" s="926"/>
      <c r="CR54" s="926"/>
      <c r="CS54" s="870"/>
      <c r="CT54" s="926"/>
      <c r="CU54" s="926"/>
      <c r="CV54" s="870">
        <f>CW54+CX54+CY54</f>
        <v>0</v>
      </c>
      <c r="CW54" s="926">
        <v>0</v>
      </c>
      <c r="CX54" s="926"/>
      <c r="CY54" s="926"/>
      <c r="CZ54" s="870"/>
      <c r="DA54" s="926"/>
      <c r="DB54" s="926"/>
      <c r="DC54" s="926"/>
      <c r="DD54" s="870"/>
      <c r="DE54" s="926"/>
      <c r="DF54" s="926"/>
      <c r="DG54" s="926"/>
      <c r="DH54" s="926"/>
      <c r="DI54" s="926"/>
      <c r="DJ54" s="972"/>
      <c r="DK54" s="740"/>
    </row>
    <row r="55" spans="1:115" ht="35.25" thickBot="1" x14ac:dyDescent="0.3">
      <c r="A55" s="974" t="s">
        <v>332</v>
      </c>
      <c r="B55" s="931" t="s">
        <v>115</v>
      </c>
      <c r="C55" s="913">
        <f>SUM(D55+E55+F55+G55+I55+J55+K55+N55+O55+P55+Q55+T55+Y55+AC55+AH55+AM55+AS55+AY55+BD55+BJ55+BN55+BR55+BU55+BV55+BZ55+CE55+CI55+CM55+CS55+CV55+CZ55+DD55+DH55+DI55+DJ55)</f>
        <v>15000</v>
      </c>
      <c r="D55" s="975"/>
      <c r="E55" s="975"/>
      <c r="F55" s="975"/>
      <c r="G55" s="975"/>
      <c r="H55" s="975"/>
      <c r="I55" s="975"/>
      <c r="J55" s="975"/>
      <c r="K55" s="975"/>
      <c r="L55" s="975"/>
      <c r="M55" s="975"/>
      <c r="N55" s="975"/>
      <c r="O55" s="975"/>
      <c r="P55" s="975"/>
      <c r="Q55" s="927"/>
      <c r="R55" s="926"/>
      <c r="S55" s="975"/>
      <c r="T55" s="927"/>
      <c r="U55" s="975"/>
      <c r="V55" s="975"/>
      <c r="W55" s="975"/>
      <c r="X55" s="975"/>
      <c r="Y55" s="927">
        <f>AB55</f>
        <v>1320</v>
      </c>
      <c r="Z55" s="926"/>
      <c r="AA55" s="975"/>
      <c r="AB55" s="927">
        <f>AB65</f>
        <v>1320</v>
      </c>
      <c r="AC55" s="927">
        <f>AE55</f>
        <v>1620</v>
      </c>
      <c r="AD55" s="975"/>
      <c r="AE55" s="975">
        <f>AE64</f>
        <v>1620</v>
      </c>
      <c r="AF55" s="975"/>
      <c r="AG55" s="975"/>
      <c r="AH55" s="927"/>
      <c r="AI55" s="975"/>
      <c r="AJ55" s="975"/>
      <c r="AK55" s="975"/>
      <c r="AL55" s="975"/>
      <c r="AM55" s="870">
        <f>AR55</f>
        <v>1160</v>
      </c>
      <c r="AN55" s="928"/>
      <c r="AO55" s="928"/>
      <c r="AP55" s="928"/>
      <c r="AQ55" s="928"/>
      <c r="AR55" s="928">
        <f>AR61</f>
        <v>1160</v>
      </c>
      <c r="AS55" s="870"/>
      <c r="AT55" s="926"/>
      <c r="AU55" s="926"/>
      <c r="AV55" s="926"/>
      <c r="AW55" s="926"/>
      <c r="AX55" s="926"/>
      <c r="AY55" s="870">
        <f>BC55</f>
        <v>1420</v>
      </c>
      <c r="AZ55" s="926"/>
      <c r="BA55" s="926"/>
      <c r="BB55" s="926"/>
      <c r="BC55" s="926">
        <f>BC57</f>
        <v>1420</v>
      </c>
      <c r="BD55" s="870"/>
      <c r="BE55" s="926"/>
      <c r="BF55" s="926"/>
      <c r="BG55" s="926"/>
      <c r="BH55" s="926"/>
      <c r="BI55" s="926"/>
      <c r="BJ55" s="870"/>
      <c r="BK55" s="926"/>
      <c r="BL55" s="926"/>
      <c r="BM55" s="926"/>
      <c r="BN55" s="870"/>
      <c r="BO55" s="926"/>
      <c r="BP55" s="926"/>
      <c r="BQ55" s="926"/>
      <c r="BR55" s="870">
        <f>BS55</f>
        <v>2040</v>
      </c>
      <c r="BS55" s="926">
        <f>BS69</f>
        <v>2040</v>
      </c>
      <c r="BT55" s="926"/>
      <c r="BU55" s="926"/>
      <c r="BV55" s="870"/>
      <c r="BW55" s="926"/>
      <c r="BX55" s="926"/>
      <c r="BY55" s="926"/>
      <c r="BZ55" s="870"/>
      <c r="CA55" s="926"/>
      <c r="CB55" s="926"/>
      <c r="CC55" s="926"/>
      <c r="CD55" s="926"/>
      <c r="CE55" s="870"/>
      <c r="CF55" s="926"/>
      <c r="CG55" s="926"/>
      <c r="CH55" s="926"/>
      <c r="CI55" s="870">
        <f t="shared" si="139"/>
        <v>1600</v>
      </c>
      <c r="CJ55" s="926"/>
      <c r="CK55" s="926"/>
      <c r="CL55" s="870">
        <f>CL67</f>
        <v>1600</v>
      </c>
      <c r="CM55" s="870">
        <f>CN55+CO55+CP55+CQ55+CR55</f>
        <v>2560</v>
      </c>
      <c r="CN55" s="926"/>
      <c r="CO55" s="926">
        <f>CO60</f>
        <v>880</v>
      </c>
      <c r="CP55" s="926"/>
      <c r="CQ55" s="926">
        <f>CQ62</f>
        <v>1680</v>
      </c>
      <c r="CR55" s="926"/>
      <c r="CS55" s="870"/>
      <c r="CT55" s="975"/>
      <c r="CU55" s="926"/>
      <c r="CV55" s="870">
        <f>CW55+CX55+CY55</f>
        <v>1980</v>
      </c>
      <c r="CW55" s="926">
        <f>CW58</f>
        <v>1980</v>
      </c>
      <c r="CX55" s="926"/>
      <c r="CY55" s="926"/>
      <c r="CZ55" s="870"/>
      <c r="DA55" s="926"/>
      <c r="DB55" s="926"/>
      <c r="DC55" s="926"/>
      <c r="DD55" s="870"/>
      <c r="DE55" s="926"/>
      <c r="DF55" s="926"/>
      <c r="DG55" s="926"/>
      <c r="DH55" s="926"/>
      <c r="DI55" s="926"/>
      <c r="DJ55" s="872">
        <f>DJ70</f>
        <v>1300</v>
      </c>
    </row>
    <row r="56" spans="1:115" ht="18.75" hidden="1" x14ac:dyDescent="0.25">
      <c r="A56" s="973" t="s">
        <v>182</v>
      </c>
      <c r="B56" s="795" t="s">
        <v>115</v>
      </c>
      <c r="C56" s="66">
        <f t="shared" ref="C56:C76" si="154">SUM(D56+E56+F56+G56+I56+J56+K56+N56+O56+P56+Q56+T56+Y56+AC56+AH56+AM56+AS56+AY56+BD56+BJ56+BN56+BR56+BU56+BV56+BZ56+CE56+CI56+CM56+CS56+CV56+CZ56+DD56+DH56+DI56+DJ56)</f>
        <v>0</v>
      </c>
      <c r="D56" s="805"/>
      <c r="E56" s="805"/>
      <c r="F56" s="805"/>
      <c r="G56" s="805"/>
      <c r="H56" s="805"/>
      <c r="I56" s="805"/>
      <c r="J56" s="805"/>
      <c r="K56" s="805"/>
      <c r="L56" s="805"/>
      <c r="M56" s="805"/>
      <c r="N56" s="805"/>
      <c r="O56" s="805"/>
      <c r="P56" s="805"/>
      <c r="Q56" s="802"/>
      <c r="R56" s="797"/>
      <c r="S56" s="805"/>
      <c r="T56" s="802"/>
      <c r="U56" s="805"/>
      <c r="V56" s="805"/>
      <c r="W56" s="805"/>
      <c r="X56" s="805"/>
      <c r="Y56" s="802"/>
      <c r="Z56" s="797"/>
      <c r="AA56" s="805"/>
      <c r="AB56" s="805"/>
      <c r="AC56" s="802"/>
      <c r="AD56" s="805"/>
      <c r="AE56" s="805"/>
      <c r="AF56" s="805"/>
      <c r="AG56" s="805"/>
      <c r="AH56" s="802"/>
      <c r="AI56" s="805"/>
      <c r="AJ56" s="805"/>
      <c r="AK56" s="805"/>
      <c r="AL56" s="805"/>
      <c r="AM56" s="800"/>
      <c r="AN56" s="803"/>
      <c r="AO56" s="803"/>
      <c r="AP56" s="803"/>
      <c r="AQ56" s="803"/>
      <c r="AR56" s="803"/>
      <c r="AS56" s="800"/>
      <c r="AT56" s="797"/>
      <c r="AU56" s="797"/>
      <c r="AV56" s="797"/>
      <c r="AW56" s="797"/>
      <c r="AX56" s="797"/>
      <c r="AY56" s="800"/>
      <c r="AZ56" s="797"/>
      <c r="BA56" s="797"/>
      <c r="BB56" s="797"/>
      <c r="BC56" s="797"/>
      <c r="BD56" s="800"/>
      <c r="BE56" s="797"/>
      <c r="BF56" s="797"/>
      <c r="BG56" s="797"/>
      <c r="BH56" s="797"/>
      <c r="BI56" s="797"/>
      <c r="BJ56" s="800"/>
      <c r="BK56" s="797"/>
      <c r="BL56" s="797"/>
      <c r="BM56" s="797"/>
      <c r="BN56" s="800"/>
      <c r="BO56" s="797"/>
      <c r="BP56" s="797"/>
      <c r="BQ56" s="797"/>
      <c r="BR56" s="800"/>
      <c r="BS56" s="797"/>
      <c r="BT56" s="804"/>
      <c r="BU56" s="806"/>
      <c r="BV56" s="800"/>
      <c r="BW56" s="797"/>
      <c r="BX56" s="797"/>
      <c r="BY56" s="797"/>
      <c r="BZ56" s="800"/>
      <c r="CA56" s="797"/>
      <c r="CB56" s="797"/>
      <c r="CC56" s="797"/>
      <c r="CD56" s="797"/>
      <c r="CE56" s="800"/>
      <c r="CF56" s="797"/>
      <c r="CG56" s="797"/>
      <c r="CH56" s="797"/>
      <c r="CI56" s="800"/>
      <c r="CJ56" s="797"/>
      <c r="CK56" s="797"/>
      <c r="CL56" s="797"/>
      <c r="CM56" s="800"/>
      <c r="CN56" s="797"/>
      <c r="CO56" s="797"/>
      <c r="CP56" s="797"/>
      <c r="CQ56" s="797"/>
      <c r="CR56" s="797"/>
      <c r="CS56" s="800"/>
      <c r="CT56" s="805"/>
      <c r="CU56" s="797"/>
      <c r="CV56" s="800"/>
      <c r="CW56" s="797"/>
      <c r="CX56" s="797"/>
      <c r="CY56" s="797"/>
      <c r="CZ56" s="800"/>
      <c r="DA56" s="797"/>
      <c r="DB56" s="797"/>
      <c r="DC56" s="797"/>
      <c r="DD56" s="800"/>
      <c r="DE56" s="797"/>
      <c r="DF56" s="797"/>
      <c r="DG56" s="797"/>
      <c r="DH56" s="806"/>
      <c r="DI56" s="806"/>
      <c r="DJ56" s="806"/>
    </row>
    <row r="57" spans="1:115" ht="18.75" x14ac:dyDescent="0.25">
      <c r="A57" s="208" t="s">
        <v>328</v>
      </c>
      <c r="B57" s="638" t="s">
        <v>115</v>
      </c>
      <c r="C57" s="916">
        <f t="shared" si="154"/>
        <v>1420</v>
      </c>
      <c r="D57" s="78"/>
      <c r="E57" s="78"/>
      <c r="F57" s="78"/>
      <c r="G57" s="78"/>
      <c r="H57" s="78"/>
      <c r="I57" s="78"/>
      <c r="J57" s="80"/>
      <c r="K57" s="80"/>
      <c r="L57" s="80"/>
      <c r="M57" s="80"/>
      <c r="N57" s="80"/>
      <c r="O57" s="80"/>
      <c r="P57" s="80"/>
      <c r="Q57" s="120"/>
      <c r="R57" s="80"/>
      <c r="S57" s="80"/>
      <c r="T57" s="120"/>
      <c r="U57" s="80"/>
      <c r="V57" s="80"/>
      <c r="W57" s="80"/>
      <c r="X57" s="80"/>
      <c r="Y57" s="120"/>
      <c r="Z57" s="80"/>
      <c r="AA57" s="80"/>
      <c r="AB57" s="80"/>
      <c r="AC57" s="120"/>
      <c r="AD57" s="80"/>
      <c r="AE57" s="80"/>
      <c r="AF57" s="80"/>
      <c r="AG57" s="80"/>
      <c r="AH57" s="120"/>
      <c r="AI57" s="80"/>
      <c r="AJ57" s="80"/>
      <c r="AK57" s="80"/>
      <c r="AL57" s="80"/>
      <c r="AM57" s="84"/>
      <c r="AN57" s="99"/>
      <c r="AO57" s="99"/>
      <c r="AP57" s="99"/>
      <c r="AQ57" s="99"/>
      <c r="AR57" s="99"/>
      <c r="AS57" s="84"/>
      <c r="AT57" s="80"/>
      <c r="AU57" s="80"/>
      <c r="AV57" s="80"/>
      <c r="AW57" s="80"/>
      <c r="AX57" s="80"/>
      <c r="AY57" s="84">
        <f>BC57</f>
        <v>1420</v>
      </c>
      <c r="AZ57" s="80"/>
      <c r="BA57" s="80"/>
      <c r="BB57" s="80"/>
      <c r="BC57" s="80">
        <v>1420</v>
      </c>
      <c r="BD57" s="84"/>
      <c r="BE57" s="80"/>
      <c r="BF57" s="80"/>
      <c r="BG57" s="80"/>
      <c r="BH57" s="80"/>
      <c r="BI57" s="80"/>
      <c r="BJ57" s="84"/>
      <c r="BK57" s="80"/>
      <c r="BL57" s="80"/>
      <c r="BM57" s="80"/>
      <c r="BN57" s="84"/>
      <c r="BO57" s="80"/>
      <c r="BP57" s="80"/>
      <c r="BQ57" s="80"/>
      <c r="BR57" s="84"/>
      <c r="BS57" s="80"/>
      <c r="BT57" s="83"/>
      <c r="BU57" s="84"/>
      <c r="BV57" s="84"/>
      <c r="BW57" s="80"/>
      <c r="BX57" s="80"/>
      <c r="BY57" s="80"/>
      <c r="BZ57" s="84"/>
      <c r="CA57" s="80"/>
      <c r="CB57" s="80"/>
      <c r="CC57" s="80"/>
      <c r="CD57" s="80"/>
      <c r="CE57" s="84"/>
      <c r="CF57" s="80"/>
      <c r="CG57" s="80"/>
      <c r="CH57" s="80"/>
      <c r="CI57" s="84"/>
      <c r="CJ57" s="80"/>
      <c r="CK57" s="80"/>
      <c r="CL57" s="80"/>
      <c r="CM57" s="84"/>
      <c r="CN57" s="80"/>
      <c r="CO57" s="80"/>
      <c r="CP57" s="80"/>
      <c r="CQ57" s="80"/>
      <c r="CR57" s="80"/>
      <c r="CS57" s="84"/>
      <c r="CT57" s="78"/>
      <c r="CU57" s="80"/>
      <c r="CV57" s="84"/>
      <c r="CW57" s="80"/>
      <c r="CX57" s="80"/>
      <c r="CY57" s="80"/>
      <c r="CZ57" s="84"/>
      <c r="DA57" s="80"/>
      <c r="DB57" s="80"/>
      <c r="DC57" s="80"/>
      <c r="DD57" s="84"/>
      <c r="DE57" s="80"/>
      <c r="DF57" s="80"/>
      <c r="DG57" s="80"/>
      <c r="DH57" s="84"/>
      <c r="DI57" s="84"/>
      <c r="DJ57" s="84"/>
    </row>
    <row r="58" spans="1:115" ht="17.25" customHeight="1" x14ac:dyDescent="0.25">
      <c r="A58" s="811" t="s">
        <v>329</v>
      </c>
      <c r="B58" s="640" t="s">
        <v>115</v>
      </c>
      <c r="C58" s="916">
        <f t="shared" si="154"/>
        <v>1980</v>
      </c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120"/>
      <c r="R58" s="80"/>
      <c r="S58" s="78"/>
      <c r="T58" s="120"/>
      <c r="U58" s="78"/>
      <c r="V58" s="78"/>
      <c r="W58" s="78"/>
      <c r="X58" s="78"/>
      <c r="Y58" s="120"/>
      <c r="Z58" s="80"/>
      <c r="AA58" s="78"/>
      <c r="AB58" s="78"/>
      <c r="AC58" s="120"/>
      <c r="AD58" s="78"/>
      <c r="AE58" s="78"/>
      <c r="AF58" s="78"/>
      <c r="AG58" s="78"/>
      <c r="AH58" s="120"/>
      <c r="AI58" s="78"/>
      <c r="AJ58" s="78"/>
      <c r="AK58" s="78"/>
      <c r="AL58" s="78"/>
      <c r="AM58" s="84"/>
      <c r="AN58" s="99"/>
      <c r="AO58" s="99"/>
      <c r="AP58" s="99"/>
      <c r="AQ58" s="99"/>
      <c r="AR58" s="99"/>
      <c r="AS58" s="84"/>
      <c r="AT58" s="80"/>
      <c r="AU58" s="80"/>
      <c r="AV58" s="80"/>
      <c r="AW58" s="80"/>
      <c r="AX58" s="80"/>
      <c r="AY58" s="84"/>
      <c r="AZ58" s="80"/>
      <c r="BA58" s="80"/>
      <c r="BB58" s="80"/>
      <c r="BC58" s="80"/>
      <c r="BD58" s="84"/>
      <c r="BE58" s="80"/>
      <c r="BF58" s="80"/>
      <c r="BG58" s="80"/>
      <c r="BH58" s="80"/>
      <c r="BI58" s="80"/>
      <c r="BJ58" s="84"/>
      <c r="BK58" s="80"/>
      <c r="BL58" s="80"/>
      <c r="BM58" s="80"/>
      <c r="BN58" s="84"/>
      <c r="BO58" s="80"/>
      <c r="BP58" s="80"/>
      <c r="BQ58" s="80"/>
      <c r="BR58" s="84"/>
      <c r="BS58" s="80"/>
      <c r="BT58" s="83"/>
      <c r="BU58" s="84"/>
      <c r="BV58" s="84"/>
      <c r="BW58" s="80"/>
      <c r="BX58" s="80"/>
      <c r="BY58" s="80"/>
      <c r="BZ58" s="84"/>
      <c r="CA58" s="80"/>
      <c r="CB58" s="80"/>
      <c r="CC58" s="80"/>
      <c r="CD58" s="80"/>
      <c r="CE58" s="84"/>
      <c r="CF58" s="80"/>
      <c r="CG58" s="80"/>
      <c r="CH58" s="80"/>
      <c r="CI58" s="84"/>
      <c r="CJ58" s="80"/>
      <c r="CK58" s="80"/>
      <c r="CL58" s="80"/>
      <c r="CM58" s="84"/>
      <c r="CN58" s="80"/>
      <c r="CO58" s="80"/>
      <c r="CP58" s="80"/>
      <c r="CQ58" s="80"/>
      <c r="CR58" s="80"/>
      <c r="CS58" s="84"/>
      <c r="CT58" s="78"/>
      <c r="CU58" s="80"/>
      <c r="CV58" s="84">
        <f>CW58+CX58+CY58</f>
        <v>1980</v>
      </c>
      <c r="CW58" s="80">
        <v>1980</v>
      </c>
      <c r="CX58" s="80"/>
      <c r="CY58" s="80"/>
      <c r="CZ58" s="84"/>
      <c r="DA58" s="80"/>
      <c r="DB58" s="80"/>
      <c r="DC58" s="80"/>
      <c r="DD58" s="84"/>
      <c r="DE58" s="80"/>
      <c r="DF58" s="80"/>
      <c r="DG58" s="80"/>
      <c r="DH58" s="84"/>
      <c r="DI58" s="84"/>
      <c r="DJ58" s="84"/>
    </row>
    <row r="59" spans="1:115" ht="0.75" hidden="1" customHeight="1" x14ac:dyDescent="0.25">
      <c r="A59" s="810" t="s">
        <v>185</v>
      </c>
      <c r="B59" s="807" t="s">
        <v>115</v>
      </c>
      <c r="C59" s="916">
        <f t="shared" si="154"/>
        <v>0</v>
      </c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9"/>
      <c r="R59" s="80"/>
      <c r="S59" s="78"/>
      <c r="T59" s="79"/>
      <c r="U59" s="78"/>
      <c r="V59" s="78"/>
      <c r="W59" s="78"/>
      <c r="X59" s="78"/>
      <c r="Y59" s="79"/>
      <c r="Z59" s="80"/>
      <c r="AA59" s="78"/>
      <c r="AB59" s="78"/>
      <c r="AC59" s="79"/>
      <c r="AD59" s="78"/>
      <c r="AE59" s="78"/>
      <c r="AF59" s="78"/>
      <c r="AG59" s="78"/>
      <c r="AH59" s="79"/>
      <c r="AI59" s="78"/>
      <c r="AJ59" s="78"/>
      <c r="AK59" s="78"/>
      <c r="AL59" s="78"/>
      <c r="AM59" s="81"/>
      <c r="AN59" s="99"/>
      <c r="AO59" s="99"/>
      <c r="AP59" s="99"/>
      <c r="AQ59" s="99"/>
      <c r="AR59" s="99"/>
      <c r="AS59" s="81"/>
      <c r="AT59" s="80"/>
      <c r="AU59" s="80"/>
      <c r="AV59" s="80"/>
      <c r="AW59" s="80"/>
      <c r="AX59" s="80"/>
      <c r="AY59" s="81"/>
      <c r="AZ59" s="80"/>
      <c r="BA59" s="80"/>
      <c r="BB59" s="80"/>
      <c r="BC59" s="80"/>
      <c r="BD59" s="81"/>
      <c r="BE59" s="80"/>
      <c r="BF59" s="80"/>
      <c r="BG59" s="80"/>
      <c r="BH59" s="80"/>
      <c r="BI59" s="80"/>
      <c r="BJ59" s="81"/>
      <c r="BK59" s="80"/>
      <c r="BL59" s="80"/>
      <c r="BM59" s="80"/>
      <c r="BN59" s="81"/>
      <c r="BO59" s="80"/>
      <c r="BP59" s="80"/>
      <c r="BQ59" s="80"/>
      <c r="BR59" s="81"/>
      <c r="BS59" s="80"/>
      <c r="BT59" s="83"/>
      <c r="BU59" s="84"/>
      <c r="BV59" s="81"/>
      <c r="BW59" s="80"/>
      <c r="BX59" s="80"/>
      <c r="BY59" s="80"/>
      <c r="BZ59" s="81"/>
      <c r="CA59" s="80"/>
      <c r="CB59" s="80"/>
      <c r="CC59" s="80"/>
      <c r="CD59" s="80"/>
      <c r="CE59" s="81"/>
      <c r="CF59" s="80"/>
      <c r="CG59" s="80"/>
      <c r="CH59" s="80"/>
      <c r="CI59" s="81"/>
      <c r="CJ59" s="80"/>
      <c r="CK59" s="80"/>
      <c r="CL59" s="80"/>
      <c r="CM59" s="81"/>
      <c r="CN59" s="80"/>
      <c r="CO59" s="80"/>
      <c r="CP59" s="80"/>
      <c r="CQ59" s="80"/>
      <c r="CR59" s="80"/>
      <c r="CS59" s="81"/>
      <c r="CT59" s="78"/>
      <c r="CU59" s="80"/>
      <c r="CV59" s="81"/>
      <c r="CW59" s="80"/>
      <c r="CX59" s="80"/>
      <c r="CY59" s="80"/>
      <c r="CZ59" s="81"/>
      <c r="DA59" s="80"/>
      <c r="DB59" s="80"/>
      <c r="DC59" s="80"/>
      <c r="DD59" s="81"/>
      <c r="DE59" s="80"/>
      <c r="DF59" s="80"/>
      <c r="DG59" s="80"/>
      <c r="DH59" s="84"/>
      <c r="DI59" s="84"/>
      <c r="DJ59" s="84"/>
    </row>
    <row r="60" spans="1:115" ht="19.5" customHeight="1" x14ac:dyDescent="0.25">
      <c r="A60" s="812" t="s">
        <v>330</v>
      </c>
      <c r="B60" s="638" t="s">
        <v>115</v>
      </c>
      <c r="C60" s="916">
        <f t="shared" si="154"/>
        <v>880</v>
      </c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120"/>
      <c r="R60" s="80"/>
      <c r="S60" s="78"/>
      <c r="T60" s="120"/>
      <c r="U60" s="78"/>
      <c r="V60" s="78"/>
      <c r="W60" s="78"/>
      <c r="X60" s="78"/>
      <c r="Y60" s="120"/>
      <c r="Z60" s="80"/>
      <c r="AA60" s="78"/>
      <c r="AB60" s="78"/>
      <c r="AC60" s="120"/>
      <c r="AD60" s="78"/>
      <c r="AE60" s="78"/>
      <c r="AF60" s="78"/>
      <c r="AG60" s="78"/>
      <c r="AH60" s="120"/>
      <c r="AI60" s="78"/>
      <c r="AJ60" s="78"/>
      <c r="AK60" s="78"/>
      <c r="AL60" s="78"/>
      <c r="AM60" s="84"/>
      <c r="AN60" s="99"/>
      <c r="AO60" s="99"/>
      <c r="AP60" s="99"/>
      <c r="AQ60" s="99"/>
      <c r="AR60" s="99"/>
      <c r="AS60" s="84"/>
      <c r="AT60" s="80"/>
      <c r="AU60" s="80"/>
      <c r="AV60" s="80"/>
      <c r="AW60" s="80"/>
      <c r="AX60" s="80"/>
      <c r="AY60" s="84"/>
      <c r="AZ60" s="80"/>
      <c r="BA60" s="80"/>
      <c r="BB60" s="80"/>
      <c r="BC60" s="80"/>
      <c r="BD60" s="84"/>
      <c r="BE60" s="80"/>
      <c r="BF60" s="80"/>
      <c r="BG60" s="80"/>
      <c r="BH60" s="80"/>
      <c r="BI60" s="80"/>
      <c r="BJ60" s="84"/>
      <c r="BK60" s="80"/>
      <c r="BL60" s="80"/>
      <c r="BM60" s="80"/>
      <c r="BN60" s="84"/>
      <c r="BO60" s="80"/>
      <c r="BP60" s="80"/>
      <c r="BQ60" s="80"/>
      <c r="BR60" s="84"/>
      <c r="BS60" s="80"/>
      <c r="BT60" s="83"/>
      <c r="BU60" s="84"/>
      <c r="BV60" s="84"/>
      <c r="BW60" s="80"/>
      <c r="BX60" s="80"/>
      <c r="BY60" s="80"/>
      <c r="BZ60" s="84"/>
      <c r="CA60" s="80"/>
      <c r="CB60" s="80"/>
      <c r="CC60" s="80"/>
      <c r="CD60" s="80"/>
      <c r="CE60" s="84"/>
      <c r="CF60" s="80"/>
      <c r="CG60" s="80"/>
      <c r="CH60" s="80"/>
      <c r="CI60" s="84"/>
      <c r="CJ60" s="80"/>
      <c r="CK60" s="80"/>
      <c r="CL60" s="80"/>
      <c r="CM60" s="84">
        <f>CO60</f>
        <v>880</v>
      </c>
      <c r="CN60" s="80"/>
      <c r="CO60" s="80">
        <v>880</v>
      </c>
      <c r="CP60" s="80"/>
      <c r="CQ60" s="80"/>
      <c r="CR60" s="80"/>
      <c r="CS60" s="84"/>
      <c r="CT60" s="78"/>
      <c r="CU60" s="80"/>
      <c r="CV60" s="84"/>
      <c r="CW60" s="80"/>
      <c r="CX60" s="80"/>
      <c r="CY60" s="80"/>
      <c r="CZ60" s="84"/>
      <c r="DA60" s="80"/>
      <c r="DB60" s="80"/>
      <c r="DC60" s="80"/>
      <c r="DD60" s="84"/>
      <c r="DE60" s="80"/>
      <c r="DF60" s="80"/>
      <c r="DG60" s="80"/>
      <c r="DH60" s="84"/>
      <c r="DI60" s="84"/>
      <c r="DJ60" s="84"/>
    </row>
    <row r="61" spans="1:115" ht="18.75" x14ac:dyDescent="0.25">
      <c r="A61" s="812" t="s">
        <v>331</v>
      </c>
      <c r="B61" s="638" t="s">
        <v>115</v>
      </c>
      <c r="C61" s="916">
        <f t="shared" si="154"/>
        <v>1160</v>
      </c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120"/>
      <c r="R61" s="80"/>
      <c r="S61" s="78"/>
      <c r="T61" s="120"/>
      <c r="U61" s="78"/>
      <c r="V61" s="78"/>
      <c r="W61" s="78"/>
      <c r="X61" s="78"/>
      <c r="Y61" s="120"/>
      <c r="Z61" s="80"/>
      <c r="AA61" s="78"/>
      <c r="AB61" s="78"/>
      <c r="AC61" s="120"/>
      <c r="AD61" s="78"/>
      <c r="AE61" s="78"/>
      <c r="AF61" s="78"/>
      <c r="AG61" s="78"/>
      <c r="AH61" s="120"/>
      <c r="AI61" s="78"/>
      <c r="AJ61" s="78"/>
      <c r="AK61" s="78"/>
      <c r="AL61" s="78"/>
      <c r="AM61" s="84">
        <f>AR61</f>
        <v>1160</v>
      </c>
      <c r="AN61" s="99"/>
      <c r="AO61" s="99"/>
      <c r="AP61" s="99"/>
      <c r="AQ61" s="99"/>
      <c r="AR61" s="99">
        <v>1160</v>
      </c>
      <c r="AS61" s="84"/>
      <c r="AT61" s="80"/>
      <c r="AU61" s="80"/>
      <c r="AV61" s="80"/>
      <c r="AW61" s="80"/>
      <c r="AX61" s="80"/>
      <c r="AY61" s="84"/>
      <c r="AZ61" s="80"/>
      <c r="BA61" s="80"/>
      <c r="BB61" s="80"/>
      <c r="BC61" s="80"/>
      <c r="BD61" s="84"/>
      <c r="BE61" s="80"/>
      <c r="BF61" s="80"/>
      <c r="BG61" s="80"/>
      <c r="BH61" s="80"/>
      <c r="BI61" s="80"/>
      <c r="BJ61" s="84"/>
      <c r="BK61" s="80"/>
      <c r="BL61" s="80"/>
      <c r="BM61" s="80"/>
      <c r="BN61" s="84"/>
      <c r="BO61" s="80"/>
      <c r="BP61" s="80"/>
      <c r="BQ61" s="80"/>
      <c r="BR61" s="84"/>
      <c r="BS61" s="80"/>
      <c r="BT61" s="83"/>
      <c r="BU61" s="84"/>
      <c r="BV61" s="84"/>
      <c r="BW61" s="80"/>
      <c r="BX61" s="80"/>
      <c r="BY61" s="80"/>
      <c r="BZ61" s="84"/>
      <c r="CA61" s="80"/>
      <c r="CB61" s="80"/>
      <c r="CC61" s="80"/>
      <c r="CD61" s="80"/>
      <c r="CE61" s="84"/>
      <c r="CF61" s="80"/>
      <c r="CG61" s="80"/>
      <c r="CH61" s="80"/>
      <c r="CI61" s="84"/>
      <c r="CJ61" s="80"/>
      <c r="CK61" s="80"/>
      <c r="CL61" s="80"/>
      <c r="CM61" s="84"/>
      <c r="CN61" s="80"/>
      <c r="CO61" s="80"/>
      <c r="CP61" s="80"/>
      <c r="CQ61" s="80"/>
      <c r="CR61" s="80"/>
      <c r="CS61" s="84"/>
      <c r="CT61" s="78"/>
      <c r="CU61" s="80"/>
      <c r="CV61" s="84"/>
      <c r="CW61" s="80"/>
      <c r="CX61" s="80"/>
      <c r="CY61" s="80"/>
      <c r="CZ61" s="84"/>
      <c r="DA61" s="80"/>
      <c r="DB61" s="80"/>
      <c r="DC61" s="80"/>
      <c r="DD61" s="84"/>
      <c r="DE61" s="80"/>
      <c r="DF61" s="80"/>
      <c r="DG61" s="80"/>
      <c r="DH61" s="84"/>
      <c r="DI61" s="84"/>
      <c r="DJ61" s="84"/>
    </row>
    <row r="62" spans="1:115" ht="18.75" x14ac:dyDescent="0.25">
      <c r="A62" s="811" t="s">
        <v>322</v>
      </c>
      <c r="B62" s="640" t="s">
        <v>115</v>
      </c>
      <c r="C62" s="916">
        <f t="shared" si="154"/>
        <v>1680</v>
      </c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120"/>
      <c r="R62" s="80"/>
      <c r="S62" s="78"/>
      <c r="T62" s="120"/>
      <c r="U62" s="78"/>
      <c r="V62" s="78"/>
      <c r="W62" s="78"/>
      <c r="X62" s="78"/>
      <c r="Y62" s="120"/>
      <c r="Z62" s="80"/>
      <c r="AA62" s="78"/>
      <c r="AB62" s="78"/>
      <c r="AC62" s="120"/>
      <c r="AD62" s="78"/>
      <c r="AE62" s="78"/>
      <c r="AF62" s="78"/>
      <c r="AG62" s="78"/>
      <c r="AH62" s="120"/>
      <c r="AI62" s="78"/>
      <c r="AJ62" s="78"/>
      <c r="AK62" s="78"/>
      <c r="AL62" s="78"/>
      <c r="AM62" s="84"/>
      <c r="AN62" s="80"/>
      <c r="AO62" s="80"/>
      <c r="AP62" s="80"/>
      <c r="AQ62" s="80"/>
      <c r="AR62" s="80"/>
      <c r="AS62" s="84"/>
      <c r="AT62" s="80"/>
      <c r="AU62" s="80"/>
      <c r="AV62" s="80"/>
      <c r="AW62" s="80"/>
      <c r="AX62" s="80"/>
      <c r="AY62" s="84"/>
      <c r="AZ62" s="80"/>
      <c r="BA62" s="80"/>
      <c r="BB62" s="80"/>
      <c r="BC62" s="80"/>
      <c r="BD62" s="84"/>
      <c r="BE62" s="80"/>
      <c r="BF62" s="80"/>
      <c r="BG62" s="80"/>
      <c r="BH62" s="80"/>
      <c r="BI62" s="80"/>
      <c r="BJ62" s="84"/>
      <c r="BK62" s="80"/>
      <c r="BL62" s="80"/>
      <c r="BM62" s="80"/>
      <c r="BN62" s="84"/>
      <c r="BO62" s="80"/>
      <c r="BP62" s="80"/>
      <c r="BQ62" s="80"/>
      <c r="BR62" s="84"/>
      <c r="BS62" s="80"/>
      <c r="BT62" s="83"/>
      <c r="BU62" s="84"/>
      <c r="BV62" s="84"/>
      <c r="BW62" s="80"/>
      <c r="BX62" s="80"/>
      <c r="BY62" s="80"/>
      <c r="BZ62" s="84"/>
      <c r="CA62" s="80"/>
      <c r="CB62" s="80"/>
      <c r="CC62" s="80"/>
      <c r="CD62" s="80"/>
      <c r="CE62" s="84"/>
      <c r="CF62" s="80"/>
      <c r="CG62" s="80"/>
      <c r="CH62" s="80"/>
      <c r="CI62" s="84"/>
      <c r="CJ62" s="80"/>
      <c r="CK62" s="80"/>
      <c r="CL62" s="80"/>
      <c r="CM62" s="84">
        <f>CQ62</f>
        <v>1680</v>
      </c>
      <c r="CN62" s="80"/>
      <c r="CO62" s="80"/>
      <c r="CP62" s="80"/>
      <c r="CQ62" s="80">
        <v>1680</v>
      </c>
      <c r="CR62" s="80"/>
      <c r="CS62" s="84"/>
      <c r="CT62" s="78"/>
      <c r="CU62" s="80"/>
      <c r="CV62" s="84"/>
      <c r="CW62" s="80"/>
      <c r="CX62" s="80"/>
      <c r="CY62" s="80"/>
      <c r="CZ62" s="84"/>
      <c r="DA62" s="80"/>
      <c r="DB62" s="80"/>
      <c r="DC62" s="80"/>
      <c r="DD62" s="84"/>
      <c r="DE62" s="80"/>
      <c r="DF62" s="80"/>
      <c r="DG62" s="80"/>
      <c r="DH62" s="84"/>
      <c r="DI62" s="84"/>
      <c r="DJ62" s="84"/>
    </row>
    <row r="63" spans="1:115" ht="0.75" hidden="1" customHeight="1" x14ac:dyDescent="0.25">
      <c r="A63" s="813" t="s">
        <v>189</v>
      </c>
      <c r="B63" s="807" t="s">
        <v>115</v>
      </c>
      <c r="C63" s="916">
        <f t="shared" si="154"/>
        <v>0</v>
      </c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80"/>
      <c r="O63" s="80"/>
      <c r="P63" s="80"/>
      <c r="Q63" s="79"/>
      <c r="R63" s="80"/>
      <c r="S63" s="78"/>
      <c r="T63" s="79"/>
      <c r="U63" s="78"/>
      <c r="V63" s="78"/>
      <c r="W63" s="78"/>
      <c r="X63" s="78"/>
      <c r="Y63" s="79"/>
      <c r="Z63" s="80"/>
      <c r="AA63" s="78"/>
      <c r="AB63" s="78"/>
      <c r="AC63" s="79"/>
      <c r="AD63" s="78"/>
      <c r="AE63" s="78"/>
      <c r="AF63" s="78"/>
      <c r="AG63" s="78"/>
      <c r="AH63" s="79"/>
      <c r="AI63" s="78"/>
      <c r="AJ63" s="78"/>
      <c r="AK63" s="78"/>
      <c r="AL63" s="78"/>
      <c r="AM63" s="81"/>
      <c r="AN63" s="99"/>
      <c r="AO63" s="99"/>
      <c r="AP63" s="99"/>
      <c r="AQ63" s="99"/>
      <c r="AR63" s="99"/>
      <c r="AS63" s="81"/>
      <c r="AT63" s="80"/>
      <c r="AU63" s="80"/>
      <c r="AV63" s="80"/>
      <c r="AW63" s="80"/>
      <c r="AX63" s="80"/>
      <c r="AY63" s="81"/>
      <c r="AZ63" s="80"/>
      <c r="BA63" s="80"/>
      <c r="BB63" s="80"/>
      <c r="BC63" s="80"/>
      <c r="BD63" s="81"/>
      <c r="BE63" s="80"/>
      <c r="BF63" s="80"/>
      <c r="BG63" s="80"/>
      <c r="BH63" s="80"/>
      <c r="BI63" s="80"/>
      <c r="BJ63" s="81"/>
      <c r="BK63" s="80"/>
      <c r="BL63" s="80"/>
      <c r="BM63" s="80"/>
      <c r="BN63" s="81"/>
      <c r="BO63" s="80"/>
      <c r="BP63" s="80"/>
      <c r="BQ63" s="80"/>
      <c r="BR63" s="81"/>
      <c r="BS63" s="80"/>
      <c r="BT63" s="83"/>
      <c r="BU63" s="84"/>
      <c r="BV63" s="81"/>
      <c r="BW63" s="80"/>
      <c r="BX63" s="80"/>
      <c r="BY63" s="80"/>
      <c r="BZ63" s="81"/>
      <c r="CA63" s="80"/>
      <c r="CB63" s="80"/>
      <c r="CC63" s="80"/>
      <c r="CD63" s="80"/>
      <c r="CE63" s="81"/>
      <c r="CF63" s="80"/>
      <c r="CG63" s="80"/>
      <c r="CH63" s="80"/>
      <c r="CI63" s="81"/>
      <c r="CJ63" s="80"/>
      <c r="CK63" s="80"/>
      <c r="CL63" s="80"/>
      <c r="CM63" s="81"/>
      <c r="CN63" s="80"/>
      <c r="CO63" s="80"/>
      <c r="CP63" s="80"/>
      <c r="CQ63" s="80"/>
      <c r="CR63" s="80"/>
      <c r="CS63" s="81"/>
      <c r="CT63" s="78"/>
      <c r="CU63" s="80"/>
      <c r="CV63" s="81"/>
      <c r="CW63" s="80"/>
      <c r="CX63" s="80"/>
      <c r="CY63" s="80"/>
      <c r="CZ63" s="81"/>
      <c r="DA63" s="80"/>
      <c r="DB63" s="80"/>
      <c r="DC63" s="80"/>
      <c r="DD63" s="81"/>
      <c r="DE63" s="80"/>
      <c r="DF63" s="80"/>
      <c r="DG63" s="80"/>
      <c r="DH63" s="84"/>
      <c r="DI63" s="84"/>
      <c r="DJ63" s="84"/>
    </row>
    <row r="64" spans="1:115" s="184" customFormat="1" ht="17.25" customHeight="1" x14ac:dyDescent="0.25">
      <c r="A64" s="812" t="s">
        <v>323</v>
      </c>
      <c r="B64" s="250" t="s">
        <v>115</v>
      </c>
      <c r="C64" s="916">
        <f t="shared" si="154"/>
        <v>1620</v>
      </c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4"/>
      <c r="R64" s="80"/>
      <c r="S64" s="80"/>
      <c r="T64" s="84"/>
      <c r="U64" s="80"/>
      <c r="V64" s="80"/>
      <c r="W64" s="80"/>
      <c r="X64" s="80"/>
      <c r="Y64" s="84"/>
      <c r="Z64" s="80"/>
      <c r="AA64" s="80"/>
      <c r="AB64" s="80"/>
      <c r="AC64" s="84">
        <f>AE64</f>
        <v>1620</v>
      </c>
      <c r="AD64" s="80"/>
      <c r="AE64" s="80">
        <v>1620</v>
      </c>
      <c r="AF64" s="80"/>
      <c r="AG64" s="80"/>
      <c r="AH64" s="84"/>
      <c r="AI64" s="80"/>
      <c r="AJ64" s="80"/>
      <c r="AK64" s="80"/>
      <c r="AL64" s="80"/>
      <c r="AM64" s="84"/>
      <c r="AN64" s="99"/>
      <c r="AO64" s="99"/>
      <c r="AP64" s="99"/>
      <c r="AQ64" s="99"/>
      <c r="AR64" s="99"/>
      <c r="AS64" s="84"/>
      <c r="AT64" s="85"/>
      <c r="AU64" s="85"/>
      <c r="AV64" s="85"/>
      <c r="AW64" s="85"/>
      <c r="AX64" s="85"/>
      <c r="AY64" s="84"/>
      <c r="AZ64" s="80"/>
      <c r="BA64" s="80"/>
      <c r="BB64" s="80"/>
      <c r="BC64" s="80"/>
      <c r="BD64" s="84"/>
      <c r="BE64" s="80"/>
      <c r="BF64" s="80"/>
      <c r="BG64" s="80"/>
      <c r="BH64" s="80"/>
      <c r="BI64" s="80"/>
      <c r="BJ64" s="84"/>
      <c r="BK64" s="80"/>
      <c r="BL64" s="80"/>
      <c r="BM64" s="80"/>
      <c r="BN64" s="84"/>
      <c r="BO64" s="80"/>
      <c r="BP64" s="80"/>
      <c r="BQ64" s="80"/>
      <c r="BR64" s="84"/>
      <c r="BS64" s="80"/>
      <c r="BT64" s="83"/>
      <c r="BU64" s="84"/>
      <c r="BV64" s="84"/>
      <c r="BW64" s="80"/>
      <c r="BX64" s="80"/>
      <c r="BY64" s="80"/>
      <c r="BZ64" s="84"/>
      <c r="CA64" s="80"/>
      <c r="CB64" s="80"/>
      <c r="CC64" s="80"/>
      <c r="CD64" s="80"/>
      <c r="CE64" s="84"/>
      <c r="CF64" s="80"/>
      <c r="CG64" s="80"/>
      <c r="CH64" s="80"/>
      <c r="CI64" s="84"/>
      <c r="CJ64" s="80"/>
      <c r="CK64" s="80"/>
      <c r="CL64" s="80"/>
      <c r="CM64" s="84"/>
      <c r="CN64" s="80"/>
      <c r="CO64" s="80"/>
      <c r="CP64" s="80"/>
      <c r="CQ64" s="80"/>
      <c r="CR64" s="80"/>
      <c r="CS64" s="84"/>
      <c r="CT64" s="80"/>
      <c r="CU64" s="80"/>
      <c r="CV64" s="84"/>
      <c r="CW64" s="80"/>
      <c r="CX64" s="80"/>
      <c r="CY64" s="80"/>
      <c r="CZ64" s="84"/>
      <c r="DA64" s="80"/>
      <c r="DB64" s="80"/>
      <c r="DC64" s="80"/>
      <c r="DD64" s="84"/>
      <c r="DE64" s="80"/>
      <c r="DF64" s="80"/>
      <c r="DG64" s="80"/>
      <c r="DH64" s="84"/>
      <c r="DI64" s="84"/>
      <c r="DJ64" s="84"/>
      <c r="DK64" s="740"/>
    </row>
    <row r="65" spans="1:115" ht="18.75" x14ac:dyDescent="0.25">
      <c r="A65" s="811" t="s">
        <v>324</v>
      </c>
      <c r="B65" s="640" t="s">
        <v>115</v>
      </c>
      <c r="C65" s="916">
        <f t="shared" si="154"/>
        <v>1320</v>
      </c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120"/>
      <c r="R65" s="80"/>
      <c r="S65" s="78"/>
      <c r="T65" s="120"/>
      <c r="U65" s="78"/>
      <c r="V65" s="78"/>
      <c r="W65" s="78"/>
      <c r="X65" s="78"/>
      <c r="Y65" s="120">
        <f>AB65</f>
        <v>1320</v>
      </c>
      <c r="Z65" s="80"/>
      <c r="AA65" s="78"/>
      <c r="AB65" s="78">
        <v>1320</v>
      </c>
      <c r="AC65" s="120"/>
      <c r="AD65" s="78"/>
      <c r="AE65" s="78"/>
      <c r="AF65" s="78"/>
      <c r="AG65" s="78"/>
      <c r="AH65" s="120"/>
      <c r="AI65" s="78"/>
      <c r="AJ65" s="78"/>
      <c r="AK65" s="78"/>
      <c r="AL65" s="78"/>
      <c r="AM65" s="84"/>
      <c r="AN65" s="99"/>
      <c r="AO65" s="99"/>
      <c r="AP65" s="99"/>
      <c r="AQ65" s="99"/>
      <c r="AR65" s="99"/>
      <c r="AS65" s="84"/>
      <c r="AT65" s="80"/>
      <c r="AU65" s="80"/>
      <c r="AV65" s="80"/>
      <c r="AW65" s="80"/>
      <c r="AX65" s="80"/>
      <c r="AY65" s="84"/>
      <c r="AZ65" s="80"/>
      <c r="BA65" s="80"/>
      <c r="BB65" s="80"/>
      <c r="BC65" s="80"/>
      <c r="BD65" s="84"/>
      <c r="BE65" s="80"/>
      <c r="BF65" s="80"/>
      <c r="BG65" s="80"/>
      <c r="BH65" s="80"/>
      <c r="BI65" s="80"/>
      <c r="BJ65" s="84"/>
      <c r="BK65" s="80"/>
      <c r="BL65" s="80"/>
      <c r="BM65" s="80"/>
      <c r="BN65" s="84"/>
      <c r="BO65" s="80"/>
      <c r="BP65" s="80"/>
      <c r="BQ65" s="80"/>
      <c r="BR65" s="84"/>
      <c r="BS65" s="80"/>
      <c r="BT65" s="83"/>
      <c r="BU65" s="84"/>
      <c r="BV65" s="84"/>
      <c r="BW65" s="80"/>
      <c r="BX65" s="80"/>
      <c r="BY65" s="80"/>
      <c r="BZ65" s="84"/>
      <c r="CA65" s="80"/>
      <c r="CB65" s="80"/>
      <c r="CC65" s="80"/>
      <c r="CD65" s="80"/>
      <c r="CE65" s="84"/>
      <c r="CF65" s="80"/>
      <c r="CG65" s="80"/>
      <c r="CH65" s="80"/>
      <c r="CI65" s="84"/>
      <c r="CJ65" s="80"/>
      <c r="CK65" s="80"/>
      <c r="CL65" s="80"/>
      <c r="CM65" s="84"/>
      <c r="CN65" s="80"/>
      <c r="CO65" s="80"/>
      <c r="CP65" s="80"/>
      <c r="CQ65" s="80"/>
      <c r="CR65" s="80"/>
      <c r="CS65" s="84"/>
      <c r="CT65" s="78"/>
      <c r="CU65" s="80"/>
      <c r="CV65" s="84"/>
      <c r="CW65" s="80"/>
      <c r="CX65" s="80"/>
      <c r="CY65" s="80"/>
      <c r="CZ65" s="84"/>
      <c r="DA65" s="80"/>
      <c r="DB65" s="80"/>
      <c r="DC65" s="80"/>
      <c r="DD65" s="84"/>
      <c r="DE65" s="80"/>
      <c r="DF65" s="80"/>
      <c r="DG65" s="80"/>
      <c r="DH65" s="84"/>
      <c r="DI65" s="84"/>
      <c r="DJ65" s="84"/>
    </row>
    <row r="66" spans="1:115" ht="18.75" hidden="1" x14ac:dyDescent="0.3">
      <c r="A66" s="464" t="s">
        <v>192</v>
      </c>
      <c r="B66" s="293" t="s">
        <v>115</v>
      </c>
      <c r="C66" s="916">
        <f t="shared" si="154"/>
        <v>0</v>
      </c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79"/>
      <c r="R66" s="80"/>
      <c r="S66" s="80"/>
      <c r="T66" s="81"/>
      <c r="U66" s="80"/>
      <c r="V66" s="80"/>
      <c r="W66" s="80"/>
      <c r="X66" s="80"/>
      <c r="Y66" s="81"/>
      <c r="Z66" s="80"/>
      <c r="AA66" s="80"/>
      <c r="AB66" s="80"/>
      <c r="AC66" s="81"/>
      <c r="AD66" s="80"/>
      <c r="AE66" s="80"/>
      <c r="AF66" s="80"/>
      <c r="AG66" s="80"/>
      <c r="AH66" s="81"/>
      <c r="AI66" s="80"/>
      <c r="AJ66" s="80"/>
      <c r="AK66" s="80"/>
      <c r="AL66" s="80"/>
      <c r="AM66" s="81"/>
      <c r="AN66" s="99"/>
      <c r="AO66" s="99"/>
      <c r="AP66" s="99"/>
      <c r="AQ66" s="99"/>
      <c r="AR66" s="99"/>
      <c r="AS66" s="81"/>
      <c r="AT66" s="80"/>
      <c r="AU66" s="80"/>
      <c r="AV66" s="80"/>
      <c r="AW66" s="80"/>
      <c r="AX66" s="80"/>
      <c r="AY66" s="81"/>
      <c r="AZ66" s="80"/>
      <c r="BA66" s="80"/>
      <c r="BB66" s="80"/>
      <c r="BC66" s="80"/>
      <c r="BD66" s="81"/>
      <c r="BE66" s="80"/>
      <c r="BF66" s="80"/>
      <c r="BG66" s="80"/>
      <c r="BH66" s="80"/>
      <c r="BI66" s="80"/>
      <c r="BJ66" s="81"/>
      <c r="BK66" s="80"/>
      <c r="BL66" s="80"/>
      <c r="BM66" s="80"/>
      <c r="BN66" s="81"/>
      <c r="BO66" s="80"/>
      <c r="BP66" s="80"/>
      <c r="BQ66" s="80"/>
      <c r="BR66" s="81"/>
      <c r="BS66" s="80"/>
      <c r="BT66" s="83"/>
      <c r="BU66" s="84"/>
      <c r="BV66" s="81"/>
      <c r="BW66" s="80"/>
      <c r="BX66" s="80"/>
      <c r="BY66" s="80"/>
      <c r="BZ66" s="81"/>
      <c r="CA66" s="80"/>
      <c r="CB66" s="80"/>
      <c r="CC66" s="80"/>
      <c r="CD66" s="80"/>
      <c r="CE66" s="81"/>
      <c r="CF66" s="80"/>
      <c r="CG66" s="80"/>
      <c r="CH66" s="80"/>
      <c r="CI66" s="81"/>
      <c r="CJ66" s="80"/>
      <c r="CK66" s="80"/>
      <c r="CL66" s="80"/>
      <c r="CM66" s="81"/>
      <c r="CN66" s="80"/>
      <c r="CO66" s="80"/>
      <c r="CP66" s="80"/>
      <c r="CQ66" s="80"/>
      <c r="CR66" s="80"/>
      <c r="CS66" s="81"/>
      <c r="CT66" s="78"/>
      <c r="CU66" s="80"/>
      <c r="CV66" s="81"/>
      <c r="CW66" s="80"/>
      <c r="CX66" s="80"/>
      <c r="CY66" s="80"/>
      <c r="CZ66" s="81"/>
      <c r="DA66" s="80"/>
      <c r="DB66" s="80"/>
      <c r="DC66" s="147"/>
      <c r="DD66" s="81"/>
      <c r="DE66" s="80"/>
      <c r="DF66" s="80"/>
      <c r="DG66" s="80"/>
      <c r="DH66" s="84"/>
      <c r="DI66" s="84"/>
      <c r="DJ66" s="84"/>
    </row>
    <row r="67" spans="1:115" ht="18.75" x14ac:dyDescent="0.25">
      <c r="A67" s="461" t="s">
        <v>325</v>
      </c>
      <c r="B67" s="283" t="s">
        <v>115</v>
      </c>
      <c r="C67" s="916">
        <f t="shared" si="154"/>
        <v>1600</v>
      </c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120"/>
      <c r="R67" s="80"/>
      <c r="S67" s="80"/>
      <c r="T67" s="84"/>
      <c r="U67" s="80"/>
      <c r="V67" s="80"/>
      <c r="W67" s="80"/>
      <c r="X67" s="80"/>
      <c r="Y67" s="84"/>
      <c r="Z67" s="80"/>
      <c r="AA67" s="80"/>
      <c r="AB67" s="80"/>
      <c r="AC67" s="84"/>
      <c r="AD67" s="80"/>
      <c r="AE67" s="80"/>
      <c r="AF67" s="80"/>
      <c r="AG67" s="80"/>
      <c r="AH67" s="84"/>
      <c r="AI67" s="80"/>
      <c r="AJ67" s="80"/>
      <c r="AK67" s="80"/>
      <c r="AL67" s="80"/>
      <c r="AM67" s="84"/>
      <c r="AN67" s="99"/>
      <c r="AO67" s="99"/>
      <c r="AP67" s="99"/>
      <c r="AQ67" s="99"/>
      <c r="AR67" s="99"/>
      <c r="AS67" s="84"/>
      <c r="AT67" s="80"/>
      <c r="AU67" s="80"/>
      <c r="AV67" s="80"/>
      <c r="AW67" s="80"/>
      <c r="AX67" s="80"/>
      <c r="AY67" s="84"/>
      <c r="AZ67" s="80"/>
      <c r="BA67" s="80"/>
      <c r="BB67" s="80"/>
      <c r="BC67" s="80"/>
      <c r="BD67" s="84"/>
      <c r="BE67" s="80"/>
      <c r="BF67" s="80"/>
      <c r="BG67" s="80"/>
      <c r="BH67" s="80"/>
      <c r="BI67" s="80"/>
      <c r="BJ67" s="84"/>
      <c r="BK67" s="80"/>
      <c r="BL67" s="80"/>
      <c r="BM67" s="80"/>
      <c r="BN67" s="84"/>
      <c r="BO67" s="80"/>
      <c r="BP67" s="80"/>
      <c r="BQ67" s="80"/>
      <c r="BR67" s="84"/>
      <c r="BS67" s="80"/>
      <c r="BT67" s="83"/>
      <c r="BU67" s="84"/>
      <c r="BV67" s="84"/>
      <c r="BW67" s="80"/>
      <c r="BX67" s="80"/>
      <c r="BY67" s="80"/>
      <c r="BZ67" s="84"/>
      <c r="CA67" s="80"/>
      <c r="CB67" s="80"/>
      <c r="CC67" s="80"/>
      <c r="CD67" s="80"/>
      <c r="CE67" s="84"/>
      <c r="CF67" s="80"/>
      <c r="CG67" s="80"/>
      <c r="CH67" s="80"/>
      <c r="CI67" s="84">
        <f>CL67</f>
        <v>1600</v>
      </c>
      <c r="CJ67" s="80"/>
      <c r="CK67" s="80"/>
      <c r="CL67" s="80">
        <v>1600</v>
      </c>
      <c r="CM67" s="84"/>
      <c r="CN67" s="80"/>
      <c r="CO67" s="80"/>
      <c r="CP67" s="80"/>
      <c r="CQ67" s="80"/>
      <c r="CR67" s="80"/>
      <c r="CS67" s="84"/>
      <c r="CT67" s="78"/>
      <c r="CU67" s="80"/>
      <c r="CV67" s="84"/>
      <c r="CW67" s="80"/>
      <c r="CX67" s="80"/>
      <c r="CY67" s="80"/>
      <c r="CZ67" s="84"/>
      <c r="DA67" s="80"/>
      <c r="DB67" s="80"/>
      <c r="DC67" s="80"/>
      <c r="DD67" s="84"/>
      <c r="DE67" s="80"/>
      <c r="DF67" s="80"/>
      <c r="DG67" s="80"/>
      <c r="DH67" s="84"/>
      <c r="DI67" s="84"/>
      <c r="DJ67" s="84"/>
    </row>
    <row r="68" spans="1:115" ht="18.75" hidden="1" x14ac:dyDescent="0.25">
      <c r="A68" s="813" t="s">
        <v>194</v>
      </c>
      <c r="B68" s="807" t="s">
        <v>115</v>
      </c>
      <c r="C68" s="916">
        <f t="shared" si="154"/>
        <v>0</v>
      </c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79"/>
      <c r="R68" s="80"/>
      <c r="S68" s="80"/>
      <c r="T68" s="81"/>
      <c r="U68" s="80"/>
      <c r="V68" s="80"/>
      <c r="W68" s="80"/>
      <c r="X68" s="80"/>
      <c r="Y68" s="81"/>
      <c r="Z68" s="80"/>
      <c r="AA68" s="80"/>
      <c r="AB68" s="80"/>
      <c r="AC68" s="81"/>
      <c r="AD68" s="80"/>
      <c r="AE68" s="80"/>
      <c r="AF68" s="80"/>
      <c r="AG68" s="80"/>
      <c r="AH68" s="81"/>
      <c r="AI68" s="80"/>
      <c r="AJ68" s="80"/>
      <c r="AK68" s="80"/>
      <c r="AL68" s="80"/>
      <c r="AM68" s="81"/>
      <c r="AN68" s="99"/>
      <c r="AO68" s="99"/>
      <c r="AP68" s="99"/>
      <c r="AQ68" s="99"/>
      <c r="AR68" s="99"/>
      <c r="AS68" s="81"/>
      <c r="AT68" s="80"/>
      <c r="AU68" s="80"/>
      <c r="AV68" s="80"/>
      <c r="AW68" s="80"/>
      <c r="AX68" s="80"/>
      <c r="AY68" s="81"/>
      <c r="AZ68" s="80"/>
      <c r="BA68" s="80"/>
      <c r="BB68" s="80"/>
      <c r="BC68" s="80"/>
      <c r="BD68" s="81"/>
      <c r="BE68" s="80"/>
      <c r="BF68" s="80"/>
      <c r="BG68" s="80"/>
      <c r="BH68" s="80"/>
      <c r="BI68" s="80"/>
      <c r="BJ68" s="81"/>
      <c r="BK68" s="80"/>
      <c r="BL68" s="80"/>
      <c r="BM68" s="80"/>
      <c r="BN68" s="81"/>
      <c r="BO68" s="80"/>
      <c r="BP68" s="80"/>
      <c r="BQ68" s="80"/>
      <c r="BR68" s="81"/>
      <c r="BS68" s="80"/>
      <c r="BT68" s="83"/>
      <c r="BU68" s="84"/>
      <c r="BV68" s="81"/>
      <c r="BW68" s="80"/>
      <c r="BX68" s="80"/>
      <c r="BY68" s="80"/>
      <c r="BZ68" s="81"/>
      <c r="CA68" s="80"/>
      <c r="CB68" s="80"/>
      <c r="CC68" s="80"/>
      <c r="CD68" s="80"/>
      <c r="CE68" s="81"/>
      <c r="CF68" s="80"/>
      <c r="CG68" s="80"/>
      <c r="CH68" s="80"/>
      <c r="CI68" s="81"/>
      <c r="CJ68" s="80"/>
      <c r="CK68" s="80"/>
      <c r="CL68" s="80"/>
      <c r="CM68" s="81"/>
      <c r="CN68" s="80"/>
      <c r="CO68" s="80"/>
      <c r="CP68" s="80"/>
      <c r="CQ68" s="80"/>
      <c r="CR68" s="80"/>
      <c r="CS68" s="81"/>
      <c r="CT68" s="78"/>
      <c r="CU68" s="80"/>
      <c r="CV68" s="81"/>
      <c r="CW68" s="80"/>
      <c r="CX68" s="80"/>
      <c r="CY68" s="80"/>
      <c r="CZ68" s="81"/>
      <c r="DA68" s="80"/>
      <c r="DB68" s="80"/>
      <c r="DC68" s="80"/>
      <c r="DD68" s="81"/>
      <c r="DE68" s="80"/>
      <c r="DF68" s="80"/>
      <c r="DG68" s="80"/>
      <c r="DH68" s="84"/>
      <c r="DI68" s="84"/>
      <c r="DJ68" s="84"/>
    </row>
    <row r="69" spans="1:115" ht="18.75" customHeight="1" x14ac:dyDescent="0.25">
      <c r="A69" s="812" t="s">
        <v>326</v>
      </c>
      <c r="B69" s="638" t="s">
        <v>115</v>
      </c>
      <c r="C69" s="916">
        <f t="shared" si="154"/>
        <v>2040</v>
      </c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120"/>
      <c r="R69" s="80"/>
      <c r="S69" s="80"/>
      <c r="T69" s="84"/>
      <c r="U69" s="80"/>
      <c r="V69" s="80"/>
      <c r="W69" s="80"/>
      <c r="X69" s="80"/>
      <c r="Y69" s="84"/>
      <c r="Z69" s="80"/>
      <c r="AA69" s="80"/>
      <c r="AB69" s="80"/>
      <c r="AC69" s="84"/>
      <c r="AD69" s="80"/>
      <c r="AE69" s="80"/>
      <c r="AF69" s="80"/>
      <c r="AG69" s="80"/>
      <c r="AH69" s="84"/>
      <c r="AI69" s="80"/>
      <c r="AJ69" s="80"/>
      <c r="AK69" s="80"/>
      <c r="AL69" s="80"/>
      <c r="AM69" s="84"/>
      <c r="AN69" s="99"/>
      <c r="AO69" s="99"/>
      <c r="AP69" s="99"/>
      <c r="AQ69" s="99"/>
      <c r="AR69" s="99"/>
      <c r="AS69" s="84"/>
      <c r="AT69" s="80"/>
      <c r="AU69" s="80"/>
      <c r="AV69" s="80"/>
      <c r="AW69" s="80"/>
      <c r="AX69" s="80"/>
      <c r="AY69" s="84"/>
      <c r="AZ69" s="80"/>
      <c r="BA69" s="80"/>
      <c r="BB69" s="80"/>
      <c r="BC69" s="80"/>
      <c r="BD69" s="84"/>
      <c r="BE69" s="80"/>
      <c r="BF69" s="80"/>
      <c r="BG69" s="80"/>
      <c r="BH69" s="80"/>
      <c r="BI69" s="80"/>
      <c r="BJ69" s="84"/>
      <c r="BK69" s="80"/>
      <c r="BL69" s="80"/>
      <c r="BM69" s="80"/>
      <c r="BN69" s="84"/>
      <c r="BO69" s="80"/>
      <c r="BP69" s="80"/>
      <c r="BQ69" s="80"/>
      <c r="BR69" s="84">
        <f>BS69</f>
        <v>2040</v>
      </c>
      <c r="BS69" s="80">
        <v>2040</v>
      </c>
      <c r="BT69" s="83"/>
      <c r="BU69" s="84"/>
      <c r="BV69" s="84"/>
      <c r="BW69" s="80"/>
      <c r="BX69" s="80"/>
      <c r="BY69" s="80"/>
      <c r="BZ69" s="84"/>
      <c r="CA69" s="80"/>
      <c r="CB69" s="80"/>
      <c r="CC69" s="80"/>
      <c r="CD69" s="80"/>
      <c r="CE69" s="84"/>
      <c r="CF69" s="80"/>
      <c r="CG69" s="80"/>
      <c r="CH69" s="80"/>
      <c r="CI69" s="84"/>
      <c r="CJ69" s="80"/>
      <c r="CK69" s="80"/>
      <c r="CL69" s="80"/>
      <c r="CM69" s="84"/>
      <c r="CN69" s="80"/>
      <c r="CO69" s="80"/>
      <c r="CP69" s="80"/>
      <c r="CQ69" s="80"/>
      <c r="CR69" s="80"/>
      <c r="CS69" s="84"/>
      <c r="CT69" s="78"/>
      <c r="CU69" s="80"/>
      <c r="CV69" s="84"/>
      <c r="CW69" s="80"/>
      <c r="CX69" s="80"/>
      <c r="CY69" s="80"/>
      <c r="CZ69" s="84"/>
      <c r="DA69" s="80"/>
      <c r="DB69" s="80"/>
      <c r="DC69" s="80"/>
      <c r="DD69" s="84"/>
      <c r="DE69" s="80"/>
      <c r="DF69" s="80"/>
      <c r="DG69" s="80"/>
      <c r="DH69" s="84"/>
      <c r="DI69" s="84"/>
      <c r="DJ69" s="84"/>
    </row>
    <row r="70" spans="1:115" ht="19.5" thickBot="1" x14ac:dyDescent="0.3">
      <c r="A70" s="976" t="s">
        <v>327</v>
      </c>
      <c r="B70" s="977" t="s">
        <v>115</v>
      </c>
      <c r="C70" s="918">
        <f t="shared" si="154"/>
        <v>1300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815"/>
      <c r="R70" s="140"/>
      <c r="S70" s="140"/>
      <c r="T70" s="814"/>
      <c r="U70" s="140"/>
      <c r="V70" s="140"/>
      <c r="W70" s="140"/>
      <c r="X70" s="140"/>
      <c r="Y70" s="814"/>
      <c r="Z70" s="140"/>
      <c r="AA70" s="140"/>
      <c r="AB70" s="140"/>
      <c r="AC70" s="814"/>
      <c r="AD70" s="140"/>
      <c r="AE70" s="140"/>
      <c r="AF70" s="140"/>
      <c r="AG70" s="140"/>
      <c r="AH70" s="814"/>
      <c r="AI70" s="140"/>
      <c r="AJ70" s="140"/>
      <c r="AK70" s="140"/>
      <c r="AL70" s="140"/>
      <c r="AM70" s="814"/>
      <c r="AN70" s="923"/>
      <c r="AO70" s="923"/>
      <c r="AP70" s="923"/>
      <c r="AQ70" s="923"/>
      <c r="AR70" s="923"/>
      <c r="AS70" s="814"/>
      <c r="AT70" s="140"/>
      <c r="AU70" s="140"/>
      <c r="AV70" s="140"/>
      <c r="AW70" s="140"/>
      <c r="AX70" s="140"/>
      <c r="AY70" s="814"/>
      <c r="AZ70" s="140"/>
      <c r="BA70" s="140"/>
      <c r="BB70" s="140"/>
      <c r="BC70" s="140"/>
      <c r="BD70" s="814"/>
      <c r="BE70" s="140"/>
      <c r="BF70" s="140"/>
      <c r="BG70" s="140"/>
      <c r="BH70" s="140"/>
      <c r="BI70" s="140"/>
      <c r="BJ70" s="814"/>
      <c r="BK70" s="140"/>
      <c r="BL70" s="140"/>
      <c r="BM70" s="140"/>
      <c r="BN70" s="814"/>
      <c r="BO70" s="140"/>
      <c r="BP70" s="140"/>
      <c r="BQ70" s="140"/>
      <c r="BR70" s="814"/>
      <c r="BS70" s="140"/>
      <c r="BT70" s="924"/>
      <c r="BU70" s="814"/>
      <c r="BV70" s="814"/>
      <c r="BW70" s="140"/>
      <c r="BX70" s="140"/>
      <c r="BY70" s="140"/>
      <c r="BZ70" s="814"/>
      <c r="CA70" s="140"/>
      <c r="CB70" s="140"/>
      <c r="CC70" s="140"/>
      <c r="CD70" s="140"/>
      <c r="CE70" s="814"/>
      <c r="CF70" s="140"/>
      <c r="CG70" s="140"/>
      <c r="CH70" s="140"/>
      <c r="CI70" s="814"/>
      <c r="CJ70" s="140"/>
      <c r="CK70" s="140"/>
      <c r="CL70" s="140"/>
      <c r="CM70" s="814"/>
      <c r="CN70" s="140"/>
      <c r="CO70" s="140"/>
      <c r="CP70" s="140"/>
      <c r="CQ70" s="140"/>
      <c r="CR70" s="140"/>
      <c r="CS70" s="814"/>
      <c r="CT70" s="347"/>
      <c r="CU70" s="140"/>
      <c r="CV70" s="814"/>
      <c r="CW70" s="140"/>
      <c r="CX70" s="140"/>
      <c r="CY70" s="140"/>
      <c r="CZ70" s="814"/>
      <c r="DA70" s="140"/>
      <c r="DB70" s="140"/>
      <c r="DC70" s="140"/>
      <c r="DD70" s="814"/>
      <c r="DE70" s="140"/>
      <c r="DF70" s="140"/>
      <c r="DG70" s="140"/>
      <c r="DH70" s="814"/>
      <c r="DI70" s="814"/>
      <c r="DJ70" s="814">
        <v>1300</v>
      </c>
    </row>
    <row r="71" spans="1:115" s="184" customFormat="1" ht="56.25" customHeight="1" thickBot="1" x14ac:dyDescent="0.3">
      <c r="A71" s="868" t="s">
        <v>321</v>
      </c>
      <c r="B71" s="869" t="s">
        <v>115</v>
      </c>
      <c r="C71" s="913">
        <f t="shared" si="154"/>
        <v>6400</v>
      </c>
      <c r="D71" s="926"/>
      <c r="E71" s="926"/>
      <c r="F71" s="926"/>
      <c r="G71" s="926"/>
      <c r="H71" s="926"/>
      <c r="I71" s="926"/>
      <c r="J71" s="926"/>
      <c r="K71" s="926"/>
      <c r="L71" s="926"/>
      <c r="M71" s="926"/>
      <c r="N71" s="926"/>
      <c r="O71" s="926"/>
      <c r="P71" s="926"/>
      <c r="Q71" s="870">
        <f>R71+S71</f>
        <v>2000</v>
      </c>
      <c r="R71" s="926"/>
      <c r="S71" s="926">
        <v>2000</v>
      </c>
      <c r="T71" s="870"/>
      <c r="U71" s="926"/>
      <c r="V71" s="926"/>
      <c r="W71" s="926"/>
      <c r="X71" s="926"/>
      <c r="Y71" s="870">
        <f>Z71+AA71+AB71</f>
        <v>2200</v>
      </c>
      <c r="Z71" s="926">
        <v>2200</v>
      </c>
      <c r="AA71" s="926"/>
      <c r="AB71" s="926"/>
      <c r="AC71" s="870"/>
      <c r="AD71" s="926"/>
      <c r="AE71" s="926"/>
      <c r="AF71" s="926"/>
      <c r="AG71" s="926"/>
      <c r="AH71" s="870"/>
      <c r="AI71" s="926"/>
      <c r="AJ71" s="926"/>
      <c r="AK71" s="926"/>
      <c r="AL71" s="926"/>
      <c r="AM71" s="870"/>
      <c r="AN71" s="928"/>
      <c r="AO71" s="928"/>
      <c r="AP71" s="928"/>
      <c r="AQ71" s="928"/>
      <c r="AR71" s="928"/>
      <c r="AS71" s="870"/>
      <c r="AT71" s="926"/>
      <c r="AU71" s="926"/>
      <c r="AV71" s="926"/>
      <c r="AW71" s="926"/>
      <c r="AX71" s="926"/>
      <c r="AY71" s="870"/>
      <c r="AZ71" s="926"/>
      <c r="BA71" s="926"/>
      <c r="BB71" s="926"/>
      <c r="BC71" s="926"/>
      <c r="BD71" s="870"/>
      <c r="BE71" s="926"/>
      <c r="BF71" s="926"/>
      <c r="BG71" s="926"/>
      <c r="BH71" s="926"/>
      <c r="BI71" s="926"/>
      <c r="BJ71" s="870"/>
      <c r="BK71" s="926"/>
      <c r="BL71" s="926"/>
      <c r="BM71" s="926"/>
      <c r="BN71" s="870"/>
      <c r="BO71" s="926"/>
      <c r="BP71" s="926"/>
      <c r="BQ71" s="926"/>
      <c r="BR71" s="870"/>
      <c r="BS71" s="926"/>
      <c r="BT71" s="926"/>
      <c r="BU71" s="926"/>
      <c r="BV71" s="870"/>
      <c r="BW71" s="926"/>
      <c r="BX71" s="926"/>
      <c r="BY71" s="926"/>
      <c r="BZ71" s="870"/>
      <c r="CA71" s="926"/>
      <c r="CB71" s="926"/>
      <c r="CC71" s="926"/>
      <c r="CD71" s="926"/>
      <c r="CE71" s="870"/>
      <c r="CF71" s="926"/>
      <c r="CG71" s="926"/>
      <c r="CH71" s="926"/>
      <c r="CI71" s="870">
        <f>CJ71+CK71+CL71</f>
        <v>2200</v>
      </c>
      <c r="CJ71" s="926">
        <v>2200</v>
      </c>
      <c r="CK71" s="926"/>
      <c r="CL71" s="926"/>
      <c r="CM71" s="870"/>
      <c r="CN71" s="926"/>
      <c r="CO71" s="926"/>
      <c r="CP71" s="926"/>
      <c r="CQ71" s="926"/>
      <c r="CR71" s="926"/>
      <c r="CS71" s="870"/>
      <c r="CT71" s="926"/>
      <c r="CU71" s="926"/>
      <c r="CV71" s="870"/>
      <c r="CW71" s="926"/>
      <c r="CX71" s="926"/>
      <c r="CY71" s="926"/>
      <c r="CZ71" s="870"/>
      <c r="DA71" s="926"/>
      <c r="DB71" s="926"/>
      <c r="DC71" s="926"/>
      <c r="DD71" s="870"/>
      <c r="DE71" s="926"/>
      <c r="DF71" s="926"/>
      <c r="DG71" s="926"/>
      <c r="DH71" s="926"/>
      <c r="DI71" s="926"/>
      <c r="DJ71" s="972"/>
      <c r="DK71" s="740"/>
    </row>
    <row r="72" spans="1:115" s="184" customFormat="1" ht="36.75" customHeight="1" thickBot="1" x14ac:dyDescent="0.3">
      <c r="A72" s="991" t="s">
        <v>320</v>
      </c>
      <c r="B72" s="992" t="s">
        <v>115</v>
      </c>
      <c r="C72" s="920">
        <f t="shared" si="154"/>
        <v>300</v>
      </c>
      <c r="D72" s="904"/>
      <c r="E72" s="904"/>
      <c r="F72" s="904"/>
      <c r="G72" s="904"/>
      <c r="H72" s="904"/>
      <c r="I72" s="904">
        <v>300</v>
      </c>
      <c r="J72" s="904"/>
      <c r="K72" s="904"/>
      <c r="L72" s="904"/>
      <c r="M72" s="904"/>
      <c r="N72" s="904"/>
      <c r="O72" s="904"/>
      <c r="P72" s="904"/>
      <c r="Q72" s="907"/>
      <c r="R72" s="904"/>
      <c r="S72" s="904"/>
      <c r="T72" s="907"/>
      <c r="U72" s="904"/>
      <c r="V72" s="904"/>
      <c r="W72" s="904"/>
      <c r="X72" s="904"/>
      <c r="Y72" s="907"/>
      <c r="Z72" s="904"/>
      <c r="AA72" s="904"/>
      <c r="AB72" s="904"/>
      <c r="AC72" s="907"/>
      <c r="AD72" s="904"/>
      <c r="AE72" s="904"/>
      <c r="AF72" s="904"/>
      <c r="AG72" s="904"/>
      <c r="AH72" s="907"/>
      <c r="AI72" s="904"/>
      <c r="AJ72" s="904"/>
      <c r="AK72" s="904"/>
      <c r="AL72" s="904"/>
      <c r="AM72" s="907"/>
      <c r="AN72" s="910"/>
      <c r="AO72" s="910"/>
      <c r="AP72" s="910"/>
      <c r="AQ72" s="910"/>
      <c r="AR72" s="910"/>
      <c r="AS72" s="907"/>
      <c r="AT72" s="904"/>
      <c r="AU72" s="904"/>
      <c r="AV72" s="904"/>
      <c r="AW72" s="904"/>
      <c r="AX72" s="904"/>
      <c r="AY72" s="907"/>
      <c r="AZ72" s="904"/>
      <c r="BA72" s="904"/>
      <c r="BB72" s="904"/>
      <c r="BC72" s="904"/>
      <c r="BD72" s="907"/>
      <c r="BE72" s="904"/>
      <c r="BF72" s="904"/>
      <c r="BG72" s="904"/>
      <c r="BH72" s="904"/>
      <c r="BI72" s="904"/>
      <c r="BJ72" s="907"/>
      <c r="BK72" s="904"/>
      <c r="BL72" s="904"/>
      <c r="BM72" s="904"/>
      <c r="BN72" s="907"/>
      <c r="BO72" s="904"/>
      <c r="BP72" s="904"/>
      <c r="BQ72" s="904"/>
      <c r="BR72" s="907"/>
      <c r="BS72" s="904"/>
      <c r="BT72" s="904"/>
      <c r="BU72" s="904"/>
      <c r="BV72" s="907"/>
      <c r="BW72" s="904"/>
      <c r="BX72" s="904"/>
      <c r="BY72" s="904"/>
      <c r="BZ72" s="907"/>
      <c r="CA72" s="904"/>
      <c r="CB72" s="904"/>
      <c r="CC72" s="904"/>
      <c r="CD72" s="904"/>
      <c r="CE72" s="907"/>
      <c r="CF72" s="904"/>
      <c r="CG72" s="904"/>
      <c r="CH72" s="904"/>
      <c r="CI72" s="907"/>
      <c r="CJ72" s="904"/>
      <c r="CK72" s="904"/>
      <c r="CL72" s="904"/>
      <c r="CM72" s="907"/>
      <c r="CN72" s="904"/>
      <c r="CO72" s="904"/>
      <c r="CP72" s="904"/>
      <c r="CQ72" s="904"/>
      <c r="CR72" s="904"/>
      <c r="CS72" s="907"/>
      <c r="CT72" s="904"/>
      <c r="CU72" s="904"/>
      <c r="CV72" s="907"/>
      <c r="CW72" s="904"/>
      <c r="CX72" s="904"/>
      <c r="CY72" s="904"/>
      <c r="CZ72" s="907"/>
      <c r="DA72" s="904"/>
      <c r="DB72" s="904"/>
      <c r="DC72" s="904"/>
      <c r="DD72" s="907"/>
      <c r="DE72" s="904"/>
      <c r="DF72" s="904"/>
      <c r="DG72" s="904"/>
      <c r="DH72" s="904"/>
      <c r="DI72" s="904"/>
      <c r="DJ72" s="912"/>
      <c r="DK72" s="740"/>
    </row>
    <row r="73" spans="1:115" s="143" customFormat="1" ht="54" thickBot="1" x14ac:dyDescent="0.3">
      <c r="A73" s="974" t="s">
        <v>319</v>
      </c>
      <c r="B73" s="931" t="s">
        <v>115</v>
      </c>
      <c r="C73" s="913">
        <f t="shared" si="154"/>
        <v>2000</v>
      </c>
      <c r="D73" s="988"/>
      <c r="E73" s="988"/>
      <c r="F73" s="975">
        <v>2000</v>
      </c>
      <c r="G73" s="988"/>
      <c r="H73" s="988"/>
      <c r="I73" s="988"/>
      <c r="J73" s="988"/>
      <c r="K73" s="988"/>
      <c r="L73" s="988"/>
      <c r="M73" s="988"/>
      <c r="N73" s="988"/>
      <c r="O73" s="988"/>
      <c r="P73" s="988"/>
      <c r="Q73" s="988"/>
      <c r="R73" s="989"/>
      <c r="S73" s="988"/>
      <c r="T73" s="988"/>
      <c r="U73" s="988"/>
      <c r="V73" s="988"/>
      <c r="W73" s="988"/>
      <c r="X73" s="988"/>
      <c r="Y73" s="988"/>
      <c r="Z73" s="989"/>
      <c r="AA73" s="988"/>
      <c r="AB73" s="988"/>
      <c r="AC73" s="988"/>
      <c r="AD73" s="988"/>
      <c r="AE73" s="988"/>
      <c r="AF73" s="988"/>
      <c r="AG73" s="988"/>
      <c r="AH73" s="988"/>
      <c r="AI73" s="988"/>
      <c r="AJ73" s="988"/>
      <c r="AK73" s="988"/>
      <c r="AL73" s="988"/>
      <c r="AM73" s="989"/>
      <c r="AN73" s="988"/>
      <c r="AO73" s="988"/>
      <c r="AP73" s="988"/>
      <c r="AQ73" s="988"/>
      <c r="AR73" s="988"/>
      <c r="AS73" s="988"/>
      <c r="AT73" s="988"/>
      <c r="AU73" s="988"/>
      <c r="AV73" s="988"/>
      <c r="AW73" s="988"/>
      <c r="AX73" s="988"/>
      <c r="AY73" s="988"/>
      <c r="AZ73" s="988"/>
      <c r="BA73" s="988"/>
      <c r="BB73" s="988"/>
      <c r="BC73" s="988"/>
      <c r="BD73" s="988"/>
      <c r="BE73" s="988"/>
      <c r="BF73" s="988"/>
      <c r="BG73" s="988"/>
      <c r="BH73" s="988"/>
      <c r="BI73" s="988"/>
      <c r="BJ73" s="988"/>
      <c r="BK73" s="989"/>
      <c r="BL73" s="988"/>
      <c r="BM73" s="988"/>
      <c r="BN73" s="988"/>
      <c r="BO73" s="988"/>
      <c r="BP73" s="988"/>
      <c r="BQ73" s="988"/>
      <c r="BR73" s="988"/>
      <c r="BS73" s="988"/>
      <c r="BT73" s="989"/>
      <c r="BU73" s="988"/>
      <c r="BV73" s="988"/>
      <c r="BW73" s="988"/>
      <c r="BX73" s="988"/>
      <c r="BY73" s="988"/>
      <c r="BZ73" s="988"/>
      <c r="CA73" s="989"/>
      <c r="CB73" s="988"/>
      <c r="CC73" s="988"/>
      <c r="CD73" s="988"/>
      <c r="CE73" s="988"/>
      <c r="CF73" s="988"/>
      <c r="CG73" s="988"/>
      <c r="CH73" s="988"/>
      <c r="CI73" s="988"/>
      <c r="CJ73" s="988"/>
      <c r="CK73" s="988"/>
      <c r="CL73" s="988"/>
      <c r="CM73" s="988"/>
      <c r="CN73" s="988"/>
      <c r="CO73" s="988"/>
      <c r="CP73" s="988"/>
      <c r="CQ73" s="989"/>
      <c r="CR73" s="988"/>
      <c r="CS73" s="988"/>
      <c r="CT73" s="988"/>
      <c r="CU73" s="988"/>
      <c r="CV73" s="988"/>
      <c r="CW73" s="989"/>
      <c r="CX73" s="988"/>
      <c r="CY73" s="988"/>
      <c r="CZ73" s="988"/>
      <c r="DA73" s="988"/>
      <c r="DB73" s="988"/>
      <c r="DC73" s="989"/>
      <c r="DD73" s="988"/>
      <c r="DE73" s="988"/>
      <c r="DF73" s="988"/>
      <c r="DG73" s="988"/>
      <c r="DH73" s="988"/>
      <c r="DI73" s="988"/>
      <c r="DJ73" s="990"/>
    </row>
    <row r="74" spans="1:115" ht="38.25" thickBot="1" x14ac:dyDescent="0.35">
      <c r="A74" s="868" t="s">
        <v>310</v>
      </c>
      <c r="B74" s="931" t="s">
        <v>115</v>
      </c>
      <c r="C74" s="913">
        <f>SUM(C77+C82)</f>
        <v>3700202</v>
      </c>
      <c r="D74" s="985"/>
      <c r="E74" s="986"/>
      <c r="F74" s="986"/>
      <c r="G74" s="986"/>
      <c r="H74" s="986"/>
      <c r="I74" s="986"/>
      <c r="J74" s="987"/>
      <c r="K74" s="988"/>
      <c r="L74" s="988"/>
      <c r="M74" s="988"/>
      <c r="N74" s="988"/>
      <c r="O74" s="988"/>
      <c r="P74" s="988"/>
      <c r="Q74" s="988"/>
      <c r="R74" s="989"/>
      <c r="S74" s="988"/>
      <c r="T74" s="988"/>
      <c r="U74" s="988"/>
      <c r="V74" s="988"/>
      <c r="W74" s="988"/>
      <c r="X74" s="988"/>
      <c r="Y74" s="988"/>
      <c r="Z74" s="989"/>
      <c r="AA74" s="988"/>
      <c r="AB74" s="988"/>
      <c r="AC74" s="988"/>
      <c r="AD74" s="988"/>
      <c r="AE74" s="988"/>
      <c r="AF74" s="988"/>
      <c r="AG74" s="988"/>
      <c r="AH74" s="988"/>
      <c r="AI74" s="988"/>
      <c r="AJ74" s="988"/>
      <c r="AK74" s="988"/>
      <c r="AL74" s="988"/>
      <c r="AM74" s="989"/>
      <c r="AN74" s="988"/>
      <c r="AO74" s="988"/>
      <c r="AP74" s="988"/>
      <c r="AQ74" s="988"/>
      <c r="AR74" s="988"/>
      <c r="AS74" s="988"/>
      <c r="AT74" s="988"/>
      <c r="AU74" s="988"/>
      <c r="AV74" s="988"/>
      <c r="AW74" s="988"/>
      <c r="AX74" s="988"/>
      <c r="AY74" s="988"/>
      <c r="AZ74" s="988"/>
      <c r="BA74" s="988"/>
      <c r="BB74" s="988"/>
      <c r="BC74" s="988"/>
      <c r="BD74" s="988"/>
      <c r="BE74" s="988"/>
      <c r="BF74" s="988"/>
      <c r="BG74" s="988"/>
      <c r="BH74" s="988"/>
      <c r="BI74" s="988"/>
      <c r="BJ74" s="988"/>
      <c r="BK74" s="989"/>
      <c r="BL74" s="988"/>
      <c r="BM74" s="988"/>
      <c r="BN74" s="988"/>
      <c r="BO74" s="988"/>
      <c r="BP74" s="988"/>
      <c r="BQ74" s="988"/>
      <c r="BR74" s="988"/>
      <c r="BS74" s="988"/>
      <c r="BT74" s="989"/>
      <c r="BU74" s="988"/>
      <c r="BV74" s="988"/>
      <c r="BW74" s="988"/>
      <c r="BX74" s="988"/>
      <c r="BY74" s="988"/>
      <c r="BZ74" s="988"/>
      <c r="CA74" s="989"/>
      <c r="CB74" s="988"/>
      <c r="CC74" s="988"/>
      <c r="CD74" s="988"/>
      <c r="CE74" s="988"/>
      <c r="CF74" s="988"/>
      <c r="CG74" s="988"/>
      <c r="CH74" s="988"/>
      <c r="CI74" s="988"/>
      <c r="CJ74" s="988"/>
      <c r="CK74" s="988"/>
      <c r="CL74" s="988"/>
      <c r="CM74" s="988"/>
      <c r="CN74" s="988"/>
      <c r="CO74" s="988"/>
      <c r="CP74" s="988"/>
      <c r="CQ74" s="989"/>
      <c r="CR74" s="988"/>
      <c r="CS74" s="988"/>
      <c r="CT74" s="988"/>
      <c r="CU74" s="988"/>
      <c r="CV74" s="988"/>
      <c r="CW74" s="989"/>
      <c r="CX74" s="988"/>
      <c r="CY74" s="988"/>
      <c r="CZ74" s="988"/>
      <c r="DA74" s="988"/>
      <c r="DB74" s="988"/>
      <c r="DC74" s="989"/>
      <c r="DD74" s="988"/>
      <c r="DE74" s="988"/>
      <c r="DF74" s="988"/>
      <c r="DG74" s="988"/>
      <c r="DH74" s="988"/>
      <c r="DI74" s="988"/>
      <c r="DJ74" s="990"/>
    </row>
    <row r="75" spans="1:115" ht="37.5" x14ac:dyDescent="0.3">
      <c r="A75" s="1079" t="s">
        <v>311</v>
      </c>
      <c r="B75" s="783" t="s">
        <v>137</v>
      </c>
      <c r="C75" s="66">
        <f t="shared" si="154"/>
        <v>20</v>
      </c>
      <c r="D75" s="980"/>
      <c r="E75" s="722"/>
      <c r="F75" s="722"/>
      <c r="G75" s="722"/>
      <c r="H75" s="722"/>
      <c r="I75" s="722"/>
      <c r="J75" s="984">
        <v>20</v>
      </c>
      <c r="K75" s="978"/>
      <c r="L75" s="978"/>
      <c r="M75" s="978"/>
      <c r="N75" s="978"/>
      <c r="O75" s="978"/>
      <c r="P75" s="978"/>
      <c r="Q75" s="981"/>
      <c r="R75" s="979"/>
      <c r="S75" s="978"/>
      <c r="T75" s="981"/>
      <c r="U75" s="978"/>
      <c r="V75" s="978"/>
      <c r="W75" s="978"/>
      <c r="X75" s="978"/>
      <c r="Y75" s="981"/>
      <c r="Z75" s="979"/>
      <c r="AA75" s="978"/>
      <c r="AB75" s="978"/>
      <c r="AC75" s="981"/>
      <c r="AD75" s="978"/>
      <c r="AE75" s="978"/>
      <c r="AF75" s="978"/>
      <c r="AG75" s="978"/>
      <c r="AH75" s="981"/>
      <c r="AI75" s="978"/>
      <c r="AJ75" s="978"/>
      <c r="AK75" s="978"/>
      <c r="AL75" s="978"/>
      <c r="AM75" s="982"/>
      <c r="AN75" s="978"/>
      <c r="AO75" s="978"/>
      <c r="AP75" s="978"/>
      <c r="AQ75" s="978"/>
      <c r="AR75" s="978"/>
      <c r="AS75" s="981"/>
      <c r="AT75" s="978"/>
      <c r="AU75" s="978"/>
      <c r="AV75" s="978"/>
      <c r="AW75" s="978"/>
      <c r="AX75" s="978"/>
      <c r="AY75" s="981"/>
      <c r="AZ75" s="978"/>
      <c r="BA75" s="978"/>
      <c r="BB75" s="978"/>
      <c r="BC75" s="978"/>
      <c r="BD75" s="981"/>
      <c r="BE75" s="978"/>
      <c r="BF75" s="978"/>
      <c r="BG75" s="978"/>
      <c r="BH75" s="978"/>
      <c r="BI75" s="978"/>
      <c r="BJ75" s="981"/>
      <c r="BK75" s="979"/>
      <c r="BL75" s="978"/>
      <c r="BM75" s="978"/>
      <c r="BN75" s="981"/>
      <c r="BO75" s="978"/>
      <c r="BP75" s="978"/>
      <c r="BQ75" s="978"/>
      <c r="BR75" s="981"/>
      <c r="BS75" s="978"/>
      <c r="BT75" s="983"/>
      <c r="BU75" s="981"/>
      <c r="BV75" s="981"/>
      <c r="BW75" s="978"/>
      <c r="BX75" s="978"/>
      <c r="BY75" s="978"/>
      <c r="BZ75" s="981"/>
      <c r="CA75" s="979"/>
      <c r="CB75" s="978"/>
      <c r="CC75" s="978"/>
      <c r="CD75" s="978"/>
      <c r="CE75" s="981"/>
      <c r="CF75" s="978"/>
      <c r="CG75" s="978"/>
      <c r="CH75" s="978"/>
      <c r="CI75" s="981"/>
      <c r="CJ75" s="978"/>
      <c r="CK75" s="978"/>
      <c r="CL75" s="978"/>
      <c r="CM75" s="981"/>
      <c r="CN75" s="978"/>
      <c r="CO75" s="978"/>
      <c r="CP75" s="978"/>
      <c r="CQ75" s="979"/>
      <c r="CR75" s="978"/>
      <c r="CS75" s="981"/>
      <c r="CT75" s="978"/>
      <c r="CU75" s="978"/>
      <c r="CV75" s="981"/>
      <c r="CW75" s="979"/>
      <c r="CX75" s="978"/>
      <c r="CY75" s="978"/>
      <c r="CZ75" s="981"/>
      <c r="DA75" s="978"/>
      <c r="DB75" s="978"/>
      <c r="DC75" s="979"/>
      <c r="DD75" s="981"/>
      <c r="DE75" s="978"/>
      <c r="DF75" s="978"/>
      <c r="DG75" s="978"/>
      <c r="DH75" s="981"/>
      <c r="DI75" s="981"/>
      <c r="DJ75" s="981"/>
    </row>
    <row r="76" spans="1:115" ht="18.75" x14ac:dyDescent="0.3">
      <c r="A76" s="1080" t="s">
        <v>313</v>
      </c>
      <c r="B76" s="470" t="s">
        <v>138</v>
      </c>
      <c r="C76" s="66">
        <f t="shared" si="154"/>
        <v>17</v>
      </c>
      <c r="D76" s="507"/>
      <c r="E76" s="508"/>
      <c r="F76" s="509"/>
      <c r="G76" s="513">
        <v>17</v>
      </c>
      <c r="H76" s="513"/>
      <c r="I76" s="509"/>
      <c r="J76" s="490"/>
      <c r="K76" s="490"/>
      <c r="L76" s="490"/>
      <c r="M76" s="490"/>
      <c r="N76" s="490"/>
      <c r="O76" s="421"/>
      <c r="P76" s="421"/>
      <c r="Q76" s="491"/>
      <c r="R76" s="492"/>
      <c r="S76" s="490"/>
      <c r="T76" s="491"/>
      <c r="U76" s="490"/>
      <c r="V76" s="490"/>
      <c r="W76" s="490"/>
      <c r="X76" s="490"/>
      <c r="Y76" s="491"/>
      <c r="Z76" s="492"/>
      <c r="AA76" s="490"/>
      <c r="AB76" s="490"/>
      <c r="AC76" s="491"/>
      <c r="AD76" s="490"/>
      <c r="AE76" s="490"/>
      <c r="AF76" s="490"/>
      <c r="AG76" s="490"/>
      <c r="AH76" s="491"/>
      <c r="AI76" s="490"/>
      <c r="AJ76" s="490"/>
      <c r="AK76" s="490"/>
      <c r="AL76" s="490"/>
      <c r="AM76" s="493"/>
      <c r="AN76" s="490"/>
      <c r="AO76" s="490"/>
      <c r="AP76" s="490"/>
      <c r="AQ76" s="490"/>
      <c r="AR76" s="490"/>
      <c r="AS76" s="491"/>
      <c r="AT76" s="490"/>
      <c r="AU76" s="490"/>
      <c r="AV76" s="490"/>
      <c r="AW76" s="490"/>
      <c r="AX76" s="490"/>
      <c r="AY76" s="491"/>
      <c r="AZ76" s="490"/>
      <c r="BA76" s="490"/>
      <c r="BB76" s="490"/>
      <c r="BC76" s="490"/>
      <c r="BD76" s="491"/>
      <c r="BE76" s="490"/>
      <c r="BF76" s="490"/>
      <c r="BG76" s="490"/>
      <c r="BH76" s="490"/>
      <c r="BI76" s="490"/>
      <c r="BJ76" s="491"/>
      <c r="BK76" s="492"/>
      <c r="BL76" s="490"/>
      <c r="BM76" s="490"/>
      <c r="BN76" s="491"/>
      <c r="BO76" s="490"/>
      <c r="BP76" s="490"/>
      <c r="BQ76" s="490"/>
      <c r="BR76" s="491"/>
      <c r="BS76" s="490"/>
      <c r="BT76" s="495"/>
      <c r="BU76" s="491"/>
      <c r="BV76" s="491"/>
      <c r="BW76" s="490"/>
      <c r="BX76" s="490"/>
      <c r="BY76" s="490"/>
      <c r="BZ76" s="491"/>
      <c r="CA76" s="492"/>
      <c r="CB76" s="490"/>
      <c r="CC76" s="490"/>
      <c r="CD76" s="490"/>
      <c r="CE76" s="491"/>
      <c r="CF76" s="490"/>
      <c r="CG76" s="490"/>
      <c r="CH76" s="490"/>
      <c r="CI76" s="491"/>
      <c r="CJ76" s="490"/>
      <c r="CK76" s="490"/>
      <c r="CL76" s="490"/>
      <c r="CM76" s="491"/>
      <c r="CN76" s="490"/>
      <c r="CO76" s="490"/>
      <c r="CP76" s="490"/>
      <c r="CQ76" s="492"/>
      <c r="CR76" s="490"/>
      <c r="CS76" s="491"/>
      <c r="CT76" s="490"/>
      <c r="CU76" s="490"/>
      <c r="CV76" s="491"/>
      <c r="CW76" s="492"/>
      <c r="CX76" s="490"/>
      <c r="CY76" s="490"/>
      <c r="CZ76" s="491"/>
      <c r="DA76" s="490"/>
      <c r="DB76" s="490"/>
      <c r="DC76" s="492"/>
      <c r="DD76" s="491"/>
      <c r="DE76" s="490"/>
      <c r="DF76" s="490"/>
      <c r="DG76" s="490"/>
      <c r="DH76" s="491"/>
      <c r="DI76" s="491"/>
      <c r="DJ76" s="491"/>
    </row>
    <row r="77" spans="1:115" ht="38.25" thickBot="1" x14ac:dyDescent="0.35">
      <c r="A77" s="1076" t="s">
        <v>312</v>
      </c>
      <c r="B77" s="441" t="s">
        <v>115</v>
      </c>
      <c r="C77" s="66">
        <f t="shared" ref="C77:C79" si="155">SUM(D77+E77+F77+G77+I77+J77+K77+N77+O77+P77+Q77+T77+Y77+AC77+AH77+AM77+AS77+AY77+BD77+BJ77+BN77+BR77+BU77+BV77+BZ77+CE77+CI77+CM77+CS77+CV77+CZ77+DD77+DH77+DI77+DJ77)</f>
        <v>3700000</v>
      </c>
      <c r="D77" s="412"/>
      <c r="E77" s="530"/>
      <c r="F77" s="531"/>
      <c r="G77" s="421"/>
      <c r="H77" s="421"/>
      <c r="I77" s="531"/>
      <c r="J77" s="531"/>
      <c r="K77" s="531"/>
      <c r="L77" s="531"/>
      <c r="M77" s="531"/>
      <c r="N77" s="841">
        <f>N78</f>
        <v>217870</v>
      </c>
      <c r="O77" s="531"/>
      <c r="P77" s="531"/>
      <c r="Q77" s="533">
        <f>R77+S77</f>
        <v>395000</v>
      </c>
      <c r="R77" s="80">
        <f>R78</f>
        <v>315000</v>
      </c>
      <c r="S77" s="534">
        <f>S78</f>
        <v>80000</v>
      </c>
      <c r="T77" s="535">
        <f>U77+V77+W77+X77</f>
        <v>14100</v>
      </c>
      <c r="U77" s="536">
        <f>U78</f>
        <v>4700</v>
      </c>
      <c r="V77" s="536">
        <f t="shared" ref="V77:X77" si="156">V78</f>
        <v>2000</v>
      </c>
      <c r="W77" s="536">
        <f t="shared" si="156"/>
        <v>6000</v>
      </c>
      <c r="X77" s="536">
        <f t="shared" si="156"/>
        <v>1400</v>
      </c>
      <c r="Y77" s="535">
        <f>Z77+AA77+AB77</f>
        <v>289000</v>
      </c>
      <c r="Z77" s="329">
        <f>SUM(Z78)</f>
        <v>240000</v>
      </c>
      <c r="AA77" s="537">
        <f>SUM(AA78)</f>
        <v>47000</v>
      </c>
      <c r="AB77" s="537">
        <f>SUM(AB78)</f>
        <v>2000</v>
      </c>
      <c r="AC77" s="538">
        <f>AC78</f>
        <v>48200</v>
      </c>
      <c r="AD77" s="536">
        <f>AD78</f>
        <v>20000</v>
      </c>
      <c r="AE77" s="536">
        <f t="shared" ref="AE77:AG77" si="157">AE78</f>
        <v>11000</v>
      </c>
      <c r="AF77" s="536">
        <f t="shared" si="157"/>
        <v>7200</v>
      </c>
      <c r="AG77" s="536">
        <f t="shared" si="157"/>
        <v>10000</v>
      </c>
      <c r="AH77" s="535">
        <f>AI77+AJ77+AK77+AL77</f>
        <v>100000</v>
      </c>
      <c r="AI77" s="536">
        <f>AI78</f>
        <v>90000</v>
      </c>
      <c r="AJ77" s="536">
        <f t="shared" ref="AJ77:AL77" si="158">AJ78</f>
        <v>5000</v>
      </c>
      <c r="AK77" s="536">
        <f t="shared" si="158"/>
        <v>3000</v>
      </c>
      <c r="AL77" s="536">
        <f t="shared" si="158"/>
        <v>2000</v>
      </c>
      <c r="AM77" s="404">
        <f>AN77+AO77+AP77+AQ77+AR77</f>
        <v>19800</v>
      </c>
      <c r="AN77" s="536">
        <f>AN78</f>
        <v>15000</v>
      </c>
      <c r="AO77" s="536">
        <f t="shared" ref="AO77:AR77" si="159">AO78</f>
        <v>1200</v>
      </c>
      <c r="AP77" s="536">
        <f t="shared" si="159"/>
        <v>1600</v>
      </c>
      <c r="AQ77" s="536">
        <f t="shared" si="159"/>
        <v>1200</v>
      </c>
      <c r="AR77" s="536">
        <f t="shared" si="159"/>
        <v>800</v>
      </c>
      <c r="AS77" s="535">
        <f>AT77+AU77+AV77+AW77+AX77</f>
        <v>12050</v>
      </c>
      <c r="AT77" s="536">
        <f>AT78</f>
        <v>7000</v>
      </c>
      <c r="AU77" s="536">
        <f t="shared" ref="AU77:AX77" si="160">AU78</f>
        <v>1000</v>
      </c>
      <c r="AV77" s="536">
        <f t="shared" si="160"/>
        <v>1000</v>
      </c>
      <c r="AW77" s="536">
        <f t="shared" si="160"/>
        <v>50</v>
      </c>
      <c r="AX77" s="536">
        <f t="shared" si="160"/>
        <v>3000</v>
      </c>
      <c r="AY77" s="539">
        <f>AZ77+BA77+BB77+BC77</f>
        <v>16200</v>
      </c>
      <c r="AZ77" s="540">
        <f>AZ78</f>
        <v>8000</v>
      </c>
      <c r="BA77" s="540">
        <f t="shared" ref="BA77:BC77" si="161">BA78</f>
        <v>1200</v>
      </c>
      <c r="BB77" s="540">
        <f t="shared" si="161"/>
        <v>3000</v>
      </c>
      <c r="BC77" s="540">
        <f t="shared" si="161"/>
        <v>4000</v>
      </c>
      <c r="BD77" s="541">
        <f>BE77+BF77+BG77+BH77+BI77</f>
        <v>12500</v>
      </c>
      <c r="BE77" s="542">
        <f>BE78</f>
        <v>6000</v>
      </c>
      <c r="BF77" s="543">
        <f>BF78</f>
        <v>3000</v>
      </c>
      <c r="BG77" s="543">
        <f t="shared" ref="BG77:BI77" si="162">BG78</f>
        <v>2000</v>
      </c>
      <c r="BH77" s="543">
        <f t="shared" si="162"/>
        <v>600</v>
      </c>
      <c r="BI77" s="543">
        <f t="shared" si="162"/>
        <v>900</v>
      </c>
      <c r="BJ77" s="533">
        <f>BK77+BL77+BM77</f>
        <v>34800</v>
      </c>
      <c r="BK77" s="544">
        <f>BK78</f>
        <v>9000</v>
      </c>
      <c r="BL77" s="534">
        <f>BL78</f>
        <v>25000</v>
      </c>
      <c r="BM77" s="534">
        <f>BM78</f>
        <v>800</v>
      </c>
      <c r="BN77" s="545">
        <f>BO77+BP77+BQ77</f>
        <v>17050</v>
      </c>
      <c r="BO77" s="93">
        <f>BO78</f>
        <v>13500</v>
      </c>
      <c r="BP77" s="553">
        <f>BP78</f>
        <v>3000</v>
      </c>
      <c r="BQ77" s="547">
        <f>BQ78</f>
        <v>550</v>
      </c>
      <c r="BR77" s="541">
        <f>BS77+BT77</f>
        <v>51000</v>
      </c>
      <c r="BS77" s="536">
        <f>BS78</f>
        <v>50000</v>
      </c>
      <c r="BT77" s="548">
        <f>BT78</f>
        <v>1000</v>
      </c>
      <c r="BU77" s="535">
        <f>BU78</f>
        <v>1600000</v>
      </c>
      <c r="BV77" s="549">
        <f>BW77+BX77+BY77</f>
        <v>252000</v>
      </c>
      <c r="BW77" s="537">
        <f>BW78</f>
        <v>150000</v>
      </c>
      <c r="BX77" s="537">
        <f t="shared" ref="BX77:BY77" si="163">BX78</f>
        <v>100000</v>
      </c>
      <c r="BY77" s="537">
        <f t="shared" si="163"/>
        <v>2000</v>
      </c>
      <c r="BZ77" s="550">
        <f>BZ78</f>
        <v>176900</v>
      </c>
      <c r="CA77" s="551">
        <f>CA78</f>
        <v>120000</v>
      </c>
      <c r="CB77" s="552">
        <f>CB78</f>
        <v>1900</v>
      </c>
      <c r="CC77" s="552">
        <f t="shared" ref="CC77:CD77" si="164">CC78</f>
        <v>15000</v>
      </c>
      <c r="CD77" s="552">
        <f t="shared" si="164"/>
        <v>40000</v>
      </c>
      <c r="CE77" s="545">
        <f>CF77+CG77+CH77</f>
        <v>147700</v>
      </c>
      <c r="CF77" s="553">
        <f>CF78</f>
        <v>30000</v>
      </c>
      <c r="CG77" s="553">
        <f t="shared" ref="CG77:CH77" si="165">CG78</f>
        <v>114500</v>
      </c>
      <c r="CH77" s="553">
        <f t="shared" si="165"/>
        <v>3200</v>
      </c>
      <c r="CI77" s="541">
        <f>CJ77+CK77+CL77</f>
        <v>196700</v>
      </c>
      <c r="CJ77" s="88">
        <f>CJ78</f>
        <v>190000</v>
      </c>
      <c r="CK77" s="536">
        <f>CK78</f>
        <v>5500</v>
      </c>
      <c r="CL77" s="532">
        <f>CL78</f>
        <v>1200</v>
      </c>
      <c r="CM77" s="549">
        <f>CN77+CO77+CP77+CQ77+CR77</f>
        <v>8420</v>
      </c>
      <c r="CN77" s="537">
        <f>CN78</f>
        <v>6000</v>
      </c>
      <c r="CO77" s="537">
        <f t="shared" ref="CO77:CR77" si="166">CO78</f>
        <v>1500</v>
      </c>
      <c r="CP77" s="537">
        <f t="shared" si="166"/>
        <v>500</v>
      </c>
      <c r="CQ77" s="329">
        <f t="shared" si="166"/>
        <v>120</v>
      </c>
      <c r="CR77" s="537">
        <f t="shared" si="166"/>
        <v>300</v>
      </c>
      <c r="CS77" s="541">
        <f>CT77+CU77</f>
        <v>25000</v>
      </c>
      <c r="CT77" s="536">
        <f>CT78</f>
        <v>25000</v>
      </c>
      <c r="CU77" s="89">
        <v>0</v>
      </c>
      <c r="CV77" s="541">
        <f>CW77+CX77+CY77</f>
        <v>5710</v>
      </c>
      <c r="CW77" s="89">
        <f>CW78</f>
        <v>5000</v>
      </c>
      <c r="CX77" s="89">
        <f t="shared" ref="CX77:CY77" si="167">CX78</f>
        <v>610</v>
      </c>
      <c r="CY77" s="89">
        <f t="shared" si="167"/>
        <v>100</v>
      </c>
      <c r="CZ77" s="541">
        <f>DA77+DB77+DC77</f>
        <v>44500</v>
      </c>
      <c r="DA77" s="532">
        <f>DA78</f>
        <v>35000</v>
      </c>
      <c r="DB77" s="532">
        <f>DB78</f>
        <v>4500</v>
      </c>
      <c r="DC77" s="554">
        <f>DC78</f>
        <v>5000</v>
      </c>
      <c r="DD77" s="549">
        <f t="shared" ref="DD77:DD79" si="168">DE77+DG77+DF77</f>
        <v>11000</v>
      </c>
      <c r="DE77" s="537">
        <f>DE78</f>
        <v>5000</v>
      </c>
      <c r="DF77" s="537">
        <f>DF78</f>
        <v>5500</v>
      </c>
      <c r="DG77" s="537">
        <f t="shared" ref="DG77" si="169">DG78</f>
        <v>500</v>
      </c>
      <c r="DH77" s="549">
        <f>DH78</f>
        <v>2500</v>
      </c>
      <c r="DI77" s="399">
        <f>DI78</f>
        <v>1500</v>
      </c>
      <c r="DJ77" s="555">
        <f>DJ78</f>
        <v>500</v>
      </c>
    </row>
    <row r="78" spans="1:115" ht="18.75" customHeight="1" x14ac:dyDescent="0.3">
      <c r="A78" s="1098" t="s">
        <v>314</v>
      </c>
      <c r="B78" s="556" t="s">
        <v>115</v>
      </c>
      <c r="C78" s="66">
        <f t="shared" si="155"/>
        <v>3700000</v>
      </c>
      <c r="D78" s="412"/>
      <c r="E78" s="530"/>
      <c r="F78" s="531"/>
      <c r="G78" s="531"/>
      <c r="H78" s="531"/>
      <c r="I78" s="531"/>
      <c r="J78" s="531"/>
      <c r="K78" s="531"/>
      <c r="L78" s="531"/>
      <c r="M78" s="839"/>
      <c r="N78" s="843">
        <v>217870</v>
      </c>
      <c r="O78" s="840"/>
      <c r="P78" s="531"/>
      <c r="Q78" s="533">
        <f>R78+S78</f>
        <v>395000</v>
      </c>
      <c r="R78" s="412">
        <v>315000</v>
      </c>
      <c r="S78" s="557">
        <v>80000</v>
      </c>
      <c r="T78" s="488">
        <f>U78+V78+W78+X78</f>
        <v>14100</v>
      </c>
      <c r="U78" s="155">
        <v>4700</v>
      </c>
      <c r="V78" s="155">
        <v>2000</v>
      </c>
      <c r="W78" s="155">
        <v>6000</v>
      </c>
      <c r="X78" s="155">
        <v>1400</v>
      </c>
      <c r="Y78" s="488">
        <f>Z78+AA78+AB78</f>
        <v>289000</v>
      </c>
      <c r="Z78" s="558">
        <v>240000</v>
      </c>
      <c r="AA78" s="559">
        <v>47000</v>
      </c>
      <c r="AB78" s="560">
        <v>2000</v>
      </c>
      <c r="AC78" s="561">
        <f>AD78+AE78+AF78+AG78</f>
        <v>48200</v>
      </c>
      <c r="AD78" s="289">
        <v>20000</v>
      </c>
      <c r="AE78" s="562">
        <v>11000</v>
      </c>
      <c r="AF78" s="563">
        <v>7200</v>
      </c>
      <c r="AG78" s="562">
        <v>10000</v>
      </c>
      <c r="AH78" s="550">
        <f>AI78+AJ78+AK78+AL78</f>
        <v>100000</v>
      </c>
      <c r="AI78" s="284">
        <v>90000</v>
      </c>
      <c r="AJ78" s="564">
        <v>5000</v>
      </c>
      <c r="AK78" s="565">
        <v>3000</v>
      </c>
      <c r="AL78" s="566">
        <v>2000</v>
      </c>
      <c r="AM78" s="567">
        <f>AN78+AO78+AP78+AQ78+AR78</f>
        <v>19800</v>
      </c>
      <c r="AN78" s="284">
        <v>15000</v>
      </c>
      <c r="AO78" s="568">
        <v>1200</v>
      </c>
      <c r="AP78" s="568">
        <v>1600</v>
      </c>
      <c r="AQ78" s="568">
        <v>1200</v>
      </c>
      <c r="AR78" s="568">
        <v>800</v>
      </c>
      <c r="AS78" s="488">
        <f>AT78+AU78+AV78+AW78+AX78</f>
        <v>12050</v>
      </c>
      <c r="AT78" s="284">
        <v>7000</v>
      </c>
      <c r="AU78" s="569">
        <v>1000</v>
      </c>
      <c r="AV78" s="570">
        <v>1000</v>
      </c>
      <c r="AW78" s="178">
        <v>50</v>
      </c>
      <c r="AX78" s="570">
        <v>3000</v>
      </c>
      <c r="AY78" s="571">
        <f>AZ78+BA78+BB78+BC78</f>
        <v>16200</v>
      </c>
      <c r="AZ78" s="572">
        <v>8000</v>
      </c>
      <c r="BA78" s="572">
        <v>1200</v>
      </c>
      <c r="BB78" s="572">
        <v>3000</v>
      </c>
      <c r="BC78" s="572">
        <v>4000</v>
      </c>
      <c r="BD78" s="550">
        <f>BE78+BF78+BG78+BH78+BI78</f>
        <v>12500</v>
      </c>
      <c r="BE78" s="284">
        <v>6000</v>
      </c>
      <c r="BF78" s="573">
        <v>3000</v>
      </c>
      <c r="BG78" s="573">
        <v>2000</v>
      </c>
      <c r="BH78" s="573">
        <v>600</v>
      </c>
      <c r="BI78" s="573">
        <v>900</v>
      </c>
      <c r="BJ78" s="488">
        <f>BK78+BL78+BM78</f>
        <v>34800</v>
      </c>
      <c r="BK78" s="289">
        <v>9000</v>
      </c>
      <c r="BL78" s="574">
        <v>25000</v>
      </c>
      <c r="BM78" s="575">
        <v>800</v>
      </c>
      <c r="BN78" s="576">
        <f>BO78+BP78+BQ78</f>
        <v>17050</v>
      </c>
      <c r="BO78" s="100">
        <v>13500</v>
      </c>
      <c r="BP78" s="100">
        <v>3000</v>
      </c>
      <c r="BQ78" s="383">
        <v>550</v>
      </c>
      <c r="BR78" s="578">
        <f>BS78+BT78</f>
        <v>51000</v>
      </c>
      <c r="BS78" s="579">
        <v>50000</v>
      </c>
      <c r="BT78" s="580">
        <v>1000</v>
      </c>
      <c r="BU78" s="284">
        <v>1600000</v>
      </c>
      <c r="BV78" s="549">
        <f>BW78+BX78+BY78</f>
        <v>252000</v>
      </c>
      <c r="BW78" s="289">
        <v>150000</v>
      </c>
      <c r="BX78" s="581">
        <v>100000</v>
      </c>
      <c r="BY78" s="581">
        <v>2000</v>
      </c>
      <c r="BZ78" s="550">
        <f>CA78+CB78+CC78+CD78</f>
        <v>176900</v>
      </c>
      <c r="CA78" s="582">
        <v>120000</v>
      </c>
      <c r="CB78" s="583">
        <v>1900</v>
      </c>
      <c r="CC78" s="583">
        <v>15000</v>
      </c>
      <c r="CD78" s="583">
        <v>40000</v>
      </c>
      <c r="CE78" s="576">
        <f t="shared" ref="CE78:CE79" si="170">CF78+CG78+CH78</f>
        <v>147700</v>
      </c>
      <c r="CF78" s="100">
        <v>30000</v>
      </c>
      <c r="CG78" s="100">
        <v>114500</v>
      </c>
      <c r="CH78" s="100">
        <v>3200</v>
      </c>
      <c r="CI78" s="541">
        <f t="shared" ref="CI78:CI79" si="171">CJ78+CK78+CL78</f>
        <v>196700</v>
      </c>
      <c r="CJ78" s="583">
        <v>190000</v>
      </c>
      <c r="CK78" s="579">
        <v>5500</v>
      </c>
      <c r="CL78" s="583">
        <v>1200</v>
      </c>
      <c r="CM78" s="584">
        <f t="shared" ref="CM78:CM79" si="172">CN78+CO78+CP78+CQ78+CR78</f>
        <v>8420</v>
      </c>
      <c r="CN78" s="289">
        <v>6000</v>
      </c>
      <c r="CO78" s="581">
        <v>1500</v>
      </c>
      <c r="CP78" s="581">
        <v>500</v>
      </c>
      <c r="CQ78" s="574">
        <v>120</v>
      </c>
      <c r="CR78" s="581">
        <v>300</v>
      </c>
      <c r="CS78" s="578">
        <f>CT78+CU78</f>
        <v>25000</v>
      </c>
      <c r="CT78" s="150">
        <v>25000</v>
      </c>
      <c r="CU78" s="80">
        <v>0</v>
      </c>
      <c r="CV78" s="578">
        <f t="shared" ref="CV78:CV79" si="173">CW78+CX78+CY78</f>
        <v>5710</v>
      </c>
      <c r="CW78" s="147">
        <v>5000</v>
      </c>
      <c r="CX78" s="383">
        <v>610</v>
      </c>
      <c r="CY78" s="383">
        <v>100</v>
      </c>
      <c r="CZ78" s="550">
        <f>DA78+DB78+DC78</f>
        <v>44500</v>
      </c>
      <c r="DA78" s="585">
        <v>35000</v>
      </c>
      <c r="DB78" s="586">
        <v>4500</v>
      </c>
      <c r="DC78" s="587">
        <v>5000</v>
      </c>
      <c r="DD78" s="588">
        <f t="shared" si="168"/>
        <v>11000</v>
      </c>
      <c r="DE78" s="289">
        <v>5000</v>
      </c>
      <c r="DF78" s="589">
        <v>5500</v>
      </c>
      <c r="DG78" s="590">
        <v>500</v>
      </c>
      <c r="DH78" s="291">
        <v>2500</v>
      </c>
      <c r="DI78" s="591">
        <v>1500</v>
      </c>
      <c r="DJ78" s="592">
        <v>500</v>
      </c>
    </row>
    <row r="79" spans="1:115" ht="19.5" thickBot="1" x14ac:dyDescent="0.35">
      <c r="A79" s="1099"/>
      <c r="B79" s="593" t="s">
        <v>173</v>
      </c>
      <c r="C79" s="66">
        <f t="shared" si="155"/>
        <v>12000</v>
      </c>
      <c r="D79" s="412"/>
      <c r="E79" s="530"/>
      <c r="F79" s="531"/>
      <c r="G79" s="531"/>
      <c r="H79" s="531"/>
      <c r="I79" s="531"/>
      <c r="J79" s="531"/>
      <c r="K79" s="531"/>
      <c r="L79" s="531"/>
      <c r="M79" s="839"/>
      <c r="N79" s="844">
        <v>3019</v>
      </c>
      <c r="O79" s="840"/>
      <c r="P79" s="531"/>
      <c r="Q79" s="120">
        <f>R79+S79</f>
        <v>1210</v>
      </c>
      <c r="R79" s="80">
        <v>1210</v>
      </c>
      <c r="S79" s="594">
        <v>0</v>
      </c>
      <c r="T79" s="488">
        <f t="shared" ref="T79" si="174">U79+V79+W79+X79</f>
        <v>68</v>
      </c>
      <c r="U79" s="155">
        <v>28</v>
      </c>
      <c r="V79" s="155">
        <v>13</v>
      </c>
      <c r="W79" s="155">
        <v>23</v>
      </c>
      <c r="X79" s="155">
        <v>4</v>
      </c>
      <c r="Y79" s="527">
        <f>Z79+AA79+AB79</f>
        <v>922</v>
      </c>
      <c r="Z79" s="595">
        <v>750</v>
      </c>
      <c r="AA79" s="182">
        <v>160</v>
      </c>
      <c r="AB79" s="596">
        <v>12</v>
      </c>
      <c r="AC79" s="533">
        <f>AD79+AE79+AF79+AG79</f>
        <v>289</v>
      </c>
      <c r="AD79" s="289">
        <v>110</v>
      </c>
      <c r="AE79" s="452">
        <v>75</v>
      </c>
      <c r="AF79" s="421">
        <v>54</v>
      </c>
      <c r="AG79" s="452">
        <v>50</v>
      </c>
      <c r="AH79" s="550">
        <f t="shared" ref="AH79" si="175">AI79+AJ79+AK79+AL79</f>
        <v>140</v>
      </c>
      <c r="AI79" s="284">
        <v>100</v>
      </c>
      <c r="AJ79" s="149">
        <v>24</v>
      </c>
      <c r="AK79" s="597">
        <v>0</v>
      </c>
      <c r="AL79" s="598">
        <v>16</v>
      </c>
      <c r="AM79" s="567">
        <f t="shared" ref="AM79" si="176">AN79+AO79+AP79+AQ79+AR79</f>
        <v>47</v>
      </c>
      <c r="AN79" s="284">
        <v>12</v>
      </c>
      <c r="AO79" s="284">
        <v>13</v>
      </c>
      <c r="AP79" s="284">
        <v>14</v>
      </c>
      <c r="AQ79" s="284">
        <v>8</v>
      </c>
      <c r="AR79" s="599">
        <f>SUM(AR80)</f>
        <v>0</v>
      </c>
      <c r="AS79" s="488">
        <f>AT79+AU79+AV79+AW79+AX79</f>
        <v>74</v>
      </c>
      <c r="AT79" s="284">
        <v>39</v>
      </c>
      <c r="AU79" s="188">
        <v>15</v>
      </c>
      <c r="AV79" s="188">
        <v>6</v>
      </c>
      <c r="AW79" s="188">
        <v>1</v>
      </c>
      <c r="AX79" s="188">
        <v>13</v>
      </c>
      <c r="AY79" s="571">
        <f t="shared" ref="AY79" si="177">AZ79+BA79+BB79+BC79</f>
        <v>92</v>
      </c>
      <c r="AZ79" s="286">
        <v>35</v>
      </c>
      <c r="BA79" s="600">
        <v>9</v>
      </c>
      <c r="BB79" s="600">
        <v>18</v>
      </c>
      <c r="BC79" s="600">
        <v>30</v>
      </c>
      <c r="BD79" s="488">
        <f>BE79+BF79+BG79+BH79+BI79</f>
        <v>76</v>
      </c>
      <c r="BE79" s="284">
        <v>40</v>
      </c>
      <c r="BF79" s="383">
        <v>15</v>
      </c>
      <c r="BG79" s="383">
        <v>12</v>
      </c>
      <c r="BH79" s="366">
        <v>0</v>
      </c>
      <c r="BI79" s="383">
        <v>9</v>
      </c>
      <c r="BJ79" s="488">
        <f>BK79+BL79+BM79</f>
        <v>126</v>
      </c>
      <c r="BK79" s="343">
        <v>45</v>
      </c>
      <c r="BL79" s="601">
        <v>70</v>
      </c>
      <c r="BM79" s="601">
        <v>11</v>
      </c>
      <c r="BN79" s="576">
        <f t="shared" ref="BN79" si="178">BO79+BP79+BQ79</f>
        <v>30</v>
      </c>
      <c r="BO79" s="602">
        <v>0</v>
      </c>
      <c r="BP79" s="421">
        <v>22</v>
      </c>
      <c r="BQ79" s="383">
        <v>8</v>
      </c>
      <c r="BR79" s="578">
        <f t="shared" ref="BR79" si="179">BS79+BT79</f>
        <v>172</v>
      </c>
      <c r="BS79" s="155">
        <v>172</v>
      </c>
      <c r="BT79" s="602">
        <v>0</v>
      </c>
      <c r="BU79" s="284">
        <v>3614</v>
      </c>
      <c r="BV79" s="549">
        <f>BW79+BX79+BY79</f>
        <v>776</v>
      </c>
      <c r="BW79" s="289">
        <v>480</v>
      </c>
      <c r="BX79" s="452">
        <v>280</v>
      </c>
      <c r="BY79" s="452">
        <v>16</v>
      </c>
      <c r="BZ79" s="527"/>
      <c r="CA79" s="147">
        <v>350</v>
      </c>
      <c r="CB79" s="383">
        <v>8</v>
      </c>
      <c r="CC79" s="383">
        <v>30</v>
      </c>
      <c r="CD79" s="383">
        <v>180</v>
      </c>
      <c r="CE79" s="576">
        <f t="shared" si="170"/>
        <v>588</v>
      </c>
      <c r="CF79" s="100">
        <v>150</v>
      </c>
      <c r="CG79" s="100">
        <v>420</v>
      </c>
      <c r="CH79" s="100">
        <v>18</v>
      </c>
      <c r="CI79" s="541">
        <f t="shared" si="171"/>
        <v>48</v>
      </c>
      <c r="CJ79" s="383">
        <v>15</v>
      </c>
      <c r="CK79" s="598">
        <v>24</v>
      </c>
      <c r="CL79" s="583">
        <v>9</v>
      </c>
      <c r="CM79" s="584">
        <f t="shared" si="172"/>
        <v>76</v>
      </c>
      <c r="CN79" s="289">
        <v>49</v>
      </c>
      <c r="CO79" s="604">
        <v>13</v>
      </c>
      <c r="CP79" s="604">
        <v>10</v>
      </c>
      <c r="CQ79" s="605">
        <v>2</v>
      </c>
      <c r="CR79" s="604">
        <v>2</v>
      </c>
      <c r="CS79" s="578">
        <f t="shared" ref="CS79" si="180">CT79+CU79</f>
        <v>180</v>
      </c>
      <c r="CT79" s="150">
        <v>180</v>
      </c>
      <c r="CU79" s="80">
        <v>0</v>
      </c>
      <c r="CV79" s="578">
        <f t="shared" si="173"/>
        <v>44</v>
      </c>
      <c r="CW79" s="147">
        <v>35</v>
      </c>
      <c r="CX79" s="383">
        <v>7</v>
      </c>
      <c r="CY79" s="383">
        <v>2</v>
      </c>
      <c r="CZ79" s="550">
        <f t="shared" ref="CZ79" si="181">DA79+DB79+DC79</f>
        <v>281</v>
      </c>
      <c r="DA79" s="585">
        <v>187</v>
      </c>
      <c r="DB79" s="606">
        <v>37</v>
      </c>
      <c r="DC79" s="511">
        <v>57</v>
      </c>
      <c r="DD79" s="588">
        <f t="shared" si="168"/>
        <v>107</v>
      </c>
      <c r="DE79" s="289">
        <v>56</v>
      </c>
      <c r="DF79" s="454">
        <v>45</v>
      </c>
      <c r="DG79" s="607">
        <v>6</v>
      </c>
      <c r="DH79" s="420">
        <v>0</v>
      </c>
      <c r="DI79" s="591">
        <v>17</v>
      </c>
      <c r="DJ79" s="592">
        <v>4</v>
      </c>
    </row>
    <row r="80" spans="1:115" ht="18.75" x14ac:dyDescent="0.25">
      <c r="A80" s="608" t="s">
        <v>308</v>
      </c>
      <c r="B80" s="593" t="s">
        <v>173</v>
      </c>
      <c r="C80" s="66">
        <v>1320</v>
      </c>
      <c r="D80" s="413"/>
      <c r="E80" s="452"/>
      <c r="F80" s="421"/>
      <c r="G80" s="421"/>
      <c r="H80" s="421"/>
      <c r="I80" s="421"/>
      <c r="J80" s="100"/>
      <c r="K80" s="100"/>
      <c r="L80" s="100"/>
      <c r="M80" s="100"/>
      <c r="N80" s="842">
        <v>1320</v>
      </c>
      <c r="O80" s="100"/>
      <c r="P80" s="100"/>
      <c r="Q80" s="591"/>
      <c r="R80" s="80"/>
      <c r="S80" s="531"/>
      <c r="T80" s="533"/>
      <c r="U80" s="343"/>
      <c r="V80" s="100"/>
      <c r="W80" s="100"/>
      <c r="X80" s="100"/>
      <c r="Y80" s="120"/>
      <c r="Z80" s="80"/>
      <c r="AA80" s="78"/>
      <c r="AB80" s="78"/>
      <c r="AC80" s="533"/>
      <c r="AD80" s="289"/>
      <c r="AE80" s="452"/>
      <c r="AF80" s="421"/>
      <c r="AG80" s="452"/>
      <c r="AH80" s="578"/>
      <c r="AI80" s="609"/>
      <c r="AJ80" s="597"/>
      <c r="AK80" s="597"/>
      <c r="AL80" s="609"/>
      <c r="AM80" s="567"/>
      <c r="AN80" s="289"/>
      <c r="AO80" s="289"/>
      <c r="AP80" s="610"/>
      <c r="AQ80" s="289"/>
      <c r="AR80" s="610"/>
      <c r="AS80" s="84"/>
      <c r="AT80" s="594"/>
      <c r="AU80" s="594"/>
      <c r="AV80" s="594"/>
      <c r="AW80" s="594"/>
      <c r="AX80" s="594"/>
      <c r="AY80" s="571"/>
      <c r="AZ80" s="611"/>
      <c r="BA80" s="611"/>
      <c r="BB80" s="611"/>
      <c r="BC80" s="611"/>
      <c r="BD80" s="84"/>
      <c r="BE80" s="289"/>
      <c r="BF80" s="531"/>
      <c r="BG80" s="531"/>
      <c r="BH80" s="531"/>
      <c r="BI80" s="531"/>
      <c r="BJ80" s="84"/>
      <c r="BK80" s="612"/>
      <c r="BL80" s="601"/>
      <c r="BM80" s="601"/>
      <c r="BN80" s="576"/>
      <c r="BO80" s="602"/>
      <c r="BP80" s="85"/>
      <c r="BQ80" s="602"/>
      <c r="BR80" s="578"/>
      <c r="BS80" s="80"/>
      <c r="BT80" s="602"/>
      <c r="BU80" s="85"/>
      <c r="BV80" s="84"/>
      <c r="BW80" s="85"/>
      <c r="BX80" s="85"/>
      <c r="BY80" s="85"/>
      <c r="BZ80" s="84"/>
      <c r="CA80" s="80"/>
      <c r="CB80" s="80"/>
      <c r="CC80" s="80"/>
      <c r="CD80" s="80"/>
      <c r="CE80" s="576"/>
      <c r="CF80" s="85"/>
      <c r="CG80" s="85"/>
      <c r="CH80" s="85"/>
      <c r="CI80" s="541"/>
      <c r="CJ80" s="80"/>
      <c r="CK80" s="80"/>
      <c r="CL80" s="80"/>
      <c r="CM80" s="613"/>
      <c r="CN80" s="85"/>
      <c r="CO80" s="85"/>
      <c r="CP80" s="85"/>
      <c r="CQ80" s="85"/>
      <c r="CR80" s="85"/>
      <c r="CS80" s="578"/>
      <c r="CT80" s="614"/>
      <c r="CU80" s="80"/>
      <c r="CV80" s="84"/>
      <c r="CW80" s="80"/>
      <c r="CX80" s="80"/>
      <c r="CY80" s="80"/>
      <c r="CZ80" s="576"/>
      <c r="DA80" s="585"/>
      <c r="DB80" s="606"/>
      <c r="DC80" s="85"/>
      <c r="DD80" s="588"/>
      <c r="DE80" s="85"/>
      <c r="DF80" s="454"/>
      <c r="DG80" s="85"/>
      <c r="DH80" s="290"/>
      <c r="DI80" s="84"/>
      <c r="DJ80" s="420"/>
    </row>
    <row r="81" spans="1:115" ht="37.5" x14ac:dyDescent="0.3">
      <c r="A81" s="1081" t="s">
        <v>315</v>
      </c>
      <c r="B81" s="425" t="s">
        <v>272</v>
      </c>
      <c r="C81" s="922" t="s">
        <v>273</v>
      </c>
      <c r="D81" s="187"/>
      <c r="E81" s="511"/>
      <c r="F81" s="383"/>
      <c r="G81" s="383"/>
      <c r="H81" s="383"/>
      <c r="I81" s="383"/>
      <c r="J81" s="490"/>
      <c r="K81" s="490"/>
      <c r="L81" s="490"/>
      <c r="M81" s="490"/>
      <c r="N81" s="407"/>
      <c r="O81" s="490"/>
      <c r="P81" s="631" t="s">
        <v>273</v>
      </c>
      <c r="Q81" s="491"/>
      <c r="R81" s="492"/>
      <c r="S81" s="490"/>
      <c r="T81" s="491"/>
      <c r="U81" s="490"/>
      <c r="V81" s="490"/>
      <c r="W81" s="490"/>
      <c r="X81" s="490"/>
      <c r="Y81" s="491"/>
      <c r="Z81" s="492"/>
      <c r="AA81" s="490"/>
      <c r="AB81" s="490"/>
      <c r="AC81" s="491"/>
      <c r="AD81" s="490"/>
      <c r="AE81" s="490"/>
      <c r="AF81" s="490"/>
      <c r="AG81" s="490"/>
      <c r="AH81" s="491"/>
      <c r="AI81" s="490"/>
      <c r="AJ81" s="490"/>
      <c r="AK81" s="490"/>
      <c r="AL81" s="490"/>
      <c r="AM81" s="493"/>
      <c r="AN81" s="490"/>
      <c r="AO81" s="490"/>
      <c r="AP81" s="490"/>
      <c r="AQ81" s="490"/>
      <c r="AR81" s="490"/>
      <c r="AS81" s="491"/>
      <c r="AT81" s="490"/>
      <c r="AU81" s="490"/>
      <c r="AV81" s="490"/>
      <c r="AW81" s="490"/>
      <c r="AX81" s="490"/>
      <c r="AY81" s="491"/>
      <c r="AZ81" s="490"/>
      <c r="BA81" s="490"/>
      <c r="BB81" s="490"/>
      <c r="BC81" s="490"/>
      <c r="BD81" s="491"/>
      <c r="BE81" s="490"/>
      <c r="BF81" s="490"/>
      <c r="BG81" s="490"/>
      <c r="BH81" s="490"/>
      <c r="BI81" s="490"/>
      <c r="BJ81" s="491"/>
      <c r="BK81" s="492"/>
      <c r="BL81" s="490"/>
      <c r="BM81" s="490"/>
      <c r="BN81" s="491"/>
      <c r="BO81" s="490"/>
      <c r="BP81" s="490"/>
      <c r="BQ81" s="490"/>
      <c r="BR81" s="491"/>
      <c r="BS81" s="490"/>
      <c r="BT81" s="495"/>
      <c r="BU81" s="491"/>
      <c r="BV81" s="491"/>
      <c r="BW81" s="490"/>
      <c r="BX81" s="490"/>
      <c r="BY81" s="490"/>
      <c r="BZ81" s="491"/>
      <c r="CA81" s="147"/>
      <c r="CB81" s="383"/>
      <c r="CC81" s="383"/>
      <c r="CD81" s="383"/>
      <c r="CE81" s="592"/>
      <c r="CF81" s="421"/>
      <c r="CG81" s="421"/>
      <c r="CH81" s="421"/>
      <c r="CI81" s="527"/>
      <c r="CJ81" s="490"/>
      <c r="CK81" s="490"/>
      <c r="CL81" s="490"/>
      <c r="CM81" s="527"/>
      <c r="CN81" s="383"/>
      <c r="CO81" s="383"/>
      <c r="CP81" s="383"/>
      <c r="CQ81" s="147"/>
      <c r="CR81" s="383"/>
      <c r="CS81" s="491"/>
      <c r="CT81" s="490"/>
      <c r="CU81" s="490"/>
      <c r="CV81" s="491"/>
      <c r="CW81" s="492"/>
      <c r="CX81" s="490"/>
      <c r="CY81" s="490"/>
      <c r="CZ81" s="491"/>
      <c r="DA81" s="490"/>
      <c r="DB81" s="490"/>
      <c r="DC81" s="492"/>
      <c r="DD81" s="592"/>
      <c r="DE81" s="421"/>
      <c r="DF81" s="421"/>
      <c r="DG81" s="421"/>
      <c r="DH81" s="491"/>
      <c r="DI81" s="491"/>
      <c r="DJ81" s="592"/>
    </row>
    <row r="82" spans="1:115" s="745" customFormat="1" ht="39.75" customHeight="1" x14ac:dyDescent="0.3">
      <c r="A82" s="1076" t="s">
        <v>316</v>
      </c>
      <c r="B82" s="470" t="s">
        <v>115</v>
      </c>
      <c r="C82" s="917">
        <f t="shared" ref="C82:C83" si="182">SUM(D82+E82+F82+G82+I82+J82+K82+N82+O82+P82+Q82+T82+Y82+AC82+AH82+AM82+AS82+AY82+BD82+BJ82+BN82+BR82+BU82+BV82+BZ82+CE82+CI82+CM82+CS82+CV82+CZ82+DD82+DH82+DI82+DJ82)</f>
        <v>202</v>
      </c>
      <c r="D82" s="187"/>
      <c r="E82" s="365"/>
      <c r="F82" s="147"/>
      <c r="G82" s="147"/>
      <c r="H82" s="147"/>
      <c r="I82" s="408">
        <v>0</v>
      </c>
      <c r="J82" s="254"/>
      <c r="K82" s="254"/>
      <c r="L82" s="254"/>
      <c r="M82" s="254"/>
      <c r="N82" s="254"/>
      <c r="O82" s="254"/>
      <c r="P82" s="836"/>
      <c r="Q82" s="476"/>
      <c r="R82" s="99"/>
      <c r="S82" s="99"/>
      <c r="T82" s="476"/>
      <c r="U82" s="254"/>
      <c r="V82" s="254"/>
      <c r="W82" s="254"/>
      <c r="X82" s="254"/>
      <c r="Y82" s="476"/>
      <c r="Z82" s="254"/>
      <c r="AA82" s="254"/>
      <c r="AB82" s="254"/>
      <c r="AC82" s="476"/>
      <c r="AD82" s="254"/>
      <c r="AE82" s="254"/>
      <c r="AF82" s="254"/>
      <c r="AG82" s="254"/>
      <c r="AH82" s="476"/>
      <c r="AI82" s="254"/>
      <c r="AJ82" s="254"/>
      <c r="AK82" s="254"/>
      <c r="AL82" s="254"/>
      <c r="AM82" s="476"/>
      <c r="AN82" s="99"/>
      <c r="AO82" s="99"/>
      <c r="AP82" s="99"/>
      <c r="AQ82" s="99"/>
      <c r="AR82" s="99"/>
      <c r="AS82" s="476"/>
      <c r="AT82" s="480"/>
      <c r="AU82" s="480"/>
      <c r="AV82" s="480"/>
      <c r="AW82" s="480"/>
      <c r="AX82" s="480"/>
      <c r="AY82" s="476"/>
      <c r="AZ82" s="480"/>
      <c r="BA82" s="480"/>
      <c r="BB82" s="480"/>
      <c r="BC82" s="480"/>
      <c r="BD82" s="476"/>
      <c r="BE82" s="480"/>
      <c r="BF82" s="480"/>
      <c r="BG82" s="480"/>
      <c r="BH82" s="480"/>
      <c r="BI82" s="480"/>
      <c r="BJ82" s="476"/>
      <c r="BK82" s="480"/>
      <c r="BL82" s="480"/>
      <c r="BM82" s="480"/>
      <c r="BN82" s="476"/>
      <c r="BO82" s="480"/>
      <c r="BP82" s="480"/>
      <c r="BQ82" s="480"/>
      <c r="BR82" s="476"/>
      <c r="BS82" s="480"/>
      <c r="BT82" s="482"/>
      <c r="BU82" s="837"/>
      <c r="BV82" s="476"/>
      <c r="BW82" s="480"/>
      <c r="BX82" s="480"/>
      <c r="BY82" s="480"/>
      <c r="BZ82" s="476"/>
      <c r="CA82" s="484"/>
      <c r="CB82" s="484"/>
      <c r="CC82" s="484"/>
      <c r="CD82" s="484"/>
      <c r="CE82" s="476"/>
      <c r="CF82" s="480"/>
      <c r="CG82" s="480"/>
      <c r="CH82" s="480"/>
      <c r="CI82" s="476"/>
      <c r="CJ82" s="480"/>
      <c r="CK82" s="480"/>
      <c r="CL82" s="480"/>
      <c r="CM82" s="476"/>
      <c r="CN82" s="487"/>
      <c r="CO82" s="487"/>
      <c r="CP82" s="487"/>
      <c r="CQ82" s="487"/>
      <c r="CR82" s="487"/>
      <c r="CS82" s="838">
        <f>CT82</f>
        <v>202</v>
      </c>
      <c r="CT82" s="671">
        <v>202</v>
      </c>
      <c r="CU82" s="671"/>
      <c r="CV82" s="476"/>
      <c r="CW82" s="487"/>
      <c r="CX82" s="487"/>
      <c r="CY82" s="487"/>
      <c r="CZ82" s="476"/>
      <c r="DA82" s="487"/>
      <c r="DB82" s="487"/>
      <c r="DC82" s="487"/>
      <c r="DD82" s="476"/>
      <c r="DE82" s="487"/>
      <c r="DF82" s="819"/>
      <c r="DG82" s="819"/>
      <c r="DH82" s="820"/>
      <c r="DI82" s="820"/>
      <c r="DJ82" s="820"/>
      <c r="DK82" s="825"/>
    </row>
    <row r="83" spans="1:115" s="739" customFormat="1" ht="20.25" customHeight="1" thickBot="1" x14ac:dyDescent="0.35">
      <c r="A83" s="993" t="s">
        <v>304</v>
      </c>
      <c r="B83" s="977" t="s">
        <v>115</v>
      </c>
      <c r="C83" s="918">
        <f t="shared" si="182"/>
        <v>202</v>
      </c>
      <c r="D83" s="156"/>
      <c r="E83" s="509"/>
      <c r="F83" s="509"/>
      <c r="G83" s="509"/>
      <c r="H83" s="509"/>
      <c r="I83" s="994">
        <v>0</v>
      </c>
      <c r="J83" s="995"/>
      <c r="K83" s="995"/>
      <c r="L83" s="995"/>
      <c r="M83" s="995"/>
      <c r="N83" s="995"/>
      <c r="O83" s="995"/>
      <c r="P83" s="995"/>
      <c r="Q83" s="996"/>
      <c r="R83" s="997"/>
      <c r="S83" s="995"/>
      <c r="T83" s="996"/>
      <c r="U83" s="995"/>
      <c r="V83" s="995"/>
      <c r="W83" s="995"/>
      <c r="X83" s="995"/>
      <c r="Y83" s="996"/>
      <c r="Z83" s="997"/>
      <c r="AA83" s="995"/>
      <c r="AB83" s="995"/>
      <c r="AC83" s="996"/>
      <c r="AD83" s="995"/>
      <c r="AE83" s="995"/>
      <c r="AF83" s="995"/>
      <c r="AG83" s="995"/>
      <c r="AH83" s="996"/>
      <c r="AI83" s="995"/>
      <c r="AJ83" s="995"/>
      <c r="AK83" s="995"/>
      <c r="AL83" s="995"/>
      <c r="AM83" s="998"/>
      <c r="AN83" s="995"/>
      <c r="AO83" s="995"/>
      <c r="AP83" s="995"/>
      <c r="AQ83" s="995"/>
      <c r="AR83" s="995"/>
      <c r="AS83" s="996"/>
      <c r="AT83" s="995"/>
      <c r="AU83" s="995"/>
      <c r="AV83" s="995"/>
      <c r="AW83" s="995"/>
      <c r="AX83" s="995"/>
      <c r="AY83" s="996"/>
      <c r="AZ83" s="995"/>
      <c r="BA83" s="995"/>
      <c r="BB83" s="995"/>
      <c r="BC83" s="995"/>
      <c r="BD83" s="996"/>
      <c r="BE83" s="995"/>
      <c r="BF83" s="995"/>
      <c r="BG83" s="995"/>
      <c r="BH83" s="995"/>
      <c r="BI83" s="995"/>
      <c r="BJ83" s="996"/>
      <c r="BK83" s="997"/>
      <c r="BL83" s="995"/>
      <c r="BM83" s="995"/>
      <c r="BN83" s="996"/>
      <c r="BO83" s="995"/>
      <c r="BP83" s="995"/>
      <c r="BQ83" s="995"/>
      <c r="BR83" s="996"/>
      <c r="BS83" s="995"/>
      <c r="BT83" s="997"/>
      <c r="BU83" s="996"/>
      <c r="BV83" s="996"/>
      <c r="BW83" s="995"/>
      <c r="BX83" s="995"/>
      <c r="BY83" s="995"/>
      <c r="BZ83" s="996"/>
      <c r="CA83" s="997"/>
      <c r="CB83" s="995"/>
      <c r="CC83" s="995"/>
      <c r="CD83" s="995"/>
      <c r="CE83" s="996"/>
      <c r="CF83" s="995"/>
      <c r="CG83" s="995"/>
      <c r="CH83" s="995"/>
      <c r="CI83" s="996"/>
      <c r="CJ83" s="995"/>
      <c r="CK83" s="995"/>
      <c r="CL83" s="995"/>
      <c r="CM83" s="996"/>
      <c r="CN83" s="995"/>
      <c r="CO83" s="995"/>
      <c r="CP83" s="995"/>
      <c r="CQ83" s="997"/>
      <c r="CR83" s="995"/>
      <c r="CS83" s="999">
        <f>CT83</f>
        <v>202</v>
      </c>
      <c r="CT83" s="1000">
        <v>202</v>
      </c>
      <c r="CU83" s="1001"/>
      <c r="CV83" s="996"/>
      <c r="CW83" s="997"/>
      <c r="CX83" s="995"/>
      <c r="CY83" s="995"/>
      <c r="CZ83" s="996"/>
      <c r="DA83" s="995"/>
      <c r="DB83" s="995"/>
      <c r="DC83" s="997"/>
      <c r="DD83" s="996"/>
      <c r="DE83" s="995"/>
      <c r="DF83" s="995"/>
      <c r="DG83" s="995"/>
      <c r="DH83" s="996"/>
      <c r="DI83" s="996"/>
      <c r="DJ83" s="996"/>
      <c r="DK83" s="143"/>
    </row>
    <row r="84" spans="1:115" s="817" customFormat="1" ht="35.25" thickBot="1" x14ac:dyDescent="0.3">
      <c r="A84" s="974" t="s">
        <v>317</v>
      </c>
      <c r="B84" s="931" t="s">
        <v>115</v>
      </c>
      <c r="C84" s="913">
        <f>SUM(D84+E84+F84+G84+I84+J84+K84+N84+O84+P84+Q84+T84+Y84+AC84+AH84+AM84+AS84+AY84+BD84+BJ84+BN84+BR84+BU84+BV84+BZ84+CE84+CI84+CM84+CS84+CV84+CZ84+DD84+DH84+DI84+DJ84)</f>
        <v>20000</v>
      </c>
      <c r="D84" s="1017"/>
      <c r="E84" s="1018"/>
      <c r="F84" s="1018"/>
      <c r="G84" s="1018"/>
      <c r="H84" s="1018"/>
      <c r="I84" s="1018"/>
      <c r="J84" s="1019"/>
      <c r="K84" s="1019"/>
      <c r="L84" s="1019"/>
      <c r="M84" s="1019"/>
      <c r="N84" s="1019"/>
      <c r="O84" s="1019"/>
      <c r="P84" s="1019"/>
      <c r="Q84" s="1018">
        <f>R84+S84</f>
        <v>560</v>
      </c>
      <c r="R84" s="1017">
        <f>SUM(R85:R93)</f>
        <v>260</v>
      </c>
      <c r="S84" s="1020">
        <f>S85+S86+S87+S88+S89+S90+S91+S92+S93</f>
        <v>300</v>
      </c>
      <c r="T84" s="1020">
        <f>U84+V84+W84+X84</f>
        <v>860</v>
      </c>
      <c r="U84" s="1021">
        <f>U85+U86+U87+U88+U89+U90+U91+U92+U93</f>
        <v>180</v>
      </c>
      <c r="V84" s="1021">
        <f>V85+V86+V87+V88+V89+V90+V91+V92+V93</f>
        <v>180</v>
      </c>
      <c r="W84" s="1021">
        <f>W85+W86+W87+W88+W89+W90+W91+W92+W93</f>
        <v>120</v>
      </c>
      <c r="X84" s="1021">
        <f>X85+X86+X87+X88+X89+X90+X91+X92+X93</f>
        <v>380</v>
      </c>
      <c r="Y84" s="1020">
        <f>Z84+AA84+AB84</f>
        <v>560</v>
      </c>
      <c r="Z84" s="1021">
        <f>Z85+Z86+Z87+Z88+Z89+Z90+Z91+Z92++Z93</f>
        <v>200</v>
      </c>
      <c r="AA84" s="1021">
        <f>AA85+AA86+AA87+AA88+AA89+AA90+AA91+AA92++AA93</f>
        <v>140</v>
      </c>
      <c r="AB84" s="1021">
        <f>AB85+AB86+AB87+AB88+AB89+AB90+AB91+AB92++AB93</f>
        <v>220</v>
      </c>
      <c r="AC84" s="1022">
        <f>AD84+AE84+AF84+AG84</f>
        <v>1360</v>
      </c>
      <c r="AD84" s="1023">
        <f>AD85+AD86+AD87+AD88+AD89+AD90+AD91+AD92+AD93</f>
        <v>440</v>
      </c>
      <c r="AE84" s="1023">
        <f>AE85+AE86+AE87+AE88+AE89+AE90+AE91+AE92+AE93</f>
        <v>340</v>
      </c>
      <c r="AF84" s="1023">
        <f>AF85+AF86+AF87+AF88+AF89+AF90+AF91+AF92+AF93</f>
        <v>260</v>
      </c>
      <c r="AG84" s="1023">
        <f>AG85+AG86+AG87+AG88+AG89+AG90+AG91+AG92+AG93</f>
        <v>320</v>
      </c>
      <c r="AH84" s="1024">
        <f>AI84+AJ84+AK84+AL84</f>
        <v>1180</v>
      </c>
      <c r="AI84" s="1025">
        <f>AI85+AI86+AI87+AI88+AI89+AI90+AI91+AI92+AI93</f>
        <v>360</v>
      </c>
      <c r="AJ84" s="1025">
        <f>AJ85+AJ86+AJ87+AJ88+AJ89+AJ90+AJ91+AJ92+AJ93</f>
        <v>240</v>
      </c>
      <c r="AK84" s="1025">
        <f>AK85+AK86+AK87+AK88+AK89+AK90+AK91+AK92+AK93</f>
        <v>320</v>
      </c>
      <c r="AL84" s="1025">
        <f>AL85+AL86+AL87+AL88+AL89+AL90+AL91+AL92+AL93</f>
        <v>260</v>
      </c>
      <c r="AM84" s="1026">
        <f>AN84+AO84+AP84+AQ84+AR84</f>
        <v>1240</v>
      </c>
      <c r="AN84" s="1024">
        <f>AN85+AN86+AN87+AN88+AN89+AN90+AN91+AN92+AN93</f>
        <v>300</v>
      </c>
      <c r="AO84" s="1024">
        <f>AO85+AO86+AO87+AO88+AO89+AO90+AO91+AO92+AO93</f>
        <v>240</v>
      </c>
      <c r="AP84" s="1024">
        <f>AP85+AP86+AP87+AP88+AP89+AP90+AP91+AP92+AP93</f>
        <v>220</v>
      </c>
      <c r="AQ84" s="1024">
        <f>AQ85+AQ86+AQ87+AQ88+AQ89+AQ90+AQ91+AQ92+AQ93</f>
        <v>220</v>
      </c>
      <c r="AR84" s="1024">
        <f>AR85+AR86+AR87+AR88+AR89+AR90+AR91+AR92+AR93</f>
        <v>260</v>
      </c>
      <c r="AS84" s="1027">
        <f>AT84+AU84+AV84+AW84+AX84</f>
        <v>1460</v>
      </c>
      <c r="AT84" s="1020">
        <f>AT85+AT86+AT87+AT88+AT89+AT90+AT91+AT92+AT93</f>
        <v>340</v>
      </c>
      <c r="AU84" s="1020">
        <f>AU85+AU86+AU87+AU88+AU89+AU90+AU91+AU92+AU93</f>
        <v>260</v>
      </c>
      <c r="AV84" s="1020">
        <f>AV85+AV86+AV87+AV88+AV89+AV90+AV91+AV92+AV93</f>
        <v>240</v>
      </c>
      <c r="AW84" s="1020">
        <f>AW85+AW86+AW87+AW88+AW89+AW90+AW91+AW92+AW93</f>
        <v>260</v>
      </c>
      <c r="AX84" s="1020">
        <f>AX85+AX86+AX87+AX88+AX89+AX90+AX91+AX92+AX93</f>
        <v>360</v>
      </c>
      <c r="AY84" s="1028">
        <f>AZ84+BA84+BB84+BC84</f>
        <v>1340</v>
      </c>
      <c r="AZ84" s="1029">
        <f>SUM(AZ85:AZ93)</f>
        <v>540</v>
      </c>
      <c r="BA84" s="1029">
        <f>SUM(BA85:BA93)</f>
        <v>240</v>
      </c>
      <c r="BB84" s="1029">
        <f>SUM(BB85:BB93)</f>
        <v>240</v>
      </c>
      <c r="BC84" s="1029">
        <f>SUM(BC85:BC93)</f>
        <v>320</v>
      </c>
      <c r="BD84" s="1027">
        <f>BE84+BF84+BG84+BH84+BI84</f>
        <v>1320</v>
      </c>
      <c r="BE84" s="1026">
        <f>BE85+BE86+BE87+BE88+BE89+BE90+BE91+BE92+BE93</f>
        <v>420</v>
      </c>
      <c r="BF84" s="1018">
        <f>BF85+BF86+BF87+BF88+BF89+BF90+BF91+BF92+BF93</f>
        <v>260</v>
      </c>
      <c r="BG84" s="1018">
        <f>BG85+BG86+BG87+BG88+BG89+BG90+BG91+BG92+BG93</f>
        <v>200</v>
      </c>
      <c r="BH84" s="1018">
        <f>BH85+BH86+BH87+BH88+BH89+BH90+BH91+BH92+BH93</f>
        <v>140</v>
      </c>
      <c r="BI84" s="1018">
        <f>BI85+BI86+BI87+BI88+BI89+BI90+BI91+BI92+BI93</f>
        <v>300</v>
      </c>
      <c r="BJ84" s="1020">
        <f>SUM(BJ85:BJ93)</f>
        <v>840</v>
      </c>
      <c r="BK84" s="1030">
        <f>SUM(BK85:BK93)</f>
        <v>360</v>
      </c>
      <c r="BL84" s="1030">
        <f>SUM(BL85:BL93)</f>
        <v>220</v>
      </c>
      <c r="BM84" s="1030">
        <f>SUM(BM85:BM93)</f>
        <v>260</v>
      </c>
      <c r="BN84" s="1031">
        <f>BO84+BP84+BQ84</f>
        <v>600</v>
      </c>
      <c r="BO84" s="1028">
        <f>BO85+BO86+BO87+BO88+BO89+BO90+BO91+BO92+BO93</f>
        <v>260</v>
      </c>
      <c r="BP84" s="1031">
        <f>BP85+BP86+BP87+BP88+BP89+BP90+BP91+BP92+BP93</f>
        <v>300</v>
      </c>
      <c r="BQ84" s="1028">
        <f>BQ85+BQ86+BQ87+BQ88+BQ89+BQ90+BQ91+BQ92+BQ93</f>
        <v>40</v>
      </c>
      <c r="BR84" s="1032">
        <f>BS84+BT84</f>
        <v>440</v>
      </c>
      <c r="BS84" s="1032">
        <f>BS85+BS86+BS87+BS88+BS89+BS90+BS91+BS92+BS93</f>
        <v>220</v>
      </c>
      <c r="BT84" s="1033">
        <f>BT85+BT86+BT87+BT88+BT89+BT90+BT91+BT92+BT93</f>
        <v>220</v>
      </c>
      <c r="BU84" s="1032">
        <f>BU85+BU86+BU87+BU88+BU89+BU90+BU91+BU92+BU93</f>
        <v>160</v>
      </c>
      <c r="BV84" s="1027">
        <f t="shared" ref="BV84:BV93" si="183">BW84+BX84+BY84</f>
        <v>960</v>
      </c>
      <c r="BW84" s="1034">
        <f>BW85+BW86+BW87+BW88+BW89+BW90+BW91+BW92+BW93</f>
        <v>140</v>
      </c>
      <c r="BX84" s="1034">
        <f>BX85+BX86+BX87+BX88+BX89+BX90+BX91+BX92+BX93</f>
        <v>620</v>
      </c>
      <c r="BY84" s="1034">
        <f>BY85+BY86+BY87+BY88+BY89+BY90+BY91+BY92+BY93</f>
        <v>200</v>
      </c>
      <c r="BZ84" s="927">
        <f>CA84+CB84+CC84+CD84</f>
        <v>1000</v>
      </c>
      <c r="CA84" s="1017">
        <f>SUM(CA85:CA93)</f>
        <v>320</v>
      </c>
      <c r="CB84" s="1017">
        <f>SUM(CB85:CB93)</f>
        <v>180</v>
      </c>
      <c r="CC84" s="1017">
        <f>SUM(CC85:CC93)</f>
        <v>320</v>
      </c>
      <c r="CD84" s="1017">
        <f>SUM(CD85:CD93)</f>
        <v>180</v>
      </c>
      <c r="CE84" s="1032">
        <f>CF84+CG84+CH84</f>
        <v>360</v>
      </c>
      <c r="CF84" s="1032">
        <f>CF85+CF86+CF87+CF88+CF89+CF90+CF91+CF92+CF93</f>
        <v>120</v>
      </c>
      <c r="CG84" s="1032">
        <f>CG85+CG86+CG87+CG88+CG89+CG90+CG91+CG92+CG93</f>
        <v>140</v>
      </c>
      <c r="CH84" s="1032">
        <f>CH85+CH86+CH87+CH88+CH89+CH90+CH91+CH92+CH93</f>
        <v>100</v>
      </c>
      <c r="CI84" s="1035">
        <f t="shared" ref="CI84:CI93" si="184">CJ84+CK84+CL84</f>
        <v>660</v>
      </c>
      <c r="CJ84" s="1031">
        <f>CJ85+CJ86+CJ87+CJ88+CJ89+CJ90+CJ91+CJ92+CJ93</f>
        <v>240</v>
      </c>
      <c r="CK84" s="1021">
        <f>CK85+CK86+CK87+CK88+CK89+CK90+CK91+CK92+CK93</f>
        <v>260</v>
      </c>
      <c r="CL84" s="1034">
        <f>CL85+CL86+CL87+CL88+CL89+CL90+CL91+CL92+CL93</f>
        <v>160</v>
      </c>
      <c r="CM84" s="1027">
        <f>CN84+CO84+CP84+CQ84+CR84</f>
        <v>1140</v>
      </c>
      <c r="CN84" s="1025">
        <f>CN85+CN86+CN87+CN88+CN89+CN90+CN91+CN92+CN93</f>
        <v>320</v>
      </c>
      <c r="CO84" s="1025">
        <f>CO85+CO86+CO87+CO88+CO89+CO90+CO91+CO92+CO93</f>
        <v>80</v>
      </c>
      <c r="CP84" s="1025">
        <f>CP85+CP86+CP87+CP88+CP89+CP90+CP91+CP92+CP93</f>
        <v>320</v>
      </c>
      <c r="CQ84" s="1036">
        <f>CQ85+CQ86+CQ87+CQ88+CQ89+CQ90+CQ91+CQ92+CQ93</f>
        <v>280</v>
      </c>
      <c r="CR84" s="1025">
        <f>CR85+CR86+CR87+CR88+CR89+CR90+CR91+CR92+CR93</f>
        <v>140</v>
      </c>
      <c r="CS84" s="1024">
        <f>CT84+CU84</f>
        <v>680</v>
      </c>
      <c r="CT84" s="1037">
        <f>CT85+CT86+CT87+CT88+CT89+CT90+CT91+CT92+CT93</f>
        <v>320</v>
      </c>
      <c r="CU84" s="1038">
        <f>CU85+CU86+CU87+CU88+CU89+CU90+CU91+CU92+CU93</f>
        <v>360</v>
      </c>
      <c r="CV84" s="1027">
        <f>CW84+CX84+CY84</f>
        <v>940</v>
      </c>
      <c r="CW84" s="1026">
        <f>SUM(CW85:CW93)</f>
        <v>320</v>
      </c>
      <c r="CX84" s="1026">
        <f>SUM(CX85:CX93)</f>
        <v>260</v>
      </c>
      <c r="CY84" s="1026">
        <f>SUM(CY85:CY93)</f>
        <v>360</v>
      </c>
      <c r="CZ84" s="1018">
        <f>DA84+DB84+DC84</f>
        <v>520</v>
      </c>
      <c r="DA84" s="1032">
        <f>DA85+DA86+DA87+DA88+DA89+DA90+DA91+DA92+DA93</f>
        <v>190</v>
      </c>
      <c r="DB84" s="1032">
        <f>DB85+DB86+DB87+DB88+DB89+DB90+DB91+DB92+DB93</f>
        <v>170</v>
      </c>
      <c r="DC84" s="1033">
        <f>DC85+DC86+DC87+DC88+DC89+DC90+DC91+DC92+DC93</f>
        <v>160</v>
      </c>
      <c r="DD84" s="1031">
        <f t="shared" ref="DD84:DD93" si="185">DE84+DG84+DF84</f>
        <v>780</v>
      </c>
      <c r="DE84" s="1021">
        <f t="shared" ref="DE84:DJ84" si="186">DE85+DE86+DE87+DE88+DE89+DE90+DE91+DE92+DE93</f>
        <v>340</v>
      </c>
      <c r="DF84" s="1021">
        <f t="shared" si="186"/>
        <v>280</v>
      </c>
      <c r="DG84" s="1021">
        <f t="shared" si="186"/>
        <v>160</v>
      </c>
      <c r="DH84" s="1023">
        <f t="shared" si="186"/>
        <v>260</v>
      </c>
      <c r="DI84" s="1023">
        <f t="shared" si="186"/>
        <v>280</v>
      </c>
      <c r="DJ84" s="1039">
        <f t="shared" si="186"/>
        <v>500</v>
      </c>
      <c r="DK84" s="835"/>
    </row>
    <row r="85" spans="1:115" s="143" customFormat="1" ht="18.75" x14ac:dyDescent="0.3">
      <c r="A85" s="501" t="s">
        <v>282</v>
      </c>
      <c r="B85" s="821" t="s">
        <v>115</v>
      </c>
      <c r="C85" s="66">
        <f>SUM(D85+E85+F85+G85+I85+J85+K85+N85+O85+P85+Q85+T85+Y85+AC85+AH85+AM85+AS85+AY85+BD85+BJ85+BN85+BR85+BU85+BV85+BZ85+CE85+CI85+CM85+CS85+CV85+CZ85+DD85+DH85+DI85+DJ85)</f>
        <v>900</v>
      </c>
      <c r="D85" s="146"/>
      <c r="E85" s="722"/>
      <c r="F85" s="722"/>
      <c r="G85" s="722"/>
      <c r="H85" s="722"/>
      <c r="I85" s="722"/>
      <c r="J85" s="978"/>
      <c r="K85" s="978"/>
      <c r="L85" s="978"/>
      <c r="M85" s="978"/>
      <c r="N85" s="978"/>
      <c r="O85" s="978"/>
      <c r="P85" s="978"/>
      <c r="Q85" s="1002">
        <f t="shared" ref="Q85:Q93" si="187">R85+S85</f>
        <v>20</v>
      </c>
      <c r="R85" s="124">
        <v>0</v>
      </c>
      <c r="S85" s="722">
        <v>20</v>
      </c>
      <c r="T85" s="726">
        <v>20</v>
      </c>
      <c r="U85" s="122">
        <v>0</v>
      </c>
      <c r="V85" s="122">
        <v>0</v>
      </c>
      <c r="W85" s="122">
        <v>0</v>
      </c>
      <c r="X85" s="284">
        <v>20</v>
      </c>
      <c r="Y85" s="1003">
        <f>Z85+AA85+AB85</f>
        <v>0</v>
      </c>
      <c r="Z85" s="122">
        <v>0</v>
      </c>
      <c r="AA85" s="122">
        <v>0</v>
      </c>
      <c r="AB85" s="131">
        <v>0</v>
      </c>
      <c r="AC85" s="1004">
        <f>AD85+AE85+AF85+AG85</f>
        <v>20</v>
      </c>
      <c r="AD85" s="682">
        <v>0</v>
      </c>
      <c r="AE85" s="682">
        <v>0</v>
      </c>
      <c r="AF85" s="682">
        <v>0</v>
      </c>
      <c r="AG85" s="725">
        <v>20</v>
      </c>
      <c r="AH85" s="1005">
        <f>AI85+AJ85+AK85+AL85</f>
        <v>80</v>
      </c>
      <c r="AI85" s="684">
        <v>20</v>
      </c>
      <c r="AJ85" s="724">
        <v>20</v>
      </c>
      <c r="AK85" s="684">
        <v>20</v>
      </c>
      <c r="AL85" s="686">
        <v>20</v>
      </c>
      <c r="AM85" s="860">
        <f>AN85+AO85+AP85+AQ85+AR85</f>
        <v>140</v>
      </c>
      <c r="AN85" s="284">
        <v>20</v>
      </c>
      <c r="AO85" s="725">
        <v>60</v>
      </c>
      <c r="AP85" s="1006">
        <v>0</v>
      </c>
      <c r="AQ85" s="725">
        <v>40</v>
      </c>
      <c r="AR85" s="725">
        <v>20</v>
      </c>
      <c r="AS85" s="1007">
        <f>AT85+AU85+AV85+AW85+AX85</f>
        <v>160</v>
      </c>
      <c r="AT85" s="289">
        <v>20</v>
      </c>
      <c r="AU85" s="289">
        <v>20</v>
      </c>
      <c r="AV85" s="289">
        <v>20</v>
      </c>
      <c r="AW85" s="289">
        <v>40</v>
      </c>
      <c r="AX85" s="289">
        <v>60</v>
      </c>
      <c r="AY85" s="1008">
        <f>AZ85+BA85+BB85+BC85</f>
        <v>140</v>
      </c>
      <c r="AZ85" s="611">
        <v>40</v>
      </c>
      <c r="BA85" s="611">
        <v>40</v>
      </c>
      <c r="BB85" s="611">
        <v>40</v>
      </c>
      <c r="BC85" s="611">
        <v>20</v>
      </c>
      <c r="BD85" s="1009">
        <f>BE85+BF85+BG85+BH85+BI85</f>
        <v>100</v>
      </c>
      <c r="BE85" s="289">
        <v>20</v>
      </c>
      <c r="BF85" s="722">
        <v>20</v>
      </c>
      <c r="BG85" s="722">
        <v>20</v>
      </c>
      <c r="BH85" s="722">
        <v>20</v>
      </c>
      <c r="BI85" s="722">
        <v>20</v>
      </c>
      <c r="BJ85" s="1003">
        <f>BK85+BL85+BM85</f>
        <v>40</v>
      </c>
      <c r="BK85" s="690">
        <v>20</v>
      </c>
      <c r="BL85" s="129">
        <v>0</v>
      </c>
      <c r="BM85" s="690">
        <v>20</v>
      </c>
      <c r="BN85" s="1010">
        <f>BO85+BP85+BQ85</f>
        <v>0</v>
      </c>
      <c r="BO85" s="611">
        <v>0</v>
      </c>
      <c r="BP85" s="731">
        <v>0</v>
      </c>
      <c r="BQ85" s="611">
        <v>0</v>
      </c>
      <c r="BR85" s="1011">
        <f>BS85+BT85</f>
        <v>20</v>
      </c>
      <c r="BS85" s="805">
        <v>0</v>
      </c>
      <c r="BT85" s="284">
        <v>20</v>
      </c>
      <c r="BU85" s="925">
        <v>0</v>
      </c>
      <c r="BV85" s="925">
        <f>BW85+BX85+BY85</f>
        <v>0</v>
      </c>
      <c r="BW85" s="805">
        <v>0</v>
      </c>
      <c r="BX85" s="805">
        <v>0</v>
      </c>
      <c r="BY85" s="805">
        <v>0</v>
      </c>
      <c r="BZ85" s="1012">
        <f>CA85+CB85+CC85+CD85</f>
        <v>40</v>
      </c>
      <c r="CA85" s="124">
        <v>20</v>
      </c>
      <c r="CB85" s="805">
        <v>0</v>
      </c>
      <c r="CC85" s="722">
        <v>20</v>
      </c>
      <c r="CD85" s="722">
        <v>0</v>
      </c>
      <c r="CE85" s="1013">
        <f>CF85+CG85+CH85</f>
        <v>0</v>
      </c>
      <c r="CF85" s="279">
        <v>0</v>
      </c>
      <c r="CG85" s="279">
        <v>0</v>
      </c>
      <c r="CH85" s="279">
        <v>0</v>
      </c>
      <c r="CI85" s="692">
        <f>CJ85+CK85+CL85</f>
        <v>0</v>
      </c>
      <c r="CJ85" s="693">
        <v>0</v>
      </c>
      <c r="CK85" s="693">
        <v>0</v>
      </c>
      <c r="CL85" s="693">
        <v>0</v>
      </c>
      <c r="CM85" s="1014">
        <f>CN85+CO85+CP85+CQ85+CR85</f>
        <v>40</v>
      </c>
      <c r="CN85" s="284">
        <v>20</v>
      </c>
      <c r="CO85" s="686">
        <v>0</v>
      </c>
      <c r="CP85" s="150">
        <v>20</v>
      </c>
      <c r="CQ85" s="686">
        <v>0</v>
      </c>
      <c r="CR85" s="686">
        <v>0</v>
      </c>
      <c r="CS85" s="1015">
        <f t="shared" ref="CS85:CS93" si="188">CT85+CU85</f>
        <v>0</v>
      </c>
      <c r="CT85" s="684">
        <v>0</v>
      </c>
      <c r="CU85" s="686">
        <v>0</v>
      </c>
      <c r="CV85" s="1009">
        <f>CW85+CX85+CY85</f>
        <v>20</v>
      </c>
      <c r="CW85" s="284">
        <v>20</v>
      </c>
      <c r="CX85" s="722">
        <v>0</v>
      </c>
      <c r="CY85" s="599">
        <v>0</v>
      </c>
      <c r="CZ85" s="1016">
        <f>DA85+DB85+DC85</f>
        <v>0</v>
      </c>
      <c r="DA85" s="797">
        <v>0</v>
      </c>
      <c r="DB85" s="797">
        <v>0</v>
      </c>
      <c r="DC85" s="797">
        <v>0</v>
      </c>
      <c r="DD85" s="1010">
        <f t="shared" si="185"/>
        <v>0</v>
      </c>
      <c r="DE85" s="731">
        <v>0</v>
      </c>
      <c r="DF85" s="731">
        <v>0</v>
      </c>
      <c r="DG85" s="731">
        <v>0</v>
      </c>
      <c r="DH85" s="291">
        <v>20</v>
      </c>
      <c r="DI85" s="696">
        <v>20</v>
      </c>
      <c r="DJ85" s="291">
        <v>20</v>
      </c>
    </row>
    <row r="86" spans="1:115" s="740" customFormat="1" ht="18.75" x14ac:dyDescent="0.3">
      <c r="A86" s="501" t="s">
        <v>283</v>
      </c>
      <c r="B86" s="822" t="s">
        <v>115</v>
      </c>
      <c r="C86" s="66">
        <f>SUM(D86+E86+F86+G86+I86+J86+K86+N86+O86+P86+Q86+T86+Y86+AC86+AH86+AM86+AS86+AY86+BD86+BJ86+BN86+BR86+BU86+BV86+BZ86+CE86+CI86+CM86+CS86+CV86+CZ86+DD86+DH86+DI86+DJ86)</f>
        <v>2000</v>
      </c>
      <c r="D86" s="187"/>
      <c r="E86" s="147"/>
      <c r="F86" s="147"/>
      <c r="G86" s="147"/>
      <c r="H86" s="147"/>
      <c r="I86" s="147"/>
      <c r="J86" s="492"/>
      <c r="K86" s="492"/>
      <c r="L86" s="492"/>
      <c r="M86" s="492"/>
      <c r="N86" s="492"/>
      <c r="O86" s="492"/>
      <c r="P86" s="492"/>
      <c r="Q86" s="791">
        <f t="shared" si="187"/>
        <v>80</v>
      </c>
      <c r="R86" s="147">
        <v>20</v>
      </c>
      <c r="S86" s="147">
        <v>60</v>
      </c>
      <c r="T86" s="793">
        <f t="shared" ref="T86:T93" si="189">U86+V86+W86+X86</f>
        <v>20</v>
      </c>
      <c r="U86" s="122">
        <v>0</v>
      </c>
      <c r="V86" s="155">
        <v>20</v>
      </c>
      <c r="W86" s="122">
        <v>0</v>
      </c>
      <c r="X86" s="122">
        <v>0</v>
      </c>
      <c r="Y86" s="793">
        <f t="shared" ref="Y86:Y93" si="190">Z86+AA86+AB86</f>
        <v>40</v>
      </c>
      <c r="Z86" s="122">
        <v>0</v>
      </c>
      <c r="AA86" s="155">
        <v>40</v>
      </c>
      <c r="AB86" s="132">
        <v>0</v>
      </c>
      <c r="AC86" s="851">
        <f t="shared" ref="AC86:AC93" si="191">AD86+AE86+AF86+AG86</f>
        <v>200</v>
      </c>
      <c r="AD86" s="284">
        <v>40</v>
      </c>
      <c r="AE86" s="149">
        <v>40</v>
      </c>
      <c r="AF86" s="149">
        <v>40</v>
      </c>
      <c r="AG86" s="149">
        <v>80</v>
      </c>
      <c r="AH86" s="852">
        <f t="shared" ref="AH86:AH93" si="192">AI86+AJ86+AK86+AL86</f>
        <v>160</v>
      </c>
      <c r="AI86" s="686">
        <v>40</v>
      </c>
      <c r="AJ86" s="659">
        <v>60</v>
      </c>
      <c r="AK86" s="659">
        <v>40</v>
      </c>
      <c r="AL86" s="659">
        <v>20</v>
      </c>
      <c r="AM86" s="687">
        <f t="shared" ref="AM86:AM93" si="193">AN86+AO86+AP86+AQ86+AR86</f>
        <v>120</v>
      </c>
      <c r="AN86" s="284">
        <v>40</v>
      </c>
      <c r="AO86" s="149">
        <v>20</v>
      </c>
      <c r="AP86" s="324">
        <v>0</v>
      </c>
      <c r="AQ86" s="149">
        <v>20</v>
      </c>
      <c r="AR86" s="149">
        <v>40</v>
      </c>
      <c r="AS86" s="340">
        <f t="shared" ref="AS86:AS93" si="194">AT86+AU86+AV86+AW86+AX86</f>
        <v>240</v>
      </c>
      <c r="AT86" s="289">
        <v>60</v>
      </c>
      <c r="AU86" s="289">
        <v>60</v>
      </c>
      <c r="AV86" s="289">
        <v>40</v>
      </c>
      <c r="AW86" s="289">
        <v>40</v>
      </c>
      <c r="AX86" s="289">
        <v>40</v>
      </c>
      <c r="AY86" s="794">
        <f t="shared" ref="AY86:AY93" si="195">AZ86+BA86+BB86+BC86</f>
        <v>120</v>
      </c>
      <c r="AZ86" s="611">
        <v>60</v>
      </c>
      <c r="BA86" s="611">
        <v>20</v>
      </c>
      <c r="BB86" s="611">
        <v>40</v>
      </c>
      <c r="BC86" s="611">
        <v>0</v>
      </c>
      <c r="BD86" s="853">
        <f t="shared" ref="BD86:BD93" si="196">BE86+BF86+BG86+BH86+BI86</f>
        <v>140</v>
      </c>
      <c r="BE86" s="289">
        <v>60</v>
      </c>
      <c r="BF86" s="147">
        <v>40</v>
      </c>
      <c r="BG86" s="147"/>
      <c r="BH86" s="147"/>
      <c r="BI86" s="147">
        <v>40</v>
      </c>
      <c r="BJ86" s="793">
        <f t="shared" ref="BJ86:BJ93" si="197">BK86+BL86+BM86</f>
        <v>120</v>
      </c>
      <c r="BK86" s="690">
        <v>40</v>
      </c>
      <c r="BL86" s="148">
        <v>40</v>
      </c>
      <c r="BM86" s="690">
        <v>40</v>
      </c>
      <c r="BN86" s="854">
        <f t="shared" ref="BN86:BN93" si="198">BO86+BP86+BQ86</f>
        <v>40</v>
      </c>
      <c r="BO86" s="415">
        <v>0</v>
      </c>
      <c r="BP86" s="417">
        <v>40</v>
      </c>
      <c r="BQ86" s="611">
        <v>0</v>
      </c>
      <c r="BR86" s="422">
        <f t="shared" ref="BR86:BR92" si="199">BS86+BT86</f>
        <v>80</v>
      </c>
      <c r="BS86" s="155">
        <v>40</v>
      </c>
      <c r="BT86" s="155">
        <v>40</v>
      </c>
      <c r="BU86" s="84">
        <v>0</v>
      </c>
      <c r="BV86" s="784">
        <f t="shared" si="183"/>
        <v>60</v>
      </c>
      <c r="BW86" s="289">
        <v>40</v>
      </c>
      <c r="BX86" s="413">
        <v>20</v>
      </c>
      <c r="BY86" s="80">
        <v>0</v>
      </c>
      <c r="BZ86" s="855">
        <f t="shared" ref="BZ86:BZ93" si="200">CA86+CB86+CC86+CD86</f>
        <v>60</v>
      </c>
      <c r="CA86" s="147">
        <v>40</v>
      </c>
      <c r="CB86" s="80">
        <v>0</v>
      </c>
      <c r="CC86" s="80">
        <v>0</v>
      </c>
      <c r="CD86" s="147">
        <v>20</v>
      </c>
      <c r="CE86" s="856">
        <f t="shared" ref="CE86:CE93" si="201">CF86+CG86+CH86</f>
        <v>40</v>
      </c>
      <c r="CF86" s="413">
        <v>40</v>
      </c>
      <c r="CG86" s="413">
        <v>0</v>
      </c>
      <c r="CH86" s="413">
        <v>0</v>
      </c>
      <c r="CI86" s="422">
        <f t="shared" si="184"/>
        <v>60</v>
      </c>
      <c r="CJ86" s="693">
        <v>0</v>
      </c>
      <c r="CK86" s="343">
        <v>40</v>
      </c>
      <c r="CL86" s="329">
        <v>20</v>
      </c>
      <c r="CM86" s="687">
        <f t="shared" ref="CM86:CM93" si="202">CN86+CO86+CP86+CQ86+CR86</f>
        <v>120</v>
      </c>
      <c r="CN86" s="284">
        <v>40</v>
      </c>
      <c r="CO86" s="659">
        <v>0</v>
      </c>
      <c r="CP86" s="155">
        <v>40</v>
      </c>
      <c r="CQ86" s="155">
        <v>40</v>
      </c>
      <c r="CR86" s="659">
        <v>0</v>
      </c>
      <c r="CS86" s="790">
        <f t="shared" si="188"/>
        <v>40</v>
      </c>
      <c r="CT86" s="686">
        <v>40</v>
      </c>
      <c r="CU86" s="659">
        <v>0</v>
      </c>
      <c r="CV86" s="853">
        <f t="shared" ref="CV86:CV93" si="203">CW86+CX86+CY86</f>
        <v>40</v>
      </c>
      <c r="CW86" s="284">
        <v>40</v>
      </c>
      <c r="CX86" s="695">
        <v>0</v>
      </c>
      <c r="CY86" s="695">
        <v>0</v>
      </c>
      <c r="CZ86" s="857">
        <f t="shared" ref="CZ86:CZ93" si="204">DA86+DB86+DC86</f>
        <v>0</v>
      </c>
      <c r="DA86" s="80">
        <v>0</v>
      </c>
      <c r="DB86" s="80">
        <v>0</v>
      </c>
      <c r="DC86" s="80">
        <v>0</v>
      </c>
      <c r="DD86" s="854">
        <f t="shared" si="185"/>
        <v>100</v>
      </c>
      <c r="DE86" s="289">
        <v>40</v>
      </c>
      <c r="DF86" s="417">
        <v>40</v>
      </c>
      <c r="DG86" s="343">
        <v>20</v>
      </c>
      <c r="DH86" s="291">
        <v>40</v>
      </c>
      <c r="DI86" s="291">
        <v>40</v>
      </c>
      <c r="DJ86" s="291">
        <v>40</v>
      </c>
    </row>
    <row r="87" spans="1:115" s="825" customFormat="1" ht="18.75" x14ac:dyDescent="0.3">
      <c r="A87" s="501" t="s">
        <v>284</v>
      </c>
      <c r="B87" s="822" t="s">
        <v>115</v>
      </c>
      <c r="C87" s="66">
        <f>SUM(D87+E87+F87+G87+I87+J87+K87+N87+O87+P87+Q87+T87+Y87+AC87+AH87+AM87+AS87+AY87+BD87+BJ87+BN87+BR87+BU87+BV87+BZ87+CE87+CI87+CM87+CS87+CV87+CZ87+DD87+DH87+DI87+DJ87)</f>
        <v>2460</v>
      </c>
      <c r="D87" s="818"/>
      <c r="E87" s="766"/>
      <c r="F87" s="766"/>
      <c r="G87" s="766"/>
      <c r="H87" s="766"/>
      <c r="I87" s="766"/>
      <c r="J87" s="823"/>
      <c r="K87" s="823"/>
      <c r="L87" s="823"/>
      <c r="M87" s="823"/>
      <c r="N87" s="823"/>
      <c r="O87" s="823"/>
      <c r="P87" s="823"/>
      <c r="Q87" s="791">
        <f t="shared" si="187"/>
        <v>40</v>
      </c>
      <c r="R87" s="147">
        <v>20</v>
      </c>
      <c r="S87" s="147">
        <v>20</v>
      </c>
      <c r="T87" s="793">
        <f t="shared" si="189"/>
        <v>100</v>
      </c>
      <c r="U87" s="155">
        <v>40</v>
      </c>
      <c r="V87" s="155">
        <v>20</v>
      </c>
      <c r="W87" s="155">
        <v>40</v>
      </c>
      <c r="X87" s="122">
        <v>0</v>
      </c>
      <c r="Y87" s="793">
        <f t="shared" si="190"/>
        <v>40</v>
      </c>
      <c r="Z87" s="155">
        <v>20</v>
      </c>
      <c r="AA87" s="155">
        <v>20</v>
      </c>
      <c r="AB87" s="132">
        <v>0</v>
      </c>
      <c r="AC87" s="851">
        <f t="shared" si="191"/>
        <v>160</v>
      </c>
      <c r="AD87" s="155">
        <v>40</v>
      </c>
      <c r="AE87" s="149">
        <v>40</v>
      </c>
      <c r="AF87" s="149">
        <v>40</v>
      </c>
      <c r="AG87" s="149">
        <v>40</v>
      </c>
      <c r="AH87" s="852">
        <f t="shared" si="192"/>
        <v>120</v>
      </c>
      <c r="AI87" s="659">
        <v>40</v>
      </c>
      <c r="AJ87" s="659">
        <v>0</v>
      </c>
      <c r="AK87" s="659">
        <v>60</v>
      </c>
      <c r="AL87" s="659">
        <v>20</v>
      </c>
      <c r="AM87" s="687">
        <f t="shared" si="193"/>
        <v>160</v>
      </c>
      <c r="AN87" s="824">
        <v>0</v>
      </c>
      <c r="AO87" s="149">
        <v>20</v>
      </c>
      <c r="AP87" s="149">
        <v>40</v>
      </c>
      <c r="AQ87" s="149">
        <v>40</v>
      </c>
      <c r="AR87" s="149">
        <v>60</v>
      </c>
      <c r="AS87" s="340">
        <f t="shared" si="194"/>
        <v>180</v>
      </c>
      <c r="AT87" s="343">
        <v>40</v>
      </c>
      <c r="AU87" s="343">
        <v>40</v>
      </c>
      <c r="AV87" s="343">
        <v>20</v>
      </c>
      <c r="AW87" s="343">
        <v>40</v>
      </c>
      <c r="AX87" s="343">
        <v>40</v>
      </c>
      <c r="AY87" s="794">
        <f t="shared" si="195"/>
        <v>240</v>
      </c>
      <c r="AZ87" s="415">
        <v>100</v>
      </c>
      <c r="BA87" s="415">
        <v>40</v>
      </c>
      <c r="BB87" s="415">
        <v>40</v>
      </c>
      <c r="BC87" s="415">
        <v>60</v>
      </c>
      <c r="BD87" s="853">
        <f t="shared" si="196"/>
        <v>180</v>
      </c>
      <c r="BE87" s="343">
        <v>40</v>
      </c>
      <c r="BF87" s="147">
        <v>40</v>
      </c>
      <c r="BG87" s="147">
        <v>40</v>
      </c>
      <c r="BH87" s="147">
        <v>40</v>
      </c>
      <c r="BI87" s="147">
        <v>20</v>
      </c>
      <c r="BJ87" s="793">
        <f t="shared" si="197"/>
        <v>80</v>
      </c>
      <c r="BK87" s="698">
        <v>40</v>
      </c>
      <c r="BL87" s="148">
        <v>20</v>
      </c>
      <c r="BM87" s="698">
        <v>20</v>
      </c>
      <c r="BN87" s="854">
        <f t="shared" si="198"/>
        <v>100</v>
      </c>
      <c r="BO87" s="415">
        <v>40</v>
      </c>
      <c r="BP87" s="417">
        <v>40</v>
      </c>
      <c r="BQ87" s="611">
        <v>20</v>
      </c>
      <c r="BR87" s="422">
        <f t="shared" si="199"/>
        <v>80</v>
      </c>
      <c r="BS87" s="155">
        <v>40</v>
      </c>
      <c r="BT87" s="155">
        <v>40</v>
      </c>
      <c r="BU87" s="84">
        <v>0</v>
      </c>
      <c r="BV87" s="784">
        <f t="shared" si="183"/>
        <v>80</v>
      </c>
      <c r="BW87" s="343">
        <v>20</v>
      </c>
      <c r="BX87" s="413">
        <v>20</v>
      </c>
      <c r="BY87" s="413">
        <v>40</v>
      </c>
      <c r="BZ87" s="855">
        <f t="shared" si="200"/>
        <v>140</v>
      </c>
      <c r="CA87" s="147">
        <v>40</v>
      </c>
      <c r="CB87" s="147">
        <v>40</v>
      </c>
      <c r="CC87" s="147">
        <v>40</v>
      </c>
      <c r="CD87" s="147">
        <v>20</v>
      </c>
      <c r="CE87" s="856">
        <f t="shared" si="201"/>
        <v>100</v>
      </c>
      <c r="CF87" s="413">
        <v>20</v>
      </c>
      <c r="CG87" s="413">
        <v>40</v>
      </c>
      <c r="CH87" s="413">
        <v>40</v>
      </c>
      <c r="CI87" s="422">
        <f t="shared" si="184"/>
        <v>80</v>
      </c>
      <c r="CJ87" s="343">
        <v>20</v>
      </c>
      <c r="CK87" s="343">
        <v>40</v>
      </c>
      <c r="CL87" s="329">
        <v>20</v>
      </c>
      <c r="CM87" s="687">
        <f t="shared" si="202"/>
        <v>140</v>
      </c>
      <c r="CN87" s="155">
        <v>40</v>
      </c>
      <c r="CO87" s="659"/>
      <c r="CP87" s="155">
        <v>40</v>
      </c>
      <c r="CQ87" s="155">
        <v>40</v>
      </c>
      <c r="CR87" s="155">
        <v>20</v>
      </c>
      <c r="CS87" s="790">
        <f t="shared" si="188"/>
        <v>80</v>
      </c>
      <c r="CT87" s="659">
        <v>40</v>
      </c>
      <c r="CU87" s="659">
        <v>40</v>
      </c>
      <c r="CV87" s="853">
        <f t="shared" si="203"/>
        <v>80</v>
      </c>
      <c r="CW87" s="695">
        <v>0</v>
      </c>
      <c r="CX87" s="147">
        <v>40</v>
      </c>
      <c r="CY87" s="147">
        <v>40</v>
      </c>
      <c r="CZ87" s="857">
        <f t="shared" si="204"/>
        <v>40</v>
      </c>
      <c r="DA87" s="147">
        <v>40</v>
      </c>
      <c r="DB87" s="80">
        <v>0</v>
      </c>
      <c r="DC87" s="80">
        <v>0</v>
      </c>
      <c r="DD87" s="854">
        <f t="shared" si="185"/>
        <v>120</v>
      </c>
      <c r="DE87" s="343">
        <v>40</v>
      </c>
      <c r="DF87" s="417">
        <v>40</v>
      </c>
      <c r="DG87" s="343">
        <v>40</v>
      </c>
      <c r="DH87" s="339">
        <v>40</v>
      </c>
      <c r="DI87" s="339">
        <v>40</v>
      </c>
      <c r="DJ87" s="339">
        <v>40</v>
      </c>
    </row>
    <row r="88" spans="1:115" s="740" customFormat="1" ht="18.75" x14ac:dyDescent="0.3">
      <c r="A88" s="496" t="s">
        <v>285</v>
      </c>
      <c r="B88" s="822" t="s">
        <v>115</v>
      </c>
      <c r="C88" s="66">
        <f t="shared" ref="C88:C93" si="205">SUM(D88+E88+F88+G88+I88+J88+K88+N88+O88+P88+Q88+T88+Y88+AC88+AH88+AM88+AS88+AY88+BD88+BJ88+BN88+BR88+BU88+BV88+BZ88+CE88+CI88+CM88+CS88+CV88+CZ88+DD88+DH88+DI88+DJ88)</f>
        <v>40</v>
      </c>
      <c r="D88" s="187"/>
      <c r="E88" s="147"/>
      <c r="F88" s="147"/>
      <c r="G88" s="147"/>
      <c r="H88" s="147"/>
      <c r="I88" s="147"/>
      <c r="J88" s="89"/>
      <c r="K88" s="89"/>
      <c r="L88" s="89"/>
      <c r="M88" s="89"/>
      <c r="N88" s="89"/>
      <c r="O88" s="89"/>
      <c r="P88" s="89"/>
      <c r="Q88" s="791">
        <f t="shared" si="187"/>
        <v>0</v>
      </c>
      <c r="R88" s="148">
        <v>0</v>
      </c>
      <c r="S88" s="148">
        <v>0</v>
      </c>
      <c r="T88" s="793">
        <f t="shared" si="189"/>
        <v>0</v>
      </c>
      <c r="U88" s="122">
        <v>0</v>
      </c>
      <c r="V88" s="122">
        <v>0</v>
      </c>
      <c r="W88" s="122">
        <v>0</v>
      </c>
      <c r="X88" s="122">
        <v>0</v>
      </c>
      <c r="Y88" s="793">
        <f t="shared" si="190"/>
        <v>0</v>
      </c>
      <c r="Z88" s="189">
        <v>0</v>
      </c>
      <c r="AA88" s="132">
        <v>0</v>
      </c>
      <c r="AB88" s="132">
        <v>0</v>
      </c>
      <c r="AC88" s="701">
        <f>AD88+AE88+AF88+AG88</f>
        <v>0</v>
      </c>
      <c r="AD88" s="702">
        <v>0</v>
      </c>
      <c r="AE88" s="702">
        <v>0</v>
      </c>
      <c r="AF88" s="682">
        <v>0</v>
      </c>
      <c r="AG88" s="826">
        <v>0</v>
      </c>
      <c r="AH88" s="852">
        <f t="shared" si="192"/>
        <v>0</v>
      </c>
      <c r="AI88" s="659">
        <v>0</v>
      </c>
      <c r="AJ88" s="659">
        <v>0</v>
      </c>
      <c r="AK88" s="659">
        <v>0</v>
      </c>
      <c r="AL88" s="659">
        <v>0</v>
      </c>
      <c r="AM88" s="687">
        <f t="shared" si="193"/>
        <v>20</v>
      </c>
      <c r="AN88" s="155">
        <v>20</v>
      </c>
      <c r="AO88" s="324">
        <v>0</v>
      </c>
      <c r="AP88" s="324">
        <v>0</v>
      </c>
      <c r="AQ88" s="324">
        <v>0</v>
      </c>
      <c r="AR88" s="324">
        <v>0</v>
      </c>
      <c r="AS88" s="340">
        <f t="shared" si="194"/>
        <v>0</v>
      </c>
      <c r="AT88" s="705">
        <v>0</v>
      </c>
      <c r="AU88" s="705">
        <v>0</v>
      </c>
      <c r="AV88" s="705">
        <v>0</v>
      </c>
      <c r="AW88" s="705">
        <v>0</v>
      </c>
      <c r="AX88" s="705">
        <v>0</v>
      </c>
      <c r="AY88" s="794">
        <f t="shared" si="195"/>
        <v>0</v>
      </c>
      <c r="AZ88" s="415">
        <v>0</v>
      </c>
      <c r="BA88" s="415">
        <v>0</v>
      </c>
      <c r="BB88" s="415">
        <v>0</v>
      </c>
      <c r="BC88" s="415">
        <v>0</v>
      </c>
      <c r="BD88" s="793">
        <f t="shared" si="196"/>
        <v>0</v>
      </c>
      <c r="BE88" s="705">
        <v>0</v>
      </c>
      <c r="BF88" s="148">
        <v>0</v>
      </c>
      <c r="BG88" s="148">
        <v>0</v>
      </c>
      <c r="BH88" s="148">
        <v>0</v>
      </c>
      <c r="BI88" s="148">
        <v>0</v>
      </c>
      <c r="BJ88" s="793">
        <f t="shared" si="197"/>
        <v>0</v>
      </c>
      <c r="BK88" s="698">
        <v>0</v>
      </c>
      <c r="BL88" s="148">
        <v>0</v>
      </c>
      <c r="BM88" s="698">
        <v>0</v>
      </c>
      <c r="BN88" s="854">
        <f t="shared" si="198"/>
        <v>20</v>
      </c>
      <c r="BO88" s="415">
        <v>20</v>
      </c>
      <c r="BP88" s="417">
        <v>0</v>
      </c>
      <c r="BQ88" s="611">
        <v>0</v>
      </c>
      <c r="BR88" s="84">
        <v>0</v>
      </c>
      <c r="BS88" s="80">
        <v>0</v>
      </c>
      <c r="BT88" s="80">
        <v>0</v>
      </c>
      <c r="BU88" s="84">
        <v>0</v>
      </c>
      <c r="BV88" s="84">
        <f>BW88+BX88+BY88</f>
        <v>0</v>
      </c>
      <c r="BW88" s="80">
        <v>0</v>
      </c>
      <c r="BX88" s="80">
        <v>0</v>
      </c>
      <c r="BY88" s="80">
        <v>0</v>
      </c>
      <c r="BZ88" s="855">
        <f t="shared" si="200"/>
        <v>0</v>
      </c>
      <c r="CA88" s="80">
        <v>0</v>
      </c>
      <c r="CB88" s="80">
        <v>0</v>
      </c>
      <c r="CC88" s="80">
        <v>0</v>
      </c>
      <c r="CD88" s="80">
        <v>0</v>
      </c>
      <c r="CE88" s="856">
        <f t="shared" si="201"/>
        <v>0</v>
      </c>
      <c r="CF88" s="91">
        <v>0</v>
      </c>
      <c r="CG88" s="91">
        <v>0</v>
      </c>
      <c r="CH88" s="91">
        <v>0</v>
      </c>
      <c r="CI88" s="692">
        <f>CJ88+CK88+CL88</f>
        <v>0</v>
      </c>
      <c r="CJ88" s="693">
        <v>0</v>
      </c>
      <c r="CK88" s="693">
        <v>0</v>
      </c>
      <c r="CL88" s="666">
        <v>0</v>
      </c>
      <c r="CM88" s="687">
        <f t="shared" si="202"/>
        <v>0</v>
      </c>
      <c r="CN88" s="659">
        <v>0</v>
      </c>
      <c r="CO88" s="659">
        <v>0</v>
      </c>
      <c r="CP88" s="659">
        <v>0</v>
      </c>
      <c r="CQ88" s="659">
        <v>0</v>
      </c>
      <c r="CR88" s="659">
        <v>0</v>
      </c>
      <c r="CS88" s="790">
        <f t="shared" si="188"/>
        <v>0</v>
      </c>
      <c r="CT88" s="659">
        <v>0</v>
      </c>
      <c r="CU88" s="659">
        <v>0</v>
      </c>
      <c r="CV88" s="853">
        <f t="shared" si="203"/>
        <v>0</v>
      </c>
      <c r="CW88" s="695">
        <v>0</v>
      </c>
      <c r="CX88" s="695">
        <v>0</v>
      </c>
      <c r="CY88" s="695">
        <v>0</v>
      </c>
      <c r="CZ88" s="857">
        <f t="shared" si="204"/>
        <v>0</v>
      </c>
      <c r="DA88" s="80">
        <v>0</v>
      </c>
      <c r="DB88" s="80">
        <v>0</v>
      </c>
      <c r="DC88" s="80">
        <v>0</v>
      </c>
      <c r="DD88" s="854">
        <f t="shared" si="185"/>
        <v>0</v>
      </c>
      <c r="DE88" s="417">
        <v>0</v>
      </c>
      <c r="DF88" s="417">
        <v>0</v>
      </c>
      <c r="DG88" s="417">
        <v>0</v>
      </c>
      <c r="DH88" s="378">
        <v>0</v>
      </c>
      <c r="DI88" s="378">
        <v>0</v>
      </c>
      <c r="DJ88" s="378">
        <v>0</v>
      </c>
    </row>
    <row r="89" spans="1:115" s="740" customFormat="1" ht="18.75" x14ac:dyDescent="0.3">
      <c r="A89" s="496" t="s">
        <v>286</v>
      </c>
      <c r="B89" s="822" t="s">
        <v>115</v>
      </c>
      <c r="C89" s="66">
        <f t="shared" si="205"/>
        <v>400</v>
      </c>
      <c r="D89" s="187"/>
      <c r="E89" s="147"/>
      <c r="F89" s="147"/>
      <c r="G89" s="147"/>
      <c r="H89" s="147"/>
      <c r="I89" s="147"/>
      <c r="J89" s="254"/>
      <c r="K89" s="254"/>
      <c r="L89" s="254"/>
      <c r="M89" s="254"/>
      <c r="N89" s="254"/>
      <c r="O89" s="254"/>
      <c r="P89" s="254"/>
      <c r="Q89" s="791">
        <f t="shared" si="187"/>
        <v>0</v>
      </c>
      <c r="R89" s="148">
        <v>0</v>
      </c>
      <c r="S89" s="148">
        <v>0</v>
      </c>
      <c r="T89" s="793">
        <f t="shared" si="189"/>
        <v>0</v>
      </c>
      <c r="U89" s="122">
        <v>0</v>
      </c>
      <c r="V89" s="122">
        <v>0</v>
      </c>
      <c r="W89" s="122">
        <v>0</v>
      </c>
      <c r="X89" s="122">
        <v>0</v>
      </c>
      <c r="Y89" s="793">
        <f t="shared" si="190"/>
        <v>0</v>
      </c>
      <c r="Z89" s="189">
        <v>0</v>
      </c>
      <c r="AA89" s="132">
        <v>0</v>
      </c>
      <c r="AB89" s="132">
        <v>0</v>
      </c>
      <c r="AC89" s="851">
        <f t="shared" si="191"/>
        <v>40</v>
      </c>
      <c r="AD89" s="702">
        <v>0</v>
      </c>
      <c r="AE89" s="702">
        <v>0</v>
      </c>
      <c r="AF89" s="149">
        <v>20</v>
      </c>
      <c r="AG89" s="828">
        <v>20</v>
      </c>
      <c r="AH89" s="852">
        <f t="shared" si="192"/>
        <v>20</v>
      </c>
      <c r="AI89" s="659">
        <v>0</v>
      </c>
      <c r="AJ89" s="659">
        <v>0</v>
      </c>
      <c r="AK89" s="829">
        <v>20</v>
      </c>
      <c r="AL89" s="659">
        <v>0</v>
      </c>
      <c r="AM89" s="687">
        <f t="shared" si="193"/>
        <v>40</v>
      </c>
      <c r="AN89" s="324">
        <v>0</v>
      </c>
      <c r="AO89" s="828">
        <v>20</v>
      </c>
      <c r="AP89" s="324">
        <v>0</v>
      </c>
      <c r="AQ89" s="828">
        <v>20</v>
      </c>
      <c r="AR89" s="324">
        <v>0</v>
      </c>
      <c r="AS89" s="340">
        <f t="shared" si="194"/>
        <v>40</v>
      </c>
      <c r="AT89" s="343">
        <v>0</v>
      </c>
      <c r="AU89" s="343">
        <v>20</v>
      </c>
      <c r="AV89" s="705">
        <v>0</v>
      </c>
      <c r="AW89" s="705">
        <v>0</v>
      </c>
      <c r="AX89" s="343">
        <v>20</v>
      </c>
      <c r="AY89" s="794">
        <f t="shared" si="195"/>
        <v>40</v>
      </c>
      <c r="AZ89" s="415">
        <v>20</v>
      </c>
      <c r="BA89" s="415">
        <v>20</v>
      </c>
      <c r="BB89" s="415">
        <v>0</v>
      </c>
      <c r="BC89" s="415">
        <v>0</v>
      </c>
      <c r="BD89" s="853">
        <f t="shared" si="196"/>
        <v>20</v>
      </c>
      <c r="BE89" s="343">
        <v>0</v>
      </c>
      <c r="BF89" s="148">
        <v>0</v>
      </c>
      <c r="BG89" s="147">
        <v>20</v>
      </c>
      <c r="BH89" s="147">
        <v>0</v>
      </c>
      <c r="BI89" s="148">
        <v>0</v>
      </c>
      <c r="BJ89" s="793">
        <f t="shared" si="197"/>
        <v>20</v>
      </c>
      <c r="BK89" s="698">
        <v>0</v>
      </c>
      <c r="BL89" s="827">
        <v>0</v>
      </c>
      <c r="BM89" s="698">
        <v>20</v>
      </c>
      <c r="BN89" s="854">
        <f t="shared" si="198"/>
        <v>0</v>
      </c>
      <c r="BO89" s="415">
        <v>0</v>
      </c>
      <c r="BP89" s="417">
        <v>0</v>
      </c>
      <c r="BQ89" s="611">
        <v>0</v>
      </c>
      <c r="BR89" s="422">
        <f t="shared" si="199"/>
        <v>20</v>
      </c>
      <c r="BS89" s="191">
        <v>0</v>
      </c>
      <c r="BT89" s="191">
        <v>20</v>
      </c>
      <c r="BU89" s="338">
        <v>20</v>
      </c>
      <c r="BV89" s="784">
        <f t="shared" si="183"/>
        <v>0</v>
      </c>
      <c r="BW89" s="80">
        <v>0</v>
      </c>
      <c r="BX89" s="830">
        <v>0</v>
      </c>
      <c r="BY89" s="80">
        <v>0</v>
      </c>
      <c r="BZ89" s="855">
        <f t="shared" si="200"/>
        <v>20</v>
      </c>
      <c r="CA89" s="80"/>
      <c r="CB89" s="80">
        <v>20</v>
      </c>
      <c r="CC89" s="80">
        <v>0</v>
      </c>
      <c r="CD89" s="80">
        <v>0</v>
      </c>
      <c r="CE89" s="856">
        <f t="shared" si="201"/>
        <v>0</v>
      </c>
      <c r="CF89" s="91">
        <v>0</v>
      </c>
      <c r="CG89" s="91">
        <v>0</v>
      </c>
      <c r="CH89" s="91">
        <v>0</v>
      </c>
      <c r="CI89" s="692">
        <f t="shared" ref="CI89:CI90" si="206">CJ89+CK89+CL89</f>
        <v>0</v>
      </c>
      <c r="CJ89" s="693">
        <v>0</v>
      </c>
      <c r="CK89" s="693">
        <v>0</v>
      </c>
      <c r="CL89" s="666">
        <v>0</v>
      </c>
      <c r="CM89" s="687">
        <f t="shared" si="202"/>
        <v>20</v>
      </c>
      <c r="CN89" s="155"/>
      <c r="CO89" s="659">
        <v>0</v>
      </c>
      <c r="CP89" s="659">
        <v>0</v>
      </c>
      <c r="CQ89" s="713">
        <v>20</v>
      </c>
      <c r="CR89" s="659">
        <v>0</v>
      </c>
      <c r="CS89" s="790">
        <f t="shared" si="188"/>
        <v>20</v>
      </c>
      <c r="CT89" s="659">
        <v>0</v>
      </c>
      <c r="CU89" s="829">
        <v>20</v>
      </c>
      <c r="CV89" s="853">
        <f t="shared" si="203"/>
        <v>40</v>
      </c>
      <c r="CW89" s="695">
        <v>0</v>
      </c>
      <c r="CX89" s="487">
        <v>20</v>
      </c>
      <c r="CY89" s="715">
        <v>20</v>
      </c>
      <c r="CZ89" s="857">
        <f t="shared" si="204"/>
        <v>0</v>
      </c>
      <c r="DA89" s="80">
        <v>0</v>
      </c>
      <c r="DB89" s="80">
        <v>0</v>
      </c>
      <c r="DC89" s="80">
        <v>0</v>
      </c>
      <c r="DD89" s="854">
        <f t="shared" si="185"/>
        <v>40</v>
      </c>
      <c r="DE89" s="417">
        <v>0</v>
      </c>
      <c r="DF89" s="716">
        <v>20</v>
      </c>
      <c r="DG89" s="413">
        <v>20</v>
      </c>
      <c r="DH89" s="378">
        <v>0</v>
      </c>
      <c r="DI89" s="378">
        <v>0</v>
      </c>
      <c r="DJ89" s="378">
        <v>0</v>
      </c>
    </row>
    <row r="90" spans="1:115" s="740" customFormat="1" ht="18.75" x14ac:dyDescent="0.3">
      <c r="A90" s="501" t="s">
        <v>287</v>
      </c>
      <c r="B90" s="831" t="s">
        <v>115</v>
      </c>
      <c r="C90" s="66">
        <f t="shared" si="205"/>
        <v>200</v>
      </c>
      <c r="D90" s="187"/>
      <c r="E90" s="147"/>
      <c r="F90" s="147"/>
      <c r="G90" s="147"/>
      <c r="H90" s="147"/>
      <c r="I90" s="147"/>
      <c r="J90" s="492"/>
      <c r="K90" s="492"/>
      <c r="L90" s="492"/>
      <c r="M90" s="492"/>
      <c r="N90" s="492"/>
      <c r="O90" s="492"/>
      <c r="P90" s="492"/>
      <c r="Q90" s="791">
        <f t="shared" si="187"/>
        <v>0</v>
      </c>
      <c r="R90" s="148">
        <v>0</v>
      </c>
      <c r="S90" s="148">
        <v>0</v>
      </c>
      <c r="T90" s="793">
        <f t="shared" si="189"/>
        <v>20</v>
      </c>
      <c r="U90" s="122">
        <v>0</v>
      </c>
      <c r="V90" s="122">
        <v>0</v>
      </c>
      <c r="W90" s="122">
        <v>0</v>
      </c>
      <c r="X90" s="155">
        <v>20</v>
      </c>
      <c r="Y90" s="793">
        <f t="shared" si="190"/>
        <v>0</v>
      </c>
      <c r="Z90" s="189">
        <v>0</v>
      </c>
      <c r="AA90" s="132">
        <v>0</v>
      </c>
      <c r="AB90" s="132">
        <v>0</v>
      </c>
      <c r="AC90" s="701">
        <f>AD90+AE90+AF90+AG90</f>
        <v>0</v>
      </c>
      <c r="AD90" s="682">
        <v>0</v>
      </c>
      <c r="AE90" s="682">
        <v>0</v>
      </c>
      <c r="AF90" s="682">
        <v>0</v>
      </c>
      <c r="AG90" s="826">
        <v>0</v>
      </c>
      <c r="AH90" s="852">
        <f t="shared" si="192"/>
        <v>0</v>
      </c>
      <c r="AI90" s="659">
        <v>0</v>
      </c>
      <c r="AJ90" s="659">
        <v>0</v>
      </c>
      <c r="AK90" s="659">
        <v>0</v>
      </c>
      <c r="AL90" s="659">
        <v>0</v>
      </c>
      <c r="AM90" s="687">
        <f t="shared" si="193"/>
        <v>0</v>
      </c>
      <c r="AN90" s="324">
        <v>0</v>
      </c>
      <c r="AO90" s="324">
        <v>0</v>
      </c>
      <c r="AP90" s="324">
        <v>0</v>
      </c>
      <c r="AQ90" s="324">
        <v>0</v>
      </c>
      <c r="AR90" s="324">
        <v>0</v>
      </c>
      <c r="AS90" s="340">
        <f t="shared" si="194"/>
        <v>0</v>
      </c>
      <c r="AT90" s="705">
        <v>0</v>
      </c>
      <c r="AU90" s="705">
        <v>0</v>
      </c>
      <c r="AV90" s="705">
        <v>0</v>
      </c>
      <c r="AW90" s="705">
        <v>0</v>
      </c>
      <c r="AX90" s="705">
        <v>0</v>
      </c>
      <c r="AY90" s="794">
        <f t="shared" si="195"/>
        <v>0</v>
      </c>
      <c r="AZ90" s="611">
        <v>0</v>
      </c>
      <c r="BA90" s="611">
        <v>0</v>
      </c>
      <c r="BB90" s="611">
        <v>0</v>
      </c>
      <c r="BC90" s="611">
        <v>0</v>
      </c>
      <c r="BD90" s="793">
        <f t="shared" si="196"/>
        <v>0</v>
      </c>
      <c r="BE90" s="705">
        <v>0</v>
      </c>
      <c r="BF90" s="148">
        <v>0</v>
      </c>
      <c r="BG90" s="148">
        <v>0</v>
      </c>
      <c r="BH90" s="148">
        <v>0</v>
      </c>
      <c r="BI90" s="148">
        <v>0</v>
      </c>
      <c r="BJ90" s="793">
        <f t="shared" si="197"/>
        <v>80</v>
      </c>
      <c r="BK90" s="690">
        <v>0</v>
      </c>
      <c r="BL90" s="148">
        <v>40</v>
      </c>
      <c r="BM90" s="690">
        <v>40</v>
      </c>
      <c r="BN90" s="854">
        <f t="shared" si="198"/>
        <v>0</v>
      </c>
      <c r="BO90" s="611">
        <v>0</v>
      </c>
      <c r="BP90" s="417">
        <v>0</v>
      </c>
      <c r="BQ90" s="611">
        <v>0</v>
      </c>
      <c r="BR90" s="84">
        <v>0</v>
      </c>
      <c r="BS90" s="80">
        <v>0</v>
      </c>
      <c r="BT90" s="80">
        <v>0</v>
      </c>
      <c r="BU90" s="84">
        <v>0</v>
      </c>
      <c r="BV90" s="84">
        <f>BW90+BX90+BY90</f>
        <v>0</v>
      </c>
      <c r="BW90" s="80">
        <v>0</v>
      </c>
      <c r="BX90" s="80">
        <v>0</v>
      </c>
      <c r="BY90" s="80">
        <v>0</v>
      </c>
      <c r="BZ90" s="855">
        <f t="shared" si="200"/>
        <v>0</v>
      </c>
      <c r="CA90" s="80">
        <v>0</v>
      </c>
      <c r="CB90" s="80">
        <v>0</v>
      </c>
      <c r="CC90" s="80">
        <v>0</v>
      </c>
      <c r="CD90" s="80">
        <v>0</v>
      </c>
      <c r="CE90" s="856">
        <f t="shared" si="201"/>
        <v>0</v>
      </c>
      <c r="CF90" s="91">
        <v>0</v>
      </c>
      <c r="CG90" s="91">
        <v>0</v>
      </c>
      <c r="CH90" s="91">
        <v>0</v>
      </c>
      <c r="CI90" s="692">
        <f t="shared" si="206"/>
        <v>0</v>
      </c>
      <c r="CJ90" s="693">
        <v>0</v>
      </c>
      <c r="CK90" s="693">
        <v>0</v>
      </c>
      <c r="CL90" s="693">
        <v>0</v>
      </c>
      <c r="CM90" s="687">
        <f t="shared" si="202"/>
        <v>0</v>
      </c>
      <c r="CN90" s="659">
        <v>0</v>
      </c>
      <c r="CO90" s="659">
        <v>0</v>
      </c>
      <c r="CP90" s="659">
        <v>0</v>
      </c>
      <c r="CQ90" s="659">
        <v>0</v>
      </c>
      <c r="CR90" s="659">
        <v>0</v>
      </c>
      <c r="CS90" s="790">
        <f t="shared" si="188"/>
        <v>40</v>
      </c>
      <c r="CT90" s="659">
        <v>0</v>
      </c>
      <c r="CU90" s="659">
        <v>40</v>
      </c>
      <c r="CV90" s="853">
        <f t="shared" si="203"/>
        <v>60</v>
      </c>
      <c r="CW90" s="695">
        <v>0</v>
      </c>
      <c r="CX90" s="695">
        <v>0</v>
      </c>
      <c r="CY90" s="147">
        <v>60</v>
      </c>
      <c r="CZ90" s="857">
        <f t="shared" si="204"/>
        <v>0</v>
      </c>
      <c r="DA90" s="80">
        <v>0</v>
      </c>
      <c r="DB90" s="80">
        <v>0</v>
      </c>
      <c r="DC90" s="80">
        <v>0</v>
      </c>
      <c r="DD90" s="854">
        <f t="shared" si="185"/>
        <v>0</v>
      </c>
      <c r="DE90" s="417">
        <v>0</v>
      </c>
      <c r="DF90" s="417">
        <v>0</v>
      </c>
      <c r="DG90" s="417">
        <v>0</v>
      </c>
      <c r="DH90" s="378">
        <v>0</v>
      </c>
      <c r="DI90" s="378">
        <v>0</v>
      </c>
      <c r="DJ90" s="354">
        <v>0</v>
      </c>
    </row>
    <row r="91" spans="1:115" s="740" customFormat="1" ht="18.75" x14ac:dyDescent="0.3">
      <c r="A91" s="501" t="s">
        <v>288</v>
      </c>
      <c r="B91" s="831" t="s">
        <v>115</v>
      </c>
      <c r="C91" s="66">
        <f t="shared" si="205"/>
        <v>6000</v>
      </c>
      <c r="D91" s="187"/>
      <c r="E91" s="147"/>
      <c r="F91" s="147"/>
      <c r="G91" s="147"/>
      <c r="H91" s="147"/>
      <c r="I91" s="147"/>
      <c r="J91" s="492"/>
      <c r="K91" s="492"/>
      <c r="L91" s="492"/>
      <c r="M91" s="492"/>
      <c r="N91" s="492"/>
      <c r="O91" s="492"/>
      <c r="P91" s="492"/>
      <c r="Q91" s="791">
        <f t="shared" si="187"/>
        <v>160</v>
      </c>
      <c r="R91" s="147">
        <v>80</v>
      </c>
      <c r="S91" s="147">
        <v>80</v>
      </c>
      <c r="T91" s="793">
        <f>U91+V91+W91+X91</f>
        <v>320</v>
      </c>
      <c r="U91" s="284">
        <v>80</v>
      </c>
      <c r="V91" s="155">
        <v>80</v>
      </c>
      <c r="W91" s="155">
        <v>80</v>
      </c>
      <c r="X91" s="155">
        <v>80</v>
      </c>
      <c r="Y91" s="793">
        <f t="shared" si="190"/>
        <v>160</v>
      </c>
      <c r="Z91" s="123">
        <v>80</v>
      </c>
      <c r="AA91" s="132">
        <v>0</v>
      </c>
      <c r="AB91" s="123">
        <v>80</v>
      </c>
      <c r="AC91" s="851">
        <f t="shared" si="191"/>
        <v>320</v>
      </c>
      <c r="AD91" s="284">
        <v>80</v>
      </c>
      <c r="AE91" s="149">
        <v>80</v>
      </c>
      <c r="AF91" s="149">
        <v>80</v>
      </c>
      <c r="AG91" s="149">
        <v>80</v>
      </c>
      <c r="AH91" s="852">
        <f t="shared" si="192"/>
        <v>320</v>
      </c>
      <c r="AI91" s="686">
        <v>80</v>
      </c>
      <c r="AJ91" s="659">
        <v>80</v>
      </c>
      <c r="AK91" s="659">
        <v>80</v>
      </c>
      <c r="AL91" s="686">
        <v>80</v>
      </c>
      <c r="AM91" s="687">
        <f t="shared" si="193"/>
        <v>380</v>
      </c>
      <c r="AN91" s="284">
        <v>80</v>
      </c>
      <c r="AO91" s="149">
        <v>80</v>
      </c>
      <c r="AP91" s="149">
        <v>80</v>
      </c>
      <c r="AQ91" s="149">
        <v>60</v>
      </c>
      <c r="AR91" s="149">
        <v>80</v>
      </c>
      <c r="AS91" s="340">
        <f t="shared" si="194"/>
        <v>400</v>
      </c>
      <c r="AT91" s="289">
        <v>80</v>
      </c>
      <c r="AU91" s="289">
        <v>80</v>
      </c>
      <c r="AV91" s="289">
        <v>80</v>
      </c>
      <c r="AW91" s="289">
        <v>80</v>
      </c>
      <c r="AX91" s="289">
        <v>80</v>
      </c>
      <c r="AY91" s="794">
        <f t="shared" si="195"/>
        <v>300</v>
      </c>
      <c r="AZ91" s="611">
        <v>60</v>
      </c>
      <c r="BA91" s="611">
        <v>80</v>
      </c>
      <c r="BB91" s="611">
        <v>80</v>
      </c>
      <c r="BC91" s="611">
        <v>80</v>
      </c>
      <c r="BD91" s="853">
        <f t="shared" si="196"/>
        <v>400</v>
      </c>
      <c r="BE91" s="289">
        <v>80</v>
      </c>
      <c r="BF91" s="147">
        <v>80</v>
      </c>
      <c r="BG91" s="147">
        <v>80</v>
      </c>
      <c r="BH91" s="147">
        <v>80</v>
      </c>
      <c r="BI91" s="147">
        <v>80</v>
      </c>
      <c r="BJ91" s="793">
        <f t="shared" si="197"/>
        <v>240</v>
      </c>
      <c r="BK91" s="690">
        <v>80</v>
      </c>
      <c r="BL91" s="148">
        <v>80</v>
      </c>
      <c r="BM91" s="690">
        <v>80</v>
      </c>
      <c r="BN91" s="854">
        <f t="shared" si="198"/>
        <v>160</v>
      </c>
      <c r="BO91" s="611">
        <v>60</v>
      </c>
      <c r="BP91" s="417">
        <v>80</v>
      </c>
      <c r="BQ91" s="611">
        <v>20</v>
      </c>
      <c r="BR91" s="422">
        <f t="shared" si="199"/>
        <v>160</v>
      </c>
      <c r="BS91" s="123">
        <v>80</v>
      </c>
      <c r="BT91" s="123">
        <v>80</v>
      </c>
      <c r="BU91" s="290">
        <v>80</v>
      </c>
      <c r="BV91" s="784">
        <f t="shared" si="183"/>
        <v>220</v>
      </c>
      <c r="BW91" s="289">
        <v>80</v>
      </c>
      <c r="BX91" s="413">
        <v>80</v>
      </c>
      <c r="BY91" s="413">
        <v>60</v>
      </c>
      <c r="BZ91" s="855">
        <f t="shared" si="200"/>
        <v>320</v>
      </c>
      <c r="CA91" s="147">
        <v>80</v>
      </c>
      <c r="CB91" s="147">
        <v>80</v>
      </c>
      <c r="CC91" s="147">
        <v>80</v>
      </c>
      <c r="CD91" s="147">
        <v>80</v>
      </c>
      <c r="CE91" s="856">
        <f>CF91+CG91+CH91</f>
        <v>200</v>
      </c>
      <c r="CF91" s="413">
        <v>60</v>
      </c>
      <c r="CG91" s="413">
        <v>80</v>
      </c>
      <c r="CH91" s="413">
        <v>60</v>
      </c>
      <c r="CI91" s="422">
        <f t="shared" si="184"/>
        <v>220</v>
      </c>
      <c r="CJ91" s="289">
        <v>60</v>
      </c>
      <c r="CK91" s="625">
        <v>80</v>
      </c>
      <c r="CL91" s="720">
        <v>80</v>
      </c>
      <c r="CM91" s="687">
        <f t="shared" si="202"/>
        <v>400</v>
      </c>
      <c r="CN91" s="284">
        <v>80</v>
      </c>
      <c r="CO91" s="155">
        <v>80</v>
      </c>
      <c r="CP91" s="155">
        <v>80</v>
      </c>
      <c r="CQ91" s="155">
        <v>80</v>
      </c>
      <c r="CR91" s="155">
        <v>80</v>
      </c>
      <c r="CS91" s="790">
        <f t="shared" si="188"/>
        <v>100</v>
      </c>
      <c r="CT91" s="686">
        <v>80</v>
      </c>
      <c r="CU91" s="659">
        <v>20</v>
      </c>
      <c r="CV91" s="853">
        <f t="shared" si="203"/>
        <v>240</v>
      </c>
      <c r="CW91" s="284">
        <v>80</v>
      </c>
      <c r="CX91" s="147">
        <v>60</v>
      </c>
      <c r="CY91" s="147">
        <v>100</v>
      </c>
      <c r="CZ91" s="857">
        <f t="shared" si="204"/>
        <v>320</v>
      </c>
      <c r="DA91" s="147">
        <v>110</v>
      </c>
      <c r="DB91" s="147">
        <v>110</v>
      </c>
      <c r="DC91" s="147">
        <v>100</v>
      </c>
      <c r="DD91" s="854">
        <f t="shared" si="185"/>
        <v>260</v>
      </c>
      <c r="DE91" s="289">
        <v>140</v>
      </c>
      <c r="DF91" s="417">
        <v>120</v>
      </c>
      <c r="DG91" s="625">
        <v>0</v>
      </c>
      <c r="DH91" s="291">
        <v>100</v>
      </c>
      <c r="DI91" s="291">
        <v>100</v>
      </c>
      <c r="DJ91" s="291">
        <v>120</v>
      </c>
    </row>
    <row r="92" spans="1:115" s="740" customFormat="1" ht="18.75" x14ac:dyDescent="0.3">
      <c r="A92" s="496" t="s">
        <v>289</v>
      </c>
      <c r="B92" s="822" t="s">
        <v>115</v>
      </c>
      <c r="C92" s="66">
        <f t="shared" si="205"/>
        <v>3200</v>
      </c>
      <c r="D92" s="187"/>
      <c r="E92" s="147"/>
      <c r="F92" s="147"/>
      <c r="G92" s="147"/>
      <c r="H92" s="147"/>
      <c r="I92" s="147"/>
      <c r="J92" s="492"/>
      <c r="K92" s="492"/>
      <c r="L92" s="492"/>
      <c r="M92" s="492"/>
      <c r="N92" s="492"/>
      <c r="O92" s="492"/>
      <c r="P92" s="492"/>
      <c r="Q92" s="791">
        <f t="shared" si="187"/>
        <v>120</v>
      </c>
      <c r="R92" s="147">
        <v>60</v>
      </c>
      <c r="S92" s="147">
        <v>60</v>
      </c>
      <c r="T92" s="793">
        <f t="shared" si="189"/>
        <v>0</v>
      </c>
      <c r="U92" s="122">
        <v>0</v>
      </c>
      <c r="V92" s="122">
        <v>0</v>
      </c>
      <c r="W92" s="122">
        <v>0</v>
      </c>
      <c r="X92" s="122">
        <v>0</v>
      </c>
      <c r="Y92" s="793">
        <f t="shared" si="190"/>
        <v>160</v>
      </c>
      <c r="Z92" s="123">
        <v>60</v>
      </c>
      <c r="AA92" s="123">
        <v>20</v>
      </c>
      <c r="AB92" s="123">
        <v>80</v>
      </c>
      <c r="AC92" s="851">
        <f t="shared" si="191"/>
        <v>320</v>
      </c>
      <c r="AD92" s="155">
        <v>160</v>
      </c>
      <c r="AE92" s="149">
        <v>60</v>
      </c>
      <c r="AF92" s="149">
        <v>20</v>
      </c>
      <c r="AG92" s="149">
        <v>80</v>
      </c>
      <c r="AH92" s="852">
        <f t="shared" si="192"/>
        <v>160</v>
      </c>
      <c r="AI92" s="659">
        <v>60</v>
      </c>
      <c r="AJ92" s="659">
        <v>40</v>
      </c>
      <c r="AK92" s="659">
        <v>0</v>
      </c>
      <c r="AL92" s="659">
        <v>60</v>
      </c>
      <c r="AM92" s="687">
        <f t="shared" si="193"/>
        <v>80</v>
      </c>
      <c r="AN92" s="155">
        <v>80</v>
      </c>
      <c r="AO92" s="324">
        <v>0</v>
      </c>
      <c r="AP92" s="324">
        <v>0</v>
      </c>
      <c r="AQ92" s="324">
        <v>0</v>
      </c>
      <c r="AR92" s="324">
        <v>0</v>
      </c>
      <c r="AS92" s="340">
        <f t="shared" si="194"/>
        <v>140</v>
      </c>
      <c r="AT92" s="343">
        <v>80</v>
      </c>
      <c r="AU92" s="343"/>
      <c r="AV92" s="343">
        <v>20</v>
      </c>
      <c r="AW92" s="343"/>
      <c r="AX92" s="343">
        <v>40</v>
      </c>
      <c r="AY92" s="794">
        <f t="shared" si="195"/>
        <v>300</v>
      </c>
      <c r="AZ92" s="415">
        <v>180</v>
      </c>
      <c r="BA92" s="415">
        <v>0</v>
      </c>
      <c r="BB92" s="415">
        <v>0</v>
      </c>
      <c r="BC92" s="415">
        <v>120</v>
      </c>
      <c r="BD92" s="853">
        <f t="shared" si="196"/>
        <v>220</v>
      </c>
      <c r="BE92" s="343">
        <v>60</v>
      </c>
      <c r="BF92" s="147">
        <v>80</v>
      </c>
      <c r="BG92" s="147">
        <v>40</v>
      </c>
      <c r="BH92" s="148">
        <v>0</v>
      </c>
      <c r="BI92" s="147">
        <v>40</v>
      </c>
      <c r="BJ92" s="793">
        <f t="shared" si="197"/>
        <v>120</v>
      </c>
      <c r="BK92" s="698">
        <v>80</v>
      </c>
      <c r="BL92" s="148">
        <v>0</v>
      </c>
      <c r="BM92" s="698">
        <v>40</v>
      </c>
      <c r="BN92" s="854">
        <f t="shared" si="198"/>
        <v>80</v>
      </c>
      <c r="BO92" s="415">
        <v>40</v>
      </c>
      <c r="BP92" s="417">
        <v>40</v>
      </c>
      <c r="BQ92" s="611">
        <v>0</v>
      </c>
      <c r="BR92" s="422">
        <f t="shared" si="199"/>
        <v>80</v>
      </c>
      <c r="BS92" s="155">
        <v>60</v>
      </c>
      <c r="BT92" s="155">
        <v>20</v>
      </c>
      <c r="BU92" s="338">
        <v>60</v>
      </c>
      <c r="BV92" s="784">
        <f t="shared" si="183"/>
        <v>60</v>
      </c>
      <c r="BW92" s="80">
        <v>0</v>
      </c>
      <c r="BX92" s="80">
        <v>0</v>
      </c>
      <c r="BY92" s="413">
        <v>60</v>
      </c>
      <c r="BZ92" s="855">
        <f t="shared" si="200"/>
        <v>240</v>
      </c>
      <c r="CA92" s="147">
        <v>40</v>
      </c>
      <c r="CB92" s="80">
        <v>0</v>
      </c>
      <c r="CC92" s="147">
        <v>180</v>
      </c>
      <c r="CD92" s="147">
        <v>20</v>
      </c>
      <c r="CE92" s="856">
        <f t="shared" si="201"/>
        <v>20</v>
      </c>
      <c r="CF92" s="91">
        <v>0</v>
      </c>
      <c r="CG92" s="413">
        <v>20</v>
      </c>
      <c r="CH92" s="91">
        <v>0</v>
      </c>
      <c r="CI92" s="422">
        <f t="shared" si="184"/>
        <v>120</v>
      </c>
      <c r="CJ92" s="343">
        <v>60</v>
      </c>
      <c r="CK92" s="343">
        <v>60</v>
      </c>
      <c r="CL92" s="666">
        <v>0</v>
      </c>
      <c r="CM92" s="687">
        <f t="shared" si="202"/>
        <v>220</v>
      </c>
      <c r="CN92" s="155">
        <v>100</v>
      </c>
      <c r="CO92" s="659">
        <v>0</v>
      </c>
      <c r="CP92" s="155">
        <v>60</v>
      </c>
      <c r="CQ92" s="155">
        <v>60</v>
      </c>
      <c r="CR92" s="155"/>
      <c r="CS92" s="790">
        <f t="shared" si="188"/>
        <v>80</v>
      </c>
      <c r="CT92" s="659">
        <v>60</v>
      </c>
      <c r="CU92" s="659">
        <v>20</v>
      </c>
      <c r="CV92" s="853">
        <f t="shared" si="203"/>
        <v>200</v>
      </c>
      <c r="CW92" s="155">
        <v>80</v>
      </c>
      <c r="CX92" s="147">
        <v>60</v>
      </c>
      <c r="CY92" s="147">
        <v>60</v>
      </c>
      <c r="CZ92" s="857">
        <f t="shared" si="204"/>
        <v>120</v>
      </c>
      <c r="DA92" s="80">
        <v>0</v>
      </c>
      <c r="DB92" s="147">
        <v>60</v>
      </c>
      <c r="DC92" s="147">
        <v>60</v>
      </c>
      <c r="DD92" s="854">
        <f t="shared" si="185"/>
        <v>140</v>
      </c>
      <c r="DE92" s="343">
        <v>40</v>
      </c>
      <c r="DF92" s="417">
        <v>60</v>
      </c>
      <c r="DG92" s="343">
        <v>40</v>
      </c>
      <c r="DH92" s="339">
        <v>60</v>
      </c>
      <c r="DI92" s="339">
        <v>40</v>
      </c>
      <c r="DJ92" s="339">
        <v>60</v>
      </c>
    </row>
    <row r="93" spans="1:115" s="740" customFormat="1" ht="19.5" thickBot="1" x14ac:dyDescent="0.35">
      <c r="A93" s="1040" t="s">
        <v>290</v>
      </c>
      <c r="B93" s="1041" t="s">
        <v>115</v>
      </c>
      <c r="C93" s="915">
        <f t="shared" si="205"/>
        <v>4800</v>
      </c>
      <c r="D93" s="156"/>
      <c r="E93" s="428"/>
      <c r="F93" s="428"/>
      <c r="G93" s="428"/>
      <c r="H93" s="428"/>
      <c r="I93" s="428"/>
      <c r="J93" s="997"/>
      <c r="K93" s="997"/>
      <c r="L93" s="997"/>
      <c r="M93" s="997"/>
      <c r="N93" s="997"/>
      <c r="O93" s="997"/>
      <c r="P93" s="997"/>
      <c r="Q93" s="1042">
        <f t="shared" si="187"/>
        <v>140</v>
      </c>
      <c r="R93" s="428">
        <v>80</v>
      </c>
      <c r="S93" s="715">
        <v>60</v>
      </c>
      <c r="T93" s="1043">
        <f t="shared" si="189"/>
        <v>380</v>
      </c>
      <c r="U93" s="713">
        <v>60</v>
      </c>
      <c r="V93" s="944">
        <v>60</v>
      </c>
      <c r="W93" s="944"/>
      <c r="X93" s="944">
        <v>260</v>
      </c>
      <c r="Y93" s="1043">
        <f t="shared" si="190"/>
        <v>160</v>
      </c>
      <c r="Z93" s="1044">
        <v>40</v>
      </c>
      <c r="AA93" s="1044">
        <v>60</v>
      </c>
      <c r="AB93" s="1044">
        <v>60</v>
      </c>
      <c r="AC93" s="1045">
        <f t="shared" si="191"/>
        <v>300</v>
      </c>
      <c r="AD93" s="713">
        <v>120</v>
      </c>
      <c r="AE93" s="828">
        <v>120</v>
      </c>
      <c r="AF93" s="828">
        <v>60</v>
      </c>
      <c r="AG93" s="1046">
        <v>0</v>
      </c>
      <c r="AH93" s="1047">
        <f t="shared" si="192"/>
        <v>320</v>
      </c>
      <c r="AI93" s="829">
        <v>120</v>
      </c>
      <c r="AJ93" s="829">
        <v>40</v>
      </c>
      <c r="AK93" s="829">
        <v>100</v>
      </c>
      <c r="AL93" s="829">
        <v>60</v>
      </c>
      <c r="AM93" s="1048">
        <f t="shared" si="193"/>
        <v>300</v>
      </c>
      <c r="AN93" s="713">
        <v>60</v>
      </c>
      <c r="AO93" s="828">
        <v>40</v>
      </c>
      <c r="AP93" s="828">
        <v>100</v>
      </c>
      <c r="AQ93" s="828">
        <v>40</v>
      </c>
      <c r="AR93" s="828">
        <v>60</v>
      </c>
      <c r="AS93" s="1049">
        <f t="shared" si="194"/>
        <v>300</v>
      </c>
      <c r="AT93" s="612">
        <v>60</v>
      </c>
      <c r="AU93" s="612">
        <v>40</v>
      </c>
      <c r="AV93" s="612">
        <v>60</v>
      </c>
      <c r="AW93" s="612">
        <v>60</v>
      </c>
      <c r="AX93" s="612">
        <v>80</v>
      </c>
      <c r="AY93" s="1050">
        <f t="shared" si="195"/>
        <v>200</v>
      </c>
      <c r="AZ93" s="1051">
        <v>80</v>
      </c>
      <c r="BA93" s="1051">
        <v>40</v>
      </c>
      <c r="BB93" s="1051">
        <v>40</v>
      </c>
      <c r="BC93" s="1051">
        <v>40</v>
      </c>
      <c r="BD93" s="1052">
        <f t="shared" si="196"/>
        <v>260</v>
      </c>
      <c r="BE93" s="612">
        <v>160</v>
      </c>
      <c r="BF93" s="827">
        <v>0</v>
      </c>
      <c r="BG93" s="827">
        <v>0</v>
      </c>
      <c r="BH93" s="827">
        <v>0</v>
      </c>
      <c r="BI93" s="715">
        <v>100</v>
      </c>
      <c r="BJ93" s="1043">
        <f t="shared" si="197"/>
        <v>140</v>
      </c>
      <c r="BK93" s="1053">
        <v>100</v>
      </c>
      <c r="BL93" s="827">
        <v>40</v>
      </c>
      <c r="BM93" s="827">
        <v>0</v>
      </c>
      <c r="BN93" s="1054">
        <f t="shared" si="198"/>
        <v>200</v>
      </c>
      <c r="BO93" s="1051">
        <v>100</v>
      </c>
      <c r="BP93" s="716">
        <v>100</v>
      </c>
      <c r="BQ93" s="1051">
        <v>0</v>
      </c>
      <c r="BR93" s="814">
        <v>0</v>
      </c>
      <c r="BS93" s="140">
        <v>0</v>
      </c>
      <c r="BT93" s="140">
        <v>0</v>
      </c>
      <c r="BU93" s="814">
        <v>0</v>
      </c>
      <c r="BV93" s="1055">
        <f t="shared" si="183"/>
        <v>540</v>
      </c>
      <c r="BW93" s="140">
        <v>0</v>
      </c>
      <c r="BX93" s="830">
        <v>500</v>
      </c>
      <c r="BY93" s="830">
        <v>40</v>
      </c>
      <c r="BZ93" s="1056">
        <f t="shared" si="200"/>
        <v>180</v>
      </c>
      <c r="CA93" s="428">
        <v>100</v>
      </c>
      <c r="CB93" s="428">
        <v>40</v>
      </c>
      <c r="CC93" s="140">
        <v>0</v>
      </c>
      <c r="CD93" s="428">
        <v>40</v>
      </c>
      <c r="CE93" s="1057">
        <f t="shared" si="201"/>
        <v>0</v>
      </c>
      <c r="CF93" s="1058">
        <v>0</v>
      </c>
      <c r="CG93" s="1058">
        <v>0</v>
      </c>
      <c r="CH93" s="1058">
        <v>0</v>
      </c>
      <c r="CI93" s="438">
        <f t="shared" si="184"/>
        <v>180</v>
      </c>
      <c r="CJ93" s="612">
        <v>100</v>
      </c>
      <c r="CK93" s="612">
        <v>40</v>
      </c>
      <c r="CL93" s="955">
        <v>40</v>
      </c>
      <c r="CM93" s="1048">
        <f t="shared" si="202"/>
        <v>200</v>
      </c>
      <c r="CN93" s="713">
        <v>40</v>
      </c>
      <c r="CO93" s="1059">
        <v>0</v>
      </c>
      <c r="CP93" s="713">
        <v>80</v>
      </c>
      <c r="CQ93" s="713">
        <v>40</v>
      </c>
      <c r="CR93" s="713">
        <v>40</v>
      </c>
      <c r="CS93" s="1060">
        <f t="shared" si="188"/>
        <v>320</v>
      </c>
      <c r="CT93" s="829">
        <v>100</v>
      </c>
      <c r="CU93" s="829">
        <v>220</v>
      </c>
      <c r="CV93" s="1052">
        <f t="shared" si="203"/>
        <v>260</v>
      </c>
      <c r="CW93" s="713">
        <v>100</v>
      </c>
      <c r="CX93" s="428">
        <v>80</v>
      </c>
      <c r="CY93" s="715">
        <v>80</v>
      </c>
      <c r="CZ93" s="1061">
        <f t="shared" si="204"/>
        <v>40</v>
      </c>
      <c r="DA93" s="428">
        <v>40</v>
      </c>
      <c r="DB93" s="140">
        <v>0</v>
      </c>
      <c r="DC93" s="140">
        <v>0</v>
      </c>
      <c r="DD93" s="1054">
        <f t="shared" si="185"/>
        <v>120</v>
      </c>
      <c r="DE93" s="612">
        <v>80</v>
      </c>
      <c r="DF93" s="716">
        <v>0</v>
      </c>
      <c r="DG93" s="432">
        <v>40</v>
      </c>
      <c r="DH93" s="1062">
        <v>0</v>
      </c>
      <c r="DI93" s="1063">
        <v>40</v>
      </c>
      <c r="DJ93" s="1063">
        <v>220</v>
      </c>
    </row>
    <row r="94" spans="1:115" ht="23.25" customHeight="1" thickBot="1" x14ac:dyDescent="0.3">
      <c r="A94" s="974" t="s">
        <v>318</v>
      </c>
      <c r="B94" s="1064" t="s">
        <v>115</v>
      </c>
      <c r="C94" s="913">
        <f t="shared" ref="C94" si="207">SUM(D94+E94+F94+G94+I94+J94+K94+N94+O94+P94+Q94+T94+Y94+AC94+AH94+AM94+AS94+AY94+BD94+BJ94+BN94+BR94+BU94+BV94+BZ94+CE94+CI94+CM94+CS94+CV94+CZ94+DD94+DH94+DI94+DJ94)</f>
        <v>8160</v>
      </c>
      <c r="D94" s="1017"/>
      <c r="E94" s="1018"/>
      <c r="F94" s="1018"/>
      <c r="G94" s="1018"/>
      <c r="H94" s="1018"/>
      <c r="I94" s="1018"/>
      <c r="J94" s="1019"/>
      <c r="K94" s="1019"/>
      <c r="L94" s="1019"/>
      <c r="M94" s="1019"/>
      <c r="N94" s="1019"/>
      <c r="O94" s="1019"/>
      <c r="P94" s="1019"/>
      <c r="Q94" s="1018">
        <f>R94+S94</f>
        <v>260</v>
      </c>
      <c r="R94" s="1017">
        <v>120</v>
      </c>
      <c r="S94" s="1018">
        <v>140</v>
      </c>
      <c r="T94" s="1027">
        <f>U94+V94+W94+X94</f>
        <v>760</v>
      </c>
      <c r="U94" s="1065">
        <v>200</v>
      </c>
      <c r="V94" s="1065">
        <v>120</v>
      </c>
      <c r="W94" s="1065">
        <v>120</v>
      </c>
      <c r="X94" s="1065">
        <v>320</v>
      </c>
      <c r="Y94" s="1018">
        <f>Z94+AA94+AB94</f>
        <v>180</v>
      </c>
      <c r="Z94" s="1066">
        <v>60</v>
      </c>
      <c r="AA94" s="1066">
        <v>60</v>
      </c>
      <c r="AB94" s="1066">
        <v>60</v>
      </c>
      <c r="AC94" s="1027">
        <f>AD94+AE94+AF94+AG94</f>
        <v>380</v>
      </c>
      <c r="AD94" s="1065">
        <v>100</v>
      </c>
      <c r="AE94" s="1035">
        <v>120</v>
      </c>
      <c r="AF94" s="1035">
        <v>80</v>
      </c>
      <c r="AG94" s="1035">
        <v>80</v>
      </c>
      <c r="AH94" s="1024">
        <f>AI94+AJ94+AK94+AL94</f>
        <v>460</v>
      </c>
      <c r="AI94" s="1036">
        <v>200</v>
      </c>
      <c r="AJ94" s="1067">
        <v>80</v>
      </c>
      <c r="AK94" s="1025">
        <v>100</v>
      </c>
      <c r="AL94" s="1025">
        <v>80</v>
      </c>
      <c r="AM94" s="1026">
        <f>AN94+AO94+AP94+AQ94+AR94</f>
        <v>380</v>
      </c>
      <c r="AN94" s="1065">
        <v>80</v>
      </c>
      <c r="AO94" s="1035">
        <v>80</v>
      </c>
      <c r="AP94" s="1035">
        <v>80</v>
      </c>
      <c r="AQ94" s="1035">
        <v>60</v>
      </c>
      <c r="AR94" s="1035">
        <v>80</v>
      </c>
      <c r="AS94" s="1034">
        <f>AT94+AU94+AV94+AW94+AX94</f>
        <v>580</v>
      </c>
      <c r="AT94" s="1065">
        <v>100</v>
      </c>
      <c r="AU94" s="1065">
        <v>100</v>
      </c>
      <c r="AV94" s="1065">
        <v>100</v>
      </c>
      <c r="AW94" s="1065">
        <v>140</v>
      </c>
      <c r="AX94" s="1065">
        <v>140</v>
      </c>
      <c r="AY94" s="1028">
        <f t="shared" ref="AY94" si="208">AZ94+BA94+BB94+BC94</f>
        <v>260</v>
      </c>
      <c r="AZ94" s="1029">
        <v>60</v>
      </c>
      <c r="BA94" s="1029">
        <v>60</v>
      </c>
      <c r="BB94" s="1029">
        <v>60</v>
      </c>
      <c r="BC94" s="1029">
        <v>80</v>
      </c>
      <c r="BD94" s="1027">
        <f>BE94+BF94+BG94+BH94+BI94</f>
        <v>500</v>
      </c>
      <c r="BE94" s="1068">
        <v>100</v>
      </c>
      <c r="BF94" s="1069">
        <v>100</v>
      </c>
      <c r="BG94" s="1069">
        <v>100</v>
      </c>
      <c r="BH94" s="1069">
        <v>100</v>
      </c>
      <c r="BI94" s="1018">
        <v>100</v>
      </c>
      <c r="BJ94" s="1027">
        <f>BK94+BL94+BM94</f>
        <v>500</v>
      </c>
      <c r="BK94" s="1065">
        <v>260</v>
      </c>
      <c r="BL94" s="1066">
        <v>120</v>
      </c>
      <c r="BM94" s="1066">
        <v>120</v>
      </c>
      <c r="BN94" s="1035">
        <f>BO94+BP94+BQ94</f>
        <v>280</v>
      </c>
      <c r="BO94" s="1035">
        <v>100</v>
      </c>
      <c r="BP94" s="1035">
        <v>100</v>
      </c>
      <c r="BQ94" s="1035">
        <v>80</v>
      </c>
      <c r="BR94" s="926">
        <f>BS94+BT94</f>
        <v>80</v>
      </c>
      <c r="BS94" s="1018">
        <v>80</v>
      </c>
      <c r="BT94" s="926">
        <v>0</v>
      </c>
      <c r="BU94" s="1018">
        <v>60</v>
      </c>
      <c r="BV94" s="1027">
        <f t="shared" ref="BV94" si="209">BW94+BX94+BY94</f>
        <v>340</v>
      </c>
      <c r="BW94" s="1065">
        <v>120</v>
      </c>
      <c r="BX94" s="1035">
        <v>120</v>
      </c>
      <c r="BY94" s="1035">
        <v>100</v>
      </c>
      <c r="BZ94" s="1018">
        <f t="shared" ref="BZ94" si="210">CA94+CB94+CC94+CD94</f>
        <v>360</v>
      </c>
      <c r="CA94" s="1017">
        <v>100</v>
      </c>
      <c r="CB94" s="1018">
        <v>100</v>
      </c>
      <c r="CC94" s="1018">
        <v>80</v>
      </c>
      <c r="CD94" s="1018">
        <v>80</v>
      </c>
      <c r="CE94" s="1035">
        <f t="shared" ref="CE94" si="211">CF94+CG94+CH94</f>
        <v>360</v>
      </c>
      <c r="CF94" s="1035">
        <v>80</v>
      </c>
      <c r="CG94" s="1035">
        <v>80</v>
      </c>
      <c r="CH94" s="1035">
        <v>200</v>
      </c>
      <c r="CI94" s="1035">
        <f t="shared" ref="CI94" si="212">CJ94+CK94+CL94</f>
        <v>380</v>
      </c>
      <c r="CJ94" s="1035">
        <v>140</v>
      </c>
      <c r="CK94" s="1066">
        <v>120</v>
      </c>
      <c r="CL94" s="1066">
        <v>120</v>
      </c>
      <c r="CM94" s="1024">
        <f>CN94+CO94+CP94+CQ94+CR94</f>
        <v>480</v>
      </c>
      <c r="CN94" s="1065">
        <v>100</v>
      </c>
      <c r="CO94" s="1034">
        <v>60</v>
      </c>
      <c r="CP94" s="1034">
        <v>60</v>
      </c>
      <c r="CQ94" s="1065">
        <v>100</v>
      </c>
      <c r="CR94" s="1034">
        <v>160</v>
      </c>
      <c r="CS94" s="1024">
        <f>CT94+CU94</f>
        <v>200</v>
      </c>
      <c r="CT94" s="1037">
        <v>100</v>
      </c>
      <c r="CU94" s="1038">
        <v>100</v>
      </c>
      <c r="CV94" s="1018">
        <f t="shared" ref="CV94" si="213">CW94+CX94+CY94</f>
        <v>380</v>
      </c>
      <c r="CW94" s="1017">
        <v>100</v>
      </c>
      <c r="CX94" s="1018">
        <v>80</v>
      </c>
      <c r="CY94" s="1017">
        <v>200</v>
      </c>
      <c r="CZ94" s="1018">
        <f>DA94+DB94+DC94</f>
        <v>300</v>
      </c>
      <c r="DA94" s="1035">
        <v>100</v>
      </c>
      <c r="DB94" s="1035">
        <v>100</v>
      </c>
      <c r="DC94" s="1018">
        <v>100</v>
      </c>
      <c r="DD94" s="1031">
        <f t="shared" ref="DD94" si="214">DE94+DG94+DF94</f>
        <v>380</v>
      </c>
      <c r="DE94" s="1065">
        <v>100</v>
      </c>
      <c r="DF94" s="1070">
        <v>200</v>
      </c>
      <c r="DG94" s="1065">
        <v>80</v>
      </c>
      <c r="DH94" s="1035">
        <v>100</v>
      </c>
      <c r="DI94" s="1035">
        <v>100</v>
      </c>
      <c r="DJ94" s="1071">
        <v>100</v>
      </c>
    </row>
    <row r="95" spans="1:115" ht="18.75" x14ac:dyDescent="0.25">
      <c r="A95" s="737" t="s">
        <v>307</v>
      </c>
      <c r="B95" s="738"/>
      <c r="Q95" s="143"/>
      <c r="T95" s="143"/>
      <c r="U95" s="143"/>
      <c r="V95" s="143"/>
      <c r="W95" s="143"/>
      <c r="X95" s="143"/>
      <c r="Y95" s="143"/>
      <c r="Z95" s="740"/>
      <c r="AB95" s="143"/>
      <c r="AC95" s="143"/>
      <c r="AD95" s="143"/>
      <c r="AE95" s="143"/>
      <c r="AG95" s="143"/>
      <c r="AH95" s="143"/>
      <c r="AI95" s="143"/>
      <c r="AL95" s="143"/>
      <c r="AM95" s="740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143"/>
      <c r="BD95" s="143"/>
      <c r="BJ95" s="143"/>
      <c r="BK95" s="740"/>
      <c r="BL95" s="143"/>
      <c r="BM95" s="143"/>
      <c r="BN95" s="143"/>
      <c r="BO95" s="143"/>
      <c r="BQ95" s="143"/>
      <c r="BR95" s="143"/>
      <c r="BT95" s="740"/>
      <c r="BU95" s="143"/>
      <c r="BV95" s="143"/>
      <c r="BW95" s="143"/>
      <c r="BX95" s="143"/>
      <c r="BY95" s="143"/>
      <c r="BZ95" s="143"/>
      <c r="CA95" s="740"/>
      <c r="CB95" s="143"/>
      <c r="CC95" s="143"/>
      <c r="CD95" s="143"/>
      <c r="CE95" s="143"/>
      <c r="CF95" s="143"/>
      <c r="CG95" s="143"/>
      <c r="CH95" s="143"/>
      <c r="CI95" s="143"/>
      <c r="CJ95" s="143"/>
      <c r="CM95" s="143"/>
      <c r="CN95" s="143"/>
      <c r="CO95" s="143"/>
      <c r="CP95" s="143"/>
      <c r="CQ95" s="740"/>
      <c r="CR95" s="143"/>
      <c r="CS95" s="143"/>
      <c r="CT95" s="143"/>
      <c r="CU95" s="143"/>
      <c r="CV95" s="143"/>
      <c r="CW95" s="740"/>
      <c r="CX95" s="143"/>
      <c r="CZ95" s="143"/>
      <c r="DA95" s="143"/>
      <c r="DB95" s="143"/>
      <c r="DC95" s="740"/>
      <c r="DD95" s="143"/>
      <c r="DE95" s="143"/>
      <c r="DF95" s="143"/>
      <c r="DG95" s="143"/>
      <c r="DH95" s="143"/>
      <c r="DI95" s="143"/>
      <c r="DJ95" s="143"/>
    </row>
    <row r="96" spans="1:115" s="143" customFormat="1" ht="16.5" customHeight="1" x14ac:dyDescent="0.3">
      <c r="A96" s="1082" t="s">
        <v>306</v>
      </c>
      <c r="R96" s="740"/>
      <c r="Z96" s="740"/>
      <c r="AM96" s="740"/>
      <c r="BK96" s="740"/>
      <c r="BT96" s="740"/>
      <c r="CA96" s="740"/>
      <c r="CQ96" s="740"/>
      <c r="CW96" s="740"/>
      <c r="DC96" s="740"/>
    </row>
    <row r="97" spans="18:107" s="143" customFormat="1" x14ac:dyDescent="0.25">
      <c r="R97" s="740"/>
      <c r="Z97" s="740"/>
      <c r="AM97" s="740"/>
      <c r="BK97" s="740"/>
      <c r="BT97" s="740"/>
      <c r="CA97" s="740"/>
      <c r="CQ97" s="740"/>
      <c r="CW97" s="740"/>
      <c r="DC97" s="740"/>
    </row>
    <row r="98" spans="18:107" s="143" customFormat="1" x14ac:dyDescent="0.25">
      <c r="R98" s="740"/>
      <c r="Z98" s="740"/>
      <c r="AM98" s="740"/>
      <c r="BK98" s="740"/>
      <c r="BT98" s="740"/>
      <c r="CA98" s="740"/>
      <c r="CQ98" s="740"/>
      <c r="CW98" s="740"/>
      <c r="DC98" s="740"/>
    </row>
  </sheetData>
  <mergeCells count="3">
    <mergeCell ref="CN1:CR1"/>
    <mergeCell ref="A25:A26"/>
    <mergeCell ref="A78:A79"/>
  </mergeCells>
  <pageMargins left="0" right="0" top="0" bottom="0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185"/>
  <sheetViews>
    <sheetView zoomScale="110" zoomScaleNormal="110" workbookViewId="0">
      <pane ySplit="3" topLeftCell="A181" activePane="bottomLeft" state="frozen"/>
      <selection pane="bottomLeft" activeCell="A185" sqref="A185"/>
    </sheetView>
  </sheetViews>
  <sheetFormatPr defaultRowHeight="15" x14ac:dyDescent="0.25"/>
  <cols>
    <col min="1" max="1" width="51.5" style="23" customWidth="1"/>
    <col min="2" max="2" width="9" style="23"/>
    <col min="3" max="3" width="11.25" style="23" customWidth="1"/>
    <col min="4" max="5" width="9" style="23" customWidth="1"/>
    <col min="6" max="15" width="9" style="143" customWidth="1"/>
    <col min="16" max="16" width="9" style="739" customWidth="1"/>
    <col min="17" max="17" width="9" style="740" customWidth="1"/>
    <col min="18" max="18" width="9" style="143" customWidth="1"/>
    <col min="19" max="19" width="9" style="739" customWidth="1"/>
    <col min="20" max="23" width="9" style="23" customWidth="1"/>
    <col min="24" max="24" width="9" style="739" customWidth="1"/>
    <col min="25" max="25" width="9" style="184" customWidth="1"/>
    <col min="26" max="26" width="9" style="143" customWidth="1"/>
    <col min="27" max="27" width="9" style="23" customWidth="1"/>
    <col min="28" max="28" width="9" style="739" customWidth="1"/>
    <col min="29" max="30" width="9" style="23" customWidth="1"/>
    <col min="31" max="31" width="9" style="143" customWidth="1"/>
    <col min="32" max="32" width="9" style="23" customWidth="1"/>
    <col min="33" max="33" width="9" style="739" customWidth="1"/>
    <col min="34" max="34" width="9" style="23" customWidth="1"/>
    <col min="35" max="36" width="9" style="143" customWidth="1"/>
    <col min="37" max="37" width="9" style="23" customWidth="1"/>
    <col min="38" max="38" width="9" style="741" customWidth="1"/>
    <col min="39" max="43" width="9" style="23" customWidth="1"/>
    <col min="44" max="44" width="9" style="739" customWidth="1"/>
    <col min="45" max="49" width="9" style="23" customWidth="1"/>
    <col min="50" max="50" width="9" style="739" customWidth="1"/>
    <col min="51" max="54" width="9" style="23" customWidth="1"/>
    <col min="55" max="55" width="9" style="739" customWidth="1"/>
    <col min="56" max="60" width="9" style="143" customWidth="1"/>
    <col min="61" max="61" width="9" style="739" customWidth="1"/>
    <col min="62" max="62" width="9" style="184" customWidth="1"/>
    <col min="63" max="64" width="9" style="23" customWidth="1"/>
    <col min="65" max="65" width="9" style="739" customWidth="1"/>
    <col min="66" max="66" width="9" style="23" customWidth="1"/>
    <col min="67" max="67" width="9" style="742" customWidth="1"/>
    <col min="68" max="68" width="9" style="23" customWidth="1"/>
    <col min="69" max="69" width="9" style="739" customWidth="1"/>
    <col min="70" max="70" width="9" style="143" customWidth="1"/>
    <col min="71" max="71" width="9" style="743" customWidth="1"/>
    <col min="72" max="73" width="9" style="739" customWidth="1"/>
    <col min="74" max="76" width="9" style="23" customWidth="1"/>
    <col min="77" max="77" width="9" style="739" customWidth="1"/>
    <col min="78" max="78" width="9.625" style="184" customWidth="1"/>
    <col min="79" max="81" width="9" style="23" customWidth="1"/>
    <col min="82" max="82" width="9" style="739" customWidth="1"/>
    <col min="83" max="85" width="9" style="23" customWidth="1"/>
    <col min="86" max="86" width="9" style="739" customWidth="1"/>
    <col min="87" max="87" width="9" style="23" customWidth="1"/>
    <col min="88" max="89" width="9" style="143" customWidth="1"/>
    <col min="90" max="90" width="9" style="739" customWidth="1"/>
    <col min="91" max="93" width="9" style="23" customWidth="1"/>
    <col min="94" max="94" width="9" style="184" customWidth="1"/>
    <col min="95" max="99" width="9" style="23" customWidth="1"/>
    <col min="100" max="100" width="9" style="184" customWidth="1"/>
    <col min="101" max="101" width="9" style="23" customWidth="1"/>
    <col min="102" max="102" width="9" style="143" customWidth="1"/>
    <col min="103" max="105" width="9" style="23" customWidth="1"/>
    <col min="106" max="106" width="9" style="184" customWidth="1"/>
    <col min="107" max="110" width="9" style="23" customWidth="1"/>
    <col min="111" max="113" width="9" style="739"/>
    <col min="114" max="16384" width="9" style="23"/>
  </cols>
  <sheetData>
    <row r="1" spans="1:113" ht="21" x14ac:dyDescent="0.35">
      <c r="A1" s="1" t="s">
        <v>0</v>
      </c>
      <c r="B1" s="1"/>
      <c r="C1" s="1"/>
      <c r="D1" s="1"/>
      <c r="E1" s="1"/>
      <c r="F1" s="2"/>
      <c r="G1" s="3"/>
      <c r="H1" s="4"/>
      <c r="I1" s="5"/>
      <c r="J1" s="5"/>
      <c r="K1" s="5"/>
      <c r="L1" s="5"/>
      <c r="M1" s="6"/>
      <c r="N1" s="6"/>
      <c r="O1" s="6"/>
      <c r="P1" s="7"/>
      <c r="Q1" s="8"/>
      <c r="R1" s="9"/>
      <c r="S1" s="7"/>
      <c r="T1" s="10"/>
      <c r="U1" s="10"/>
      <c r="V1" s="10"/>
      <c r="W1" s="3"/>
      <c r="X1" s="7"/>
      <c r="Y1" s="5"/>
      <c r="Z1" s="10"/>
      <c r="AA1" s="10"/>
      <c r="AB1" s="7"/>
      <c r="AC1" s="10"/>
      <c r="AD1" s="10"/>
      <c r="AE1" s="3"/>
      <c r="AF1" s="10"/>
      <c r="AG1" s="7"/>
      <c r="AH1" s="11"/>
      <c r="AI1" s="12"/>
      <c r="AJ1" s="3"/>
      <c r="AK1" s="12"/>
      <c r="AL1" s="7"/>
      <c r="AM1" s="13"/>
      <c r="AN1" s="13"/>
      <c r="AO1" s="13"/>
      <c r="AP1" s="13"/>
      <c r="AQ1" s="13"/>
      <c r="AR1" s="14"/>
      <c r="AS1" s="15"/>
      <c r="AT1" s="15"/>
      <c r="AU1" s="16"/>
      <c r="AV1" s="17"/>
      <c r="AW1" s="17"/>
      <c r="AX1" s="7"/>
      <c r="AY1" s="10"/>
      <c r="AZ1" s="3"/>
      <c r="BA1" s="10"/>
      <c r="BB1" s="10"/>
      <c r="BC1" s="7"/>
      <c r="BD1" s="10"/>
      <c r="BE1" s="3"/>
      <c r="BF1" s="3"/>
      <c r="BG1" s="10"/>
      <c r="BH1" s="10"/>
      <c r="BI1" s="7"/>
      <c r="BJ1" s="10"/>
      <c r="BK1" s="10"/>
      <c r="BL1" s="10"/>
      <c r="BM1" s="7"/>
      <c r="BN1" s="10"/>
      <c r="BO1" s="18"/>
      <c r="BP1" s="10"/>
      <c r="BQ1" s="7"/>
      <c r="BR1" s="10"/>
      <c r="BS1" s="19"/>
      <c r="BT1" s="20"/>
      <c r="BU1" s="7"/>
      <c r="BV1" s="5"/>
      <c r="BW1" s="5"/>
      <c r="BX1" s="5"/>
      <c r="BY1" s="7"/>
      <c r="BZ1" s="9"/>
      <c r="CA1" s="9"/>
      <c r="CB1" s="9"/>
      <c r="CC1" s="21"/>
      <c r="CD1" s="7"/>
      <c r="CE1" s="10"/>
      <c r="CF1" s="10"/>
      <c r="CG1" s="10"/>
      <c r="CH1" s="7"/>
      <c r="CI1" s="10"/>
      <c r="CJ1" s="10"/>
      <c r="CK1" s="10"/>
      <c r="CL1" s="7"/>
      <c r="CM1" s="1095"/>
      <c r="CN1" s="1095"/>
      <c r="CO1" s="1095"/>
      <c r="CP1" s="1095"/>
      <c r="CQ1" s="1095"/>
      <c r="CR1" s="6"/>
      <c r="CS1" s="11"/>
      <c r="CT1" s="5"/>
      <c r="CU1" s="6"/>
      <c r="CV1" s="5"/>
      <c r="CW1" s="5"/>
      <c r="CX1" s="5"/>
      <c r="CY1" s="6"/>
      <c r="CZ1" s="10"/>
      <c r="DA1" s="10"/>
      <c r="DB1" s="10"/>
      <c r="DC1" s="6"/>
      <c r="DD1" s="10"/>
      <c r="DE1" s="10"/>
      <c r="DF1" s="10"/>
      <c r="DG1" s="22"/>
      <c r="DH1" s="22"/>
      <c r="DI1" s="22"/>
    </row>
    <row r="2" spans="1:113" ht="69" x14ac:dyDescent="0.25">
      <c r="A2" s="24" t="s">
        <v>1</v>
      </c>
      <c r="B2" s="25" t="s">
        <v>2</v>
      </c>
      <c r="C2" s="26" t="s">
        <v>3</v>
      </c>
      <c r="D2" s="27" t="s">
        <v>4</v>
      </c>
      <c r="E2" s="28" t="s">
        <v>5</v>
      </c>
      <c r="F2" s="29" t="s">
        <v>6</v>
      </c>
      <c r="G2" s="30" t="s">
        <v>7</v>
      </c>
      <c r="H2" s="31" t="s">
        <v>8</v>
      </c>
      <c r="I2" s="32" t="s">
        <v>9</v>
      </c>
      <c r="J2" s="32" t="s">
        <v>10</v>
      </c>
      <c r="K2" s="33" t="s">
        <v>11</v>
      </c>
      <c r="L2" s="33" t="s">
        <v>12</v>
      </c>
      <c r="M2" s="33" t="s">
        <v>13</v>
      </c>
      <c r="N2" s="33" t="s">
        <v>14</v>
      </c>
      <c r="O2" s="33" t="s">
        <v>15</v>
      </c>
      <c r="P2" s="34" t="s">
        <v>16</v>
      </c>
      <c r="Q2" s="35" t="s">
        <v>17</v>
      </c>
      <c r="R2" s="36" t="s">
        <v>18</v>
      </c>
      <c r="S2" s="34" t="s">
        <v>19</v>
      </c>
      <c r="T2" s="37" t="s">
        <v>20</v>
      </c>
      <c r="U2" s="38" t="s">
        <v>21</v>
      </c>
      <c r="V2" s="38" t="s">
        <v>22</v>
      </c>
      <c r="W2" s="37" t="s">
        <v>23</v>
      </c>
      <c r="X2" s="34" t="s">
        <v>24</v>
      </c>
      <c r="Y2" s="39" t="s">
        <v>25</v>
      </c>
      <c r="Z2" s="40" t="s">
        <v>26</v>
      </c>
      <c r="AA2" s="41" t="s">
        <v>27</v>
      </c>
      <c r="AB2" s="34" t="s">
        <v>28</v>
      </c>
      <c r="AC2" s="41" t="s">
        <v>29</v>
      </c>
      <c r="AD2" s="40" t="s">
        <v>30</v>
      </c>
      <c r="AE2" s="41" t="s">
        <v>31</v>
      </c>
      <c r="AF2" s="40" t="s">
        <v>32</v>
      </c>
      <c r="AG2" s="34" t="s">
        <v>33</v>
      </c>
      <c r="AH2" s="42" t="s">
        <v>34</v>
      </c>
      <c r="AI2" s="43" t="s">
        <v>35</v>
      </c>
      <c r="AJ2" s="43" t="s">
        <v>36</v>
      </c>
      <c r="AK2" s="43" t="s">
        <v>37</v>
      </c>
      <c r="AL2" s="34" t="s">
        <v>38</v>
      </c>
      <c r="AM2" s="44" t="s">
        <v>39</v>
      </c>
      <c r="AN2" s="44" t="s">
        <v>40</v>
      </c>
      <c r="AO2" s="44" t="s">
        <v>41</v>
      </c>
      <c r="AP2" s="44" t="s">
        <v>42</v>
      </c>
      <c r="AQ2" s="44" t="s">
        <v>43</v>
      </c>
      <c r="AR2" s="34" t="s">
        <v>44</v>
      </c>
      <c r="AS2" s="45" t="s">
        <v>45</v>
      </c>
      <c r="AT2" s="39" t="s">
        <v>46</v>
      </c>
      <c r="AU2" s="39" t="s">
        <v>47</v>
      </c>
      <c r="AV2" s="45" t="s">
        <v>48</v>
      </c>
      <c r="AW2" s="45" t="s">
        <v>49</v>
      </c>
      <c r="AX2" s="34" t="s">
        <v>50</v>
      </c>
      <c r="AY2" s="45" t="s">
        <v>51</v>
      </c>
      <c r="AZ2" s="39" t="s">
        <v>52</v>
      </c>
      <c r="BA2" s="45" t="s">
        <v>53</v>
      </c>
      <c r="BB2" s="39" t="s">
        <v>54</v>
      </c>
      <c r="BC2" s="34" t="s">
        <v>55</v>
      </c>
      <c r="BD2" s="39" t="s">
        <v>56</v>
      </c>
      <c r="BE2" s="39" t="s">
        <v>57</v>
      </c>
      <c r="BF2" s="39" t="s">
        <v>58</v>
      </c>
      <c r="BG2" s="39" t="s">
        <v>59</v>
      </c>
      <c r="BH2" s="39" t="s">
        <v>60</v>
      </c>
      <c r="BI2" s="34" t="s">
        <v>61</v>
      </c>
      <c r="BJ2" s="39" t="s">
        <v>62</v>
      </c>
      <c r="BK2" s="39" t="s">
        <v>63</v>
      </c>
      <c r="BL2" s="39" t="s">
        <v>64</v>
      </c>
      <c r="BM2" s="34" t="s">
        <v>65</v>
      </c>
      <c r="BN2" s="45" t="s">
        <v>66</v>
      </c>
      <c r="BO2" s="46" t="s">
        <v>67</v>
      </c>
      <c r="BP2" s="39" t="s">
        <v>68</v>
      </c>
      <c r="BQ2" s="34" t="s">
        <v>69</v>
      </c>
      <c r="BR2" s="39" t="s">
        <v>70</v>
      </c>
      <c r="BS2" s="47" t="s">
        <v>71</v>
      </c>
      <c r="BT2" s="34" t="s">
        <v>72</v>
      </c>
      <c r="BU2" s="34" t="s">
        <v>73</v>
      </c>
      <c r="BV2" s="39" t="s">
        <v>74</v>
      </c>
      <c r="BW2" s="39" t="s">
        <v>75</v>
      </c>
      <c r="BX2" s="39" t="s">
        <v>76</v>
      </c>
      <c r="BY2" s="34" t="s">
        <v>77</v>
      </c>
      <c r="BZ2" s="44" t="s">
        <v>78</v>
      </c>
      <c r="CA2" s="35" t="s">
        <v>79</v>
      </c>
      <c r="CB2" s="35" t="s">
        <v>80</v>
      </c>
      <c r="CC2" s="35" t="s">
        <v>81</v>
      </c>
      <c r="CD2" s="34" t="s">
        <v>82</v>
      </c>
      <c r="CE2" s="48" t="s">
        <v>83</v>
      </c>
      <c r="CF2" s="48" t="s">
        <v>84</v>
      </c>
      <c r="CG2" s="48" t="s">
        <v>85</v>
      </c>
      <c r="CH2" s="34" t="s">
        <v>86</v>
      </c>
      <c r="CI2" s="45" t="s">
        <v>87</v>
      </c>
      <c r="CJ2" s="39" t="s">
        <v>88</v>
      </c>
      <c r="CK2" s="39" t="s">
        <v>89</v>
      </c>
      <c r="CL2" s="34" t="s">
        <v>90</v>
      </c>
      <c r="CM2" s="49" t="s">
        <v>91</v>
      </c>
      <c r="CN2" s="49" t="s">
        <v>92</v>
      </c>
      <c r="CO2" s="49" t="s">
        <v>93</v>
      </c>
      <c r="CP2" s="49" t="s">
        <v>94</v>
      </c>
      <c r="CQ2" s="49" t="s">
        <v>95</v>
      </c>
      <c r="CR2" s="34" t="s">
        <v>96</v>
      </c>
      <c r="CS2" s="42" t="s">
        <v>97</v>
      </c>
      <c r="CT2" s="45" t="s">
        <v>98</v>
      </c>
      <c r="CU2" s="34" t="s">
        <v>99</v>
      </c>
      <c r="CV2" s="39" t="s">
        <v>100</v>
      </c>
      <c r="CW2" s="39" t="s">
        <v>101</v>
      </c>
      <c r="CX2" s="39" t="s">
        <v>102</v>
      </c>
      <c r="CY2" s="34" t="s">
        <v>103</v>
      </c>
      <c r="CZ2" s="39" t="s">
        <v>104</v>
      </c>
      <c r="DA2" s="39" t="s">
        <v>105</v>
      </c>
      <c r="DB2" s="39" t="s">
        <v>106</v>
      </c>
      <c r="DC2" s="34" t="s">
        <v>107</v>
      </c>
      <c r="DD2" s="45" t="s">
        <v>108</v>
      </c>
      <c r="DE2" s="39" t="s">
        <v>109</v>
      </c>
      <c r="DF2" s="39" t="s">
        <v>110</v>
      </c>
      <c r="DG2" s="50" t="s">
        <v>111</v>
      </c>
      <c r="DH2" s="50" t="s">
        <v>112</v>
      </c>
      <c r="DI2" s="50" t="s">
        <v>113</v>
      </c>
    </row>
    <row r="3" spans="1:113" ht="19.5" thickBot="1" x14ac:dyDescent="0.35">
      <c r="A3" s="51" t="s">
        <v>114</v>
      </c>
      <c r="B3" s="52" t="s">
        <v>115</v>
      </c>
      <c r="C3" s="53">
        <f>SUM(D3+E3+F3+G3+H3+I3+J3+M3+P3+N3+O3+S3+X3+AB3+AG3+AL3+AR3+AX3+BC3+BI3+BM3+BQ3+BT3+BU3+BY3+CD3+CH3+CL3+CR3+CU3+CY3+DC3+DG3+DH3+DI3)</f>
        <v>3772688</v>
      </c>
      <c r="D3" s="54">
        <f>D4+D5</f>
        <v>1300</v>
      </c>
      <c r="E3" s="54">
        <f t="shared" ref="E3:BT3" si="0">E4+E5</f>
        <v>0</v>
      </c>
      <c r="F3" s="54">
        <f t="shared" si="0"/>
        <v>2700</v>
      </c>
      <c r="G3" s="54">
        <f t="shared" si="0"/>
        <v>0</v>
      </c>
      <c r="H3" s="54">
        <f t="shared" si="0"/>
        <v>680</v>
      </c>
      <c r="I3" s="55">
        <f t="shared" si="0"/>
        <v>65250</v>
      </c>
      <c r="J3" s="54">
        <f t="shared" si="0"/>
        <v>0</v>
      </c>
      <c r="K3" s="54">
        <f t="shared" si="0"/>
        <v>160</v>
      </c>
      <c r="L3" s="54">
        <f t="shared" si="0"/>
        <v>230</v>
      </c>
      <c r="M3" s="54">
        <f t="shared" si="0"/>
        <v>0</v>
      </c>
      <c r="N3" s="54">
        <f t="shared" si="0"/>
        <v>0</v>
      </c>
      <c r="O3" s="54">
        <f t="shared" si="0"/>
        <v>0</v>
      </c>
      <c r="P3" s="56">
        <f t="shared" si="0"/>
        <v>404634</v>
      </c>
      <c r="Q3" s="54">
        <f t="shared" si="0"/>
        <v>321970</v>
      </c>
      <c r="R3" s="54">
        <f t="shared" si="0"/>
        <v>83014</v>
      </c>
      <c r="S3" s="56">
        <f t="shared" si="0"/>
        <v>25421</v>
      </c>
      <c r="T3" s="54">
        <f t="shared" si="0"/>
        <v>11700</v>
      </c>
      <c r="U3" s="54">
        <f t="shared" si="0"/>
        <v>3281</v>
      </c>
      <c r="V3" s="54">
        <f t="shared" si="0"/>
        <v>7480</v>
      </c>
      <c r="W3" s="54">
        <f t="shared" si="0"/>
        <v>2960</v>
      </c>
      <c r="X3" s="56">
        <f t="shared" si="0"/>
        <v>300550</v>
      </c>
      <c r="Y3" s="54">
        <f t="shared" si="0"/>
        <v>245920</v>
      </c>
      <c r="Z3" s="54">
        <f t="shared" si="0"/>
        <v>49850</v>
      </c>
      <c r="AA3" s="54">
        <f t="shared" si="0"/>
        <v>4780</v>
      </c>
      <c r="AB3" s="56">
        <f t="shared" si="0"/>
        <v>61360</v>
      </c>
      <c r="AC3" s="54">
        <f t="shared" si="0"/>
        <v>25210</v>
      </c>
      <c r="AD3" s="54">
        <f t="shared" si="0"/>
        <v>14600</v>
      </c>
      <c r="AE3" s="54">
        <f t="shared" si="0"/>
        <v>9210</v>
      </c>
      <c r="AF3" s="54">
        <f t="shared" si="0"/>
        <v>12340</v>
      </c>
      <c r="AG3" s="56">
        <f t="shared" si="0"/>
        <v>113512</v>
      </c>
      <c r="AH3" s="54">
        <f t="shared" si="0"/>
        <v>96190</v>
      </c>
      <c r="AI3" s="54">
        <f t="shared" si="0"/>
        <v>7392</v>
      </c>
      <c r="AJ3" s="54">
        <f t="shared" si="0"/>
        <v>5480</v>
      </c>
      <c r="AK3" s="54">
        <f t="shared" si="0"/>
        <v>4450</v>
      </c>
      <c r="AL3" s="56">
        <f t="shared" si="0"/>
        <v>31024</v>
      </c>
      <c r="AM3" s="54">
        <f t="shared" si="0"/>
        <v>18580</v>
      </c>
      <c r="AN3" s="54">
        <f t="shared" si="0"/>
        <v>3716</v>
      </c>
      <c r="AO3" s="54">
        <f t="shared" si="0"/>
        <v>3466</v>
      </c>
      <c r="AP3" s="54">
        <f t="shared" si="0"/>
        <v>2252</v>
      </c>
      <c r="AQ3" s="54">
        <f t="shared" si="0"/>
        <v>3010</v>
      </c>
      <c r="AR3" s="56">
        <f t="shared" si="0"/>
        <v>24880</v>
      </c>
      <c r="AS3" s="54">
        <f t="shared" si="0"/>
        <v>11460</v>
      </c>
      <c r="AT3" s="54">
        <f t="shared" si="0"/>
        <v>3160</v>
      </c>
      <c r="AU3" s="54">
        <f t="shared" si="0"/>
        <v>2760</v>
      </c>
      <c r="AV3" s="54">
        <f t="shared" si="0"/>
        <v>1520</v>
      </c>
      <c r="AW3" s="54">
        <f t="shared" si="0"/>
        <v>5980</v>
      </c>
      <c r="AX3" s="56">
        <f t="shared" si="0"/>
        <v>26042</v>
      </c>
      <c r="AY3" s="54">
        <f>AY4+AY5</f>
        <v>11552</v>
      </c>
      <c r="AZ3" s="54">
        <f>AZ4+AZ5</f>
        <v>2770</v>
      </c>
      <c r="BA3" s="54">
        <f>BA4+BA5</f>
        <v>4940</v>
      </c>
      <c r="BB3" s="54">
        <f t="shared" si="0"/>
        <v>6780</v>
      </c>
      <c r="BC3" s="54">
        <f t="shared" si="0"/>
        <v>23785</v>
      </c>
      <c r="BD3" s="54">
        <f t="shared" si="0"/>
        <v>9670</v>
      </c>
      <c r="BE3" s="54">
        <f t="shared" si="0"/>
        <v>5000</v>
      </c>
      <c r="BF3" s="54">
        <f t="shared" si="0"/>
        <v>3880</v>
      </c>
      <c r="BG3" s="54">
        <f t="shared" si="0"/>
        <v>2085</v>
      </c>
      <c r="BH3" s="54">
        <f t="shared" si="0"/>
        <v>3150</v>
      </c>
      <c r="BI3" s="54">
        <f t="shared" si="0"/>
        <v>44145</v>
      </c>
      <c r="BJ3" s="54">
        <f t="shared" si="0"/>
        <v>12870</v>
      </c>
      <c r="BK3" s="54">
        <f t="shared" si="0"/>
        <v>28515</v>
      </c>
      <c r="BL3" s="54">
        <f t="shared" si="0"/>
        <v>2760</v>
      </c>
      <c r="BM3" s="56">
        <f t="shared" si="0"/>
        <v>23526</v>
      </c>
      <c r="BN3" s="54">
        <f t="shared" si="0"/>
        <v>17456</v>
      </c>
      <c r="BO3" s="57">
        <f t="shared" si="0"/>
        <v>4480</v>
      </c>
      <c r="BP3" s="54">
        <f t="shared" si="0"/>
        <v>1590</v>
      </c>
      <c r="BQ3" s="56">
        <f t="shared" si="0"/>
        <v>55790</v>
      </c>
      <c r="BR3" s="54">
        <f t="shared" si="0"/>
        <v>53980</v>
      </c>
      <c r="BS3" s="58">
        <f t="shared" si="0"/>
        <v>2270</v>
      </c>
      <c r="BT3" s="56">
        <f t="shared" si="0"/>
        <v>1604420</v>
      </c>
      <c r="BU3" s="56">
        <f t="shared" ref="BU3:DH3" si="1">BU4+BU5</f>
        <v>263110</v>
      </c>
      <c r="BV3" s="54">
        <f t="shared" si="1"/>
        <v>154990</v>
      </c>
      <c r="BW3" s="54">
        <f t="shared" si="1"/>
        <v>104520</v>
      </c>
      <c r="BX3" s="54">
        <f t="shared" si="1"/>
        <v>3600</v>
      </c>
      <c r="BY3" s="56">
        <f t="shared" si="1"/>
        <v>188030</v>
      </c>
      <c r="BZ3" s="54">
        <f t="shared" si="1"/>
        <v>124740</v>
      </c>
      <c r="CA3" s="54">
        <f t="shared" si="1"/>
        <v>2950</v>
      </c>
      <c r="CB3" s="54">
        <f t="shared" si="1"/>
        <v>17240</v>
      </c>
      <c r="CC3" s="54">
        <f t="shared" si="1"/>
        <v>43100</v>
      </c>
      <c r="CD3" s="56">
        <f t="shared" si="1"/>
        <v>156410</v>
      </c>
      <c r="CE3" s="54">
        <f t="shared" si="1"/>
        <v>34460</v>
      </c>
      <c r="CF3" s="54">
        <f t="shared" si="1"/>
        <v>117490</v>
      </c>
      <c r="CG3" s="54">
        <f t="shared" si="1"/>
        <v>4460</v>
      </c>
      <c r="CH3" s="56">
        <f t="shared" si="1"/>
        <v>205158</v>
      </c>
      <c r="CI3" s="54">
        <f t="shared" si="1"/>
        <v>193198</v>
      </c>
      <c r="CJ3" s="54">
        <f t="shared" si="1"/>
        <v>8230</v>
      </c>
      <c r="CK3" s="54">
        <f t="shared" si="1"/>
        <v>3730</v>
      </c>
      <c r="CL3" s="54">
        <f t="shared" si="1"/>
        <v>20724</v>
      </c>
      <c r="CM3" s="54">
        <f t="shared" si="1"/>
        <v>10320</v>
      </c>
      <c r="CN3" s="54">
        <f t="shared" si="1"/>
        <v>3460</v>
      </c>
      <c r="CO3" s="54">
        <f t="shared" si="1"/>
        <v>2268</v>
      </c>
      <c r="CP3" s="54">
        <f t="shared" si="1"/>
        <v>3040</v>
      </c>
      <c r="CQ3" s="54">
        <f t="shared" si="1"/>
        <v>1636</v>
      </c>
      <c r="CR3" s="54">
        <f t="shared" si="1"/>
        <v>30760</v>
      </c>
      <c r="CS3" s="59">
        <f>CS4+CS5</f>
        <v>28820</v>
      </c>
      <c r="CT3" s="54">
        <f t="shared" si="1"/>
        <v>1940</v>
      </c>
      <c r="CU3" s="56">
        <f t="shared" si="1"/>
        <v>12906</v>
      </c>
      <c r="CV3" s="54">
        <f t="shared" si="1"/>
        <v>9406</v>
      </c>
      <c r="CW3" s="54">
        <f t="shared" si="1"/>
        <v>1730</v>
      </c>
      <c r="CX3" s="54">
        <f t="shared" si="1"/>
        <v>1770</v>
      </c>
      <c r="CY3" s="54">
        <f t="shared" si="1"/>
        <v>58135</v>
      </c>
      <c r="CZ3" s="54">
        <f t="shared" si="1"/>
        <v>42960</v>
      </c>
      <c r="DA3" s="54">
        <f t="shared" si="1"/>
        <v>6845</v>
      </c>
      <c r="DB3" s="54">
        <f t="shared" si="1"/>
        <v>8330</v>
      </c>
      <c r="DC3" s="54">
        <f t="shared" si="1"/>
        <v>17256</v>
      </c>
      <c r="DD3" s="54">
        <f t="shared" si="1"/>
        <v>7500</v>
      </c>
      <c r="DE3" s="54">
        <f>DE4+DE5</f>
        <v>7520</v>
      </c>
      <c r="DF3" s="54">
        <f t="shared" si="1"/>
        <v>2236</v>
      </c>
      <c r="DG3" s="56">
        <f t="shared" si="1"/>
        <v>4480</v>
      </c>
      <c r="DH3" s="56">
        <f t="shared" si="1"/>
        <v>3820</v>
      </c>
      <c r="DI3" s="56">
        <f>DI4+DI5</f>
        <v>2880</v>
      </c>
    </row>
    <row r="4" spans="1:113" ht="19.5" thickTop="1" x14ac:dyDescent="0.3">
      <c r="A4" s="60" t="s">
        <v>116</v>
      </c>
      <c r="B4" s="61" t="s">
        <v>115</v>
      </c>
      <c r="C4" s="62">
        <f>SUM(D4+E4+F4+G4+H4+I4+J4+M4+N4+O4+P4+S4+X4+AB4+AG4+AL4+AR4+AX4+BC4+BI4+BM4+BQ4+BT4+BU4+BY4+CD4+CH4+CL4+CR4+CU4+CY4+DC4+DG4+DH4+DI4)</f>
        <v>290558</v>
      </c>
      <c r="D4" s="63">
        <f>D6+D7+D24+D26+D39+D68+D75+D79+D80+D97+D101+D105+D170+D171+D181+D182</f>
        <v>1300</v>
      </c>
      <c r="E4" s="63">
        <f>E6+E7+E24+E26+E39+E68+E75+E79+E80+E97+E101+E105+E170+E171+E181+E182</f>
        <v>0</v>
      </c>
      <c r="F4" s="63">
        <f>F6+F7+F24+F26+F39+F68+F75+F79+F80+F97+F101+F105+F170+F171+F181+F182</f>
        <v>2700</v>
      </c>
      <c r="G4" s="63">
        <f>G6+G7+G24+G26+G39+G68+G75+G79+G80+G97+G101+G105+G170+G171+G181+G182</f>
        <v>0</v>
      </c>
      <c r="H4" s="63">
        <f>H6+H7+H24+H26+H39+H68+H75+H79+H80+H97+H101+H105+H167+H170+H171+H181+H182</f>
        <v>680</v>
      </c>
      <c r="I4" s="64">
        <f>I6+I7+I24+I26+I39+I68+I75+I79+I80+I97+I101+I105+I170+I171+I181+I182</f>
        <v>65250</v>
      </c>
      <c r="J4" s="63">
        <f>J6+J7+J24+J26+J39+J68+J75+J79+J80+J97+J101+J105+J170+J171+J181+J182</f>
        <v>0</v>
      </c>
      <c r="K4" s="63">
        <f>K6+K7+K24+K26+K39+K68+K75+K79+K80+K97+K101+K105+K170+K171+K181+K182</f>
        <v>160</v>
      </c>
      <c r="L4" s="63">
        <f>L6+L7+L24+L26+L39+L68+L75+L79+L80+L97+L101+L105+L170+L171+L181+L182</f>
        <v>230</v>
      </c>
      <c r="M4" s="63">
        <f>M6+M7+M24+M26+M39+M68+M75+M79+M80+M97+M101+M105+M170+M171+M181+M182</f>
        <v>0</v>
      </c>
      <c r="N4" s="63">
        <f t="shared" ref="N4:BY4" si="2">N6+N7+N24+N26+N39+N68+N75+N79+N80+N97+N101+N105+N170+N171+N181+N182</f>
        <v>0</v>
      </c>
      <c r="O4" s="63">
        <f t="shared" si="2"/>
        <v>0</v>
      </c>
      <c r="P4" s="65">
        <f t="shared" si="2"/>
        <v>9634</v>
      </c>
      <c r="Q4" s="63">
        <f t="shared" si="2"/>
        <v>6970</v>
      </c>
      <c r="R4" s="63">
        <f t="shared" si="2"/>
        <v>3014</v>
      </c>
      <c r="S4" s="65">
        <f t="shared" si="2"/>
        <v>11321</v>
      </c>
      <c r="T4" s="63">
        <f t="shared" si="2"/>
        <v>7000</v>
      </c>
      <c r="U4" s="63">
        <f t="shared" si="2"/>
        <v>1281</v>
      </c>
      <c r="V4" s="63">
        <f t="shared" si="2"/>
        <v>1480</v>
      </c>
      <c r="W4" s="63">
        <f t="shared" si="2"/>
        <v>1560</v>
      </c>
      <c r="X4" s="65">
        <f t="shared" si="2"/>
        <v>11550</v>
      </c>
      <c r="Y4" s="63">
        <f t="shared" si="2"/>
        <v>5920</v>
      </c>
      <c r="Z4" s="63">
        <f t="shared" si="2"/>
        <v>2850</v>
      </c>
      <c r="AA4" s="63">
        <f t="shared" si="2"/>
        <v>2780</v>
      </c>
      <c r="AB4" s="65">
        <f t="shared" si="2"/>
        <v>13160</v>
      </c>
      <c r="AC4" s="63">
        <f t="shared" si="2"/>
        <v>5210</v>
      </c>
      <c r="AD4" s="63">
        <f t="shared" si="2"/>
        <v>3600</v>
      </c>
      <c r="AE4" s="63">
        <f t="shared" si="2"/>
        <v>2010</v>
      </c>
      <c r="AF4" s="63">
        <f t="shared" si="2"/>
        <v>2340</v>
      </c>
      <c r="AG4" s="65">
        <f t="shared" si="2"/>
        <v>13512</v>
      </c>
      <c r="AH4" s="63">
        <f t="shared" si="2"/>
        <v>6190</v>
      </c>
      <c r="AI4" s="63">
        <f t="shared" si="2"/>
        <v>2392</v>
      </c>
      <c r="AJ4" s="63">
        <f t="shared" si="2"/>
        <v>2480</v>
      </c>
      <c r="AK4" s="63">
        <f t="shared" si="2"/>
        <v>2450</v>
      </c>
      <c r="AL4" s="65">
        <f t="shared" si="2"/>
        <v>11224</v>
      </c>
      <c r="AM4" s="63">
        <f t="shared" si="2"/>
        <v>3580</v>
      </c>
      <c r="AN4" s="63">
        <f t="shared" si="2"/>
        <v>2516</v>
      </c>
      <c r="AO4" s="63">
        <f t="shared" si="2"/>
        <v>1866</v>
      </c>
      <c r="AP4" s="63">
        <f t="shared" si="2"/>
        <v>1052</v>
      </c>
      <c r="AQ4" s="63">
        <f t="shared" si="2"/>
        <v>2210</v>
      </c>
      <c r="AR4" s="65">
        <f t="shared" si="2"/>
        <v>12830</v>
      </c>
      <c r="AS4" s="63">
        <f t="shared" si="2"/>
        <v>4460</v>
      </c>
      <c r="AT4" s="63">
        <f t="shared" si="2"/>
        <v>2160</v>
      </c>
      <c r="AU4" s="63">
        <f t="shared" si="2"/>
        <v>1760</v>
      </c>
      <c r="AV4" s="63">
        <f t="shared" si="2"/>
        <v>1470</v>
      </c>
      <c r="AW4" s="63">
        <f t="shared" si="2"/>
        <v>2980</v>
      </c>
      <c r="AX4" s="65">
        <f t="shared" si="2"/>
        <v>9842</v>
      </c>
      <c r="AY4" s="63">
        <f t="shared" si="2"/>
        <v>3552</v>
      </c>
      <c r="AZ4" s="63">
        <f t="shared" si="2"/>
        <v>1570</v>
      </c>
      <c r="BA4" s="63">
        <f t="shared" si="2"/>
        <v>1940</v>
      </c>
      <c r="BB4" s="63">
        <f t="shared" si="2"/>
        <v>2780</v>
      </c>
      <c r="BC4" s="63">
        <f t="shared" si="2"/>
        <v>11285</v>
      </c>
      <c r="BD4" s="63">
        <f t="shared" si="2"/>
        <v>3670</v>
      </c>
      <c r="BE4" s="63">
        <f t="shared" si="2"/>
        <v>2000</v>
      </c>
      <c r="BF4" s="63">
        <f t="shared" si="2"/>
        <v>1880</v>
      </c>
      <c r="BG4" s="63">
        <f t="shared" si="2"/>
        <v>1485</v>
      </c>
      <c r="BH4" s="63">
        <f t="shared" si="2"/>
        <v>2250</v>
      </c>
      <c r="BI4" s="63">
        <f t="shared" si="2"/>
        <v>9345</v>
      </c>
      <c r="BJ4" s="63">
        <f t="shared" si="2"/>
        <v>3870</v>
      </c>
      <c r="BK4" s="63">
        <f t="shared" si="2"/>
        <v>3515</v>
      </c>
      <c r="BL4" s="63">
        <f t="shared" si="2"/>
        <v>1960</v>
      </c>
      <c r="BM4" s="65">
        <f t="shared" si="2"/>
        <v>6476</v>
      </c>
      <c r="BN4" s="63">
        <f t="shared" si="2"/>
        <v>3956</v>
      </c>
      <c r="BO4" s="66">
        <f t="shared" si="2"/>
        <v>1480</v>
      </c>
      <c r="BP4" s="63">
        <f t="shared" si="2"/>
        <v>1040</v>
      </c>
      <c r="BQ4" s="65">
        <f t="shared" si="2"/>
        <v>4790</v>
      </c>
      <c r="BR4" s="63">
        <f t="shared" si="2"/>
        <v>3980</v>
      </c>
      <c r="BS4" s="67">
        <f t="shared" si="2"/>
        <v>1270</v>
      </c>
      <c r="BT4" s="65">
        <f t="shared" si="2"/>
        <v>4420</v>
      </c>
      <c r="BU4" s="65">
        <f t="shared" si="2"/>
        <v>11110</v>
      </c>
      <c r="BV4" s="63">
        <f t="shared" si="2"/>
        <v>4990</v>
      </c>
      <c r="BW4" s="63">
        <f t="shared" si="2"/>
        <v>4520</v>
      </c>
      <c r="BX4" s="63">
        <f t="shared" si="2"/>
        <v>1600</v>
      </c>
      <c r="BY4" s="65">
        <f t="shared" si="2"/>
        <v>11130</v>
      </c>
      <c r="BZ4" s="63">
        <f t="shared" ref="BZ4:CQ4" si="3">BZ6+BZ7+BZ24+BZ26+BZ39+BZ68+BZ75+BZ79+BZ80+BZ97+BZ101+BZ105+BZ170+BZ171+BZ181+BZ182</f>
        <v>4740</v>
      </c>
      <c r="CA4" s="63">
        <f t="shared" si="3"/>
        <v>1050</v>
      </c>
      <c r="CB4" s="63">
        <f t="shared" si="3"/>
        <v>2240</v>
      </c>
      <c r="CC4" s="63">
        <f t="shared" si="3"/>
        <v>3100</v>
      </c>
      <c r="CD4" s="65">
        <f t="shared" si="3"/>
        <v>8710</v>
      </c>
      <c r="CE4" s="63">
        <f t="shared" si="3"/>
        <v>4460</v>
      </c>
      <c r="CF4" s="63">
        <f t="shared" si="3"/>
        <v>2990</v>
      </c>
      <c r="CG4" s="63">
        <f t="shared" si="3"/>
        <v>1260</v>
      </c>
      <c r="CH4" s="65">
        <f t="shared" si="3"/>
        <v>8458</v>
      </c>
      <c r="CI4" s="63">
        <f t="shared" si="3"/>
        <v>3198</v>
      </c>
      <c r="CJ4" s="63">
        <f t="shared" si="3"/>
        <v>2730</v>
      </c>
      <c r="CK4" s="63">
        <f t="shared" si="3"/>
        <v>2530</v>
      </c>
      <c r="CL4" s="63">
        <f t="shared" si="3"/>
        <v>12304</v>
      </c>
      <c r="CM4" s="63">
        <f t="shared" si="3"/>
        <v>4320</v>
      </c>
      <c r="CN4" s="63">
        <f t="shared" si="3"/>
        <v>1960</v>
      </c>
      <c r="CO4" s="63">
        <f t="shared" si="3"/>
        <v>1768</v>
      </c>
      <c r="CP4" s="63">
        <f t="shared" si="3"/>
        <v>2920</v>
      </c>
      <c r="CQ4" s="63">
        <f t="shared" si="3"/>
        <v>1336</v>
      </c>
      <c r="CR4" s="63">
        <f>CR6+CR7+CR24+CR26+CR39+CR68+CR75+CR79+CR80+CR97+CR101+CR105+CR167+CR170+CR171+CR181+CR182</f>
        <v>5760</v>
      </c>
      <c r="CS4" s="68">
        <f>CS6+CS7+CS24+CS26+CS39+CS68+CS75+CS79+CS80+CS97+CS101+CS105+CS167+CS170+CS171+CS181+CS182</f>
        <v>3820</v>
      </c>
      <c r="CT4" s="63">
        <f>CT6+CT7+CT24+CT26+CT39+CT68+CT75+CT79+CT80+CT97+CT101+CT105+CT167+CT170+CT171+CT181+CT182</f>
        <v>1940</v>
      </c>
      <c r="CU4" s="63">
        <f t="shared" ref="CU4:DI4" si="4">CU6+CU7+CU24+CU26+CU39+CU68+CU75+CU79+CU80+CU97+CU101+CU105+CU170+CU171+CU181+CU182</f>
        <v>7196</v>
      </c>
      <c r="CV4" s="63">
        <f t="shared" si="4"/>
        <v>4406</v>
      </c>
      <c r="CW4" s="63">
        <f t="shared" si="4"/>
        <v>1120</v>
      </c>
      <c r="CX4" s="63">
        <f t="shared" si="4"/>
        <v>1670</v>
      </c>
      <c r="CY4" s="63">
        <f t="shared" si="4"/>
        <v>13635</v>
      </c>
      <c r="CZ4" s="63">
        <f t="shared" si="4"/>
        <v>7960</v>
      </c>
      <c r="DA4" s="63">
        <f t="shared" si="4"/>
        <v>2345</v>
      </c>
      <c r="DB4" s="63">
        <f t="shared" si="4"/>
        <v>3330</v>
      </c>
      <c r="DC4" s="63">
        <f t="shared" si="4"/>
        <v>6256</v>
      </c>
      <c r="DD4" s="63">
        <f t="shared" si="4"/>
        <v>2500</v>
      </c>
      <c r="DE4" s="63">
        <f t="shared" si="4"/>
        <v>2020</v>
      </c>
      <c r="DF4" s="63">
        <f t="shared" si="4"/>
        <v>1736</v>
      </c>
      <c r="DG4" s="65">
        <f t="shared" si="4"/>
        <v>1980</v>
      </c>
      <c r="DH4" s="65">
        <f t="shared" si="4"/>
        <v>2320</v>
      </c>
      <c r="DI4" s="65">
        <f t="shared" si="4"/>
        <v>2380</v>
      </c>
    </row>
    <row r="5" spans="1:113" ht="19.5" thickBot="1" x14ac:dyDescent="0.35">
      <c r="A5" s="69" t="s">
        <v>117</v>
      </c>
      <c r="B5" s="70" t="s">
        <v>115</v>
      </c>
      <c r="C5" s="62">
        <f>SUM(D5+E5+F5+G5+H5+I5+J5+M5+N5+O5+P5+S5+X5+AB5+AG5+AL5+AR5+AX5+BC5+BI5+BM5+BQ5+BT5+BU5+BY5+CD5+CH5+CL5+CR5+CU5+CY5+DC5+DG5+DH5+DI5)</f>
        <v>3482130</v>
      </c>
      <c r="D5" s="71">
        <f>D153</f>
        <v>0</v>
      </c>
      <c r="E5" s="71">
        <f t="shared" ref="E5:BT5" si="5">E153</f>
        <v>0</v>
      </c>
      <c r="F5" s="71">
        <f t="shared" si="5"/>
        <v>0</v>
      </c>
      <c r="G5" s="71">
        <f t="shared" si="5"/>
        <v>0</v>
      </c>
      <c r="H5" s="71">
        <f t="shared" si="5"/>
        <v>0</v>
      </c>
      <c r="I5" s="71">
        <f t="shared" si="5"/>
        <v>0</v>
      </c>
      <c r="J5" s="71">
        <f t="shared" si="5"/>
        <v>0</v>
      </c>
      <c r="K5" s="71">
        <f t="shared" si="5"/>
        <v>0</v>
      </c>
      <c r="L5" s="71">
        <f t="shared" si="5"/>
        <v>0</v>
      </c>
      <c r="M5" s="71">
        <f t="shared" si="5"/>
        <v>0</v>
      </c>
      <c r="N5" s="71">
        <f t="shared" si="5"/>
        <v>0</v>
      </c>
      <c r="O5" s="71">
        <f t="shared" si="5"/>
        <v>0</v>
      </c>
      <c r="P5" s="72">
        <f t="shared" si="5"/>
        <v>395000</v>
      </c>
      <c r="Q5" s="73">
        <f t="shared" si="5"/>
        <v>315000</v>
      </c>
      <c r="R5" s="71">
        <f t="shared" si="5"/>
        <v>80000</v>
      </c>
      <c r="S5" s="72">
        <f t="shared" si="5"/>
        <v>14100</v>
      </c>
      <c r="T5" s="71">
        <f t="shared" si="5"/>
        <v>4700</v>
      </c>
      <c r="U5" s="71">
        <f t="shared" si="5"/>
        <v>2000</v>
      </c>
      <c r="V5" s="71">
        <f t="shared" si="5"/>
        <v>6000</v>
      </c>
      <c r="W5" s="71">
        <f t="shared" si="5"/>
        <v>1400</v>
      </c>
      <c r="X5" s="72">
        <f t="shared" si="5"/>
        <v>289000</v>
      </c>
      <c r="Y5" s="73">
        <f t="shared" si="5"/>
        <v>240000</v>
      </c>
      <c r="Z5" s="71">
        <f t="shared" si="5"/>
        <v>47000</v>
      </c>
      <c r="AA5" s="71">
        <f t="shared" si="5"/>
        <v>2000</v>
      </c>
      <c r="AB5" s="72">
        <f t="shared" si="5"/>
        <v>48200</v>
      </c>
      <c r="AC5" s="71">
        <f t="shared" si="5"/>
        <v>20000</v>
      </c>
      <c r="AD5" s="71">
        <f t="shared" si="5"/>
        <v>11000</v>
      </c>
      <c r="AE5" s="71">
        <f t="shared" si="5"/>
        <v>7200</v>
      </c>
      <c r="AF5" s="71">
        <f t="shared" si="5"/>
        <v>10000</v>
      </c>
      <c r="AG5" s="72">
        <f t="shared" si="5"/>
        <v>100000</v>
      </c>
      <c r="AH5" s="71">
        <f t="shared" si="5"/>
        <v>90000</v>
      </c>
      <c r="AI5" s="71">
        <f t="shared" si="5"/>
        <v>5000</v>
      </c>
      <c r="AJ5" s="71">
        <f t="shared" si="5"/>
        <v>3000</v>
      </c>
      <c r="AK5" s="71">
        <f t="shared" si="5"/>
        <v>2000</v>
      </c>
      <c r="AL5" s="72">
        <f t="shared" si="5"/>
        <v>19800</v>
      </c>
      <c r="AM5" s="71">
        <f t="shared" si="5"/>
        <v>15000</v>
      </c>
      <c r="AN5" s="71">
        <f t="shared" si="5"/>
        <v>1200</v>
      </c>
      <c r="AO5" s="71">
        <f t="shared" si="5"/>
        <v>1600</v>
      </c>
      <c r="AP5" s="71">
        <f t="shared" si="5"/>
        <v>1200</v>
      </c>
      <c r="AQ5" s="71">
        <f t="shared" si="5"/>
        <v>800</v>
      </c>
      <c r="AR5" s="72">
        <f t="shared" si="5"/>
        <v>12050</v>
      </c>
      <c r="AS5" s="71">
        <f t="shared" si="5"/>
        <v>7000</v>
      </c>
      <c r="AT5" s="71">
        <f t="shared" si="5"/>
        <v>1000</v>
      </c>
      <c r="AU5" s="71">
        <f t="shared" si="5"/>
        <v>1000</v>
      </c>
      <c r="AV5" s="71">
        <f t="shared" si="5"/>
        <v>50</v>
      </c>
      <c r="AW5" s="71">
        <f t="shared" si="5"/>
        <v>3000</v>
      </c>
      <c r="AX5" s="72">
        <f t="shared" si="5"/>
        <v>16200</v>
      </c>
      <c r="AY5" s="71">
        <f t="shared" si="5"/>
        <v>8000</v>
      </c>
      <c r="AZ5" s="71">
        <f>AZ153</f>
        <v>1200</v>
      </c>
      <c r="BA5" s="71">
        <f>BA153</f>
        <v>3000</v>
      </c>
      <c r="BB5" s="71">
        <f t="shared" si="5"/>
        <v>4000</v>
      </c>
      <c r="BC5" s="71">
        <f t="shared" si="5"/>
        <v>12500</v>
      </c>
      <c r="BD5" s="71">
        <f>BD153</f>
        <v>6000</v>
      </c>
      <c r="BE5" s="71">
        <f t="shared" si="5"/>
        <v>3000</v>
      </c>
      <c r="BF5" s="71">
        <f t="shared" si="5"/>
        <v>2000</v>
      </c>
      <c r="BG5" s="71">
        <f t="shared" si="5"/>
        <v>600</v>
      </c>
      <c r="BH5" s="71">
        <f t="shared" si="5"/>
        <v>900</v>
      </c>
      <c r="BI5" s="71">
        <f>BI153</f>
        <v>34800</v>
      </c>
      <c r="BJ5" s="71">
        <f t="shared" si="5"/>
        <v>9000</v>
      </c>
      <c r="BK5" s="71">
        <f t="shared" si="5"/>
        <v>25000</v>
      </c>
      <c r="BL5" s="71">
        <f t="shared" si="5"/>
        <v>800</v>
      </c>
      <c r="BM5" s="72">
        <f t="shared" si="5"/>
        <v>17050</v>
      </c>
      <c r="BN5" s="71">
        <f t="shared" si="5"/>
        <v>13500</v>
      </c>
      <c r="BO5" s="74">
        <f t="shared" si="5"/>
        <v>3000</v>
      </c>
      <c r="BP5" s="71">
        <f t="shared" si="5"/>
        <v>550</v>
      </c>
      <c r="BQ5" s="72">
        <f t="shared" si="5"/>
        <v>51000</v>
      </c>
      <c r="BR5" s="71">
        <f t="shared" si="5"/>
        <v>50000</v>
      </c>
      <c r="BS5" s="75">
        <f t="shared" si="5"/>
        <v>1000</v>
      </c>
      <c r="BT5" s="72">
        <f t="shared" si="5"/>
        <v>1600000</v>
      </c>
      <c r="BU5" s="72">
        <f t="shared" ref="BU5:DI5" si="6">BU153</f>
        <v>252000</v>
      </c>
      <c r="BV5" s="71">
        <f t="shared" si="6"/>
        <v>150000</v>
      </c>
      <c r="BW5" s="71">
        <f t="shared" si="6"/>
        <v>100000</v>
      </c>
      <c r="BX5" s="71">
        <f t="shared" si="6"/>
        <v>2000</v>
      </c>
      <c r="BY5" s="72">
        <f t="shared" si="6"/>
        <v>176900</v>
      </c>
      <c r="BZ5" s="73">
        <f t="shared" si="6"/>
        <v>120000</v>
      </c>
      <c r="CA5" s="71">
        <f t="shared" si="6"/>
        <v>1900</v>
      </c>
      <c r="CB5" s="71">
        <f t="shared" si="6"/>
        <v>15000</v>
      </c>
      <c r="CC5" s="71">
        <f t="shared" si="6"/>
        <v>40000</v>
      </c>
      <c r="CD5" s="72">
        <f t="shared" si="6"/>
        <v>147700</v>
      </c>
      <c r="CE5" s="71">
        <f t="shared" si="6"/>
        <v>30000</v>
      </c>
      <c r="CF5" s="71">
        <f t="shared" si="6"/>
        <v>114500</v>
      </c>
      <c r="CG5" s="71">
        <f t="shared" si="6"/>
        <v>3200</v>
      </c>
      <c r="CH5" s="72">
        <f t="shared" si="6"/>
        <v>196700</v>
      </c>
      <c r="CI5" s="71">
        <f t="shared" si="6"/>
        <v>190000</v>
      </c>
      <c r="CJ5" s="71">
        <f t="shared" si="6"/>
        <v>5500</v>
      </c>
      <c r="CK5" s="71">
        <f>CK153</f>
        <v>1200</v>
      </c>
      <c r="CL5" s="71">
        <f t="shared" si="6"/>
        <v>8420</v>
      </c>
      <c r="CM5" s="71">
        <f t="shared" si="6"/>
        <v>6000</v>
      </c>
      <c r="CN5" s="71">
        <f t="shared" si="6"/>
        <v>1500</v>
      </c>
      <c r="CO5" s="71">
        <f t="shared" si="6"/>
        <v>500</v>
      </c>
      <c r="CP5" s="73">
        <f t="shared" si="6"/>
        <v>120</v>
      </c>
      <c r="CQ5" s="71">
        <f t="shared" si="6"/>
        <v>300</v>
      </c>
      <c r="CR5" s="71">
        <f t="shared" si="6"/>
        <v>25000</v>
      </c>
      <c r="CS5" s="71">
        <f t="shared" si="6"/>
        <v>25000</v>
      </c>
      <c r="CT5" s="71">
        <f t="shared" si="6"/>
        <v>0</v>
      </c>
      <c r="CU5" s="72">
        <f t="shared" si="6"/>
        <v>5710</v>
      </c>
      <c r="CV5" s="73">
        <f>CV153</f>
        <v>5000</v>
      </c>
      <c r="CW5" s="71">
        <f t="shared" si="6"/>
        <v>610</v>
      </c>
      <c r="CX5" s="71">
        <f t="shared" si="6"/>
        <v>100</v>
      </c>
      <c r="CY5" s="71">
        <f t="shared" si="6"/>
        <v>44500</v>
      </c>
      <c r="CZ5" s="71">
        <f t="shared" si="6"/>
        <v>35000</v>
      </c>
      <c r="DA5" s="71">
        <f t="shared" si="6"/>
        <v>4500</v>
      </c>
      <c r="DB5" s="73">
        <f t="shared" si="6"/>
        <v>5000</v>
      </c>
      <c r="DC5" s="71">
        <f t="shared" si="6"/>
        <v>11000</v>
      </c>
      <c r="DD5" s="71">
        <f t="shared" si="6"/>
        <v>5000</v>
      </c>
      <c r="DE5" s="71">
        <f>DE153</f>
        <v>5500</v>
      </c>
      <c r="DF5" s="71">
        <f t="shared" si="6"/>
        <v>500</v>
      </c>
      <c r="DG5" s="72">
        <f t="shared" si="6"/>
        <v>2500</v>
      </c>
      <c r="DH5" s="72">
        <f t="shared" si="6"/>
        <v>1500</v>
      </c>
      <c r="DI5" s="72">
        <f t="shared" si="6"/>
        <v>500</v>
      </c>
    </row>
    <row r="6" spans="1:113" ht="42.75" customHeight="1" x14ac:dyDescent="0.25">
      <c r="A6" s="76" t="s">
        <v>118</v>
      </c>
      <c r="B6" s="77" t="s">
        <v>115</v>
      </c>
      <c r="C6" s="62">
        <f>SUM(D6+E6+F6+G6+H6+I6+J6+M6+N6+O6+P6+S6+X6+AB6+AG6+AL6+AR6+AX6+BC6+BI6+BM6+BQ6+BT6+BU6+BY6+CD6+CH6+CL6+CR6+CU6+CY6+DC6+DG6+DH6+DI6)</f>
        <v>780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9"/>
      <c r="Q6" s="80"/>
      <c r="R6" s="78"/>
      <c r="S6" s="79"/>
      <c r="T6" s="78"/>
      <c r="U6" s="78"/>
      <c r="V6" s="78"/>
      <c r="W6" s="78"/>
      <c r="X6" s="79"/>
      <c r="Y6" s="80"/>
      <c r="Z6" s="78"/>
      <c r="AA6" s="78"/>
      <c r="AB6" s="79"/>
      <c r="AC6" s="78"/>
      <c r="AD6" s="78"/>
      <c r="AE6" s="78"/>
      <c r="AF6" s="78"/>
      <c r="AG6" s="79"/>
      <c r="AH6" s="78"/>
      <c r="AI6" s="78"/>
      <c r="AJ6" s="78"/>
      <c r="AK6" s="78"/>
      <c r="AL6" s="81"/>
      <c r="AM6" s="80"/>
      <c r="AN6" s="80"/>
      <c r="AO6" s="80"/>
      <c r="AP6" s="80"/>
      <c r="AQ6" s="80"/>
      <c r="AR6" s="81"/>
      <c r="AS6" s="80"/>
      <c r="AT6" s="80"/>
      <c r="AU6" s="80"/>
      <c r="AV6" s="80"/>
      <c r="AW6" s="80"/>
      <c r="AX6" s="81"/>
      <c r="AY6" s="80"/>
      <c r="AZ6" s="80"/>
      <c r="BA6" s="80"/>
      <c r="BB6" s="80"/>
      <c r="BC6" s="81"/>
      <c r="BD6" s="80"/>
      <c r="BE6" s="80"/>
      <c r="BF6" s="80"/>
      <c r="BG6" s="80"/>
      <c r="BH6" s="80"/>
      <c r="BI6" s="81"/>
      <c r="BJ6" s="80"/>
      <c r="BK6" s="80"/>
      <c r="BL6" s="80"/>
      <c r="BM6" s="81"/>
      <c r="BN6" s="80"/>
      <c r="BO6" s="82"/>
      <c r="BP6" s="80"/>
      <c r="BQ6" s="81"/>
      <c r="BR6" s="80"/>
      <c r="BS6" s="83"/>
      <c r="BT6" s="84"/>
      <c r="BU6" s="81"/>
      <c r="BV6" s="80"/>
      <c r="BW6" s="80"/>
      <c r="BX6" s="80"/>
      <c r="BY6" s="81"/>
      <c r="BZ6" s="80"/>
      <c r="CA6" s="80"/>
      <c r="CB6" s="80"/>
      <c r="CC6" s="80"/>
      <c r="CD6" s="81"/>
      <c r="CE6" s="80"/>
      <c r="CF6" s="80"/>
      <c r="CG6" s="80"/>
      <c r="CH6" s="81"/>
      <c r="CI6" s="80"/>
      <c r="CJ6" s="80"/>
      <c r="CK6" s="80"/>
      <c r="CL6" s="81"/>
      <c r="CM6" s="85"/>
      <c r="CN6" s="85"/>
      <c r="CO6" s="85"/>
      <c r="CP6" s="85"/>
      <c r="CQ6" s="85"/>
      <c r="CR6" s="81"/>
      <c r="CS6" s="78"/>
      <c r="CT6" s="80"/>
      <c r="CU6" s="81"/>
      <c r="CV6" s="80"/>
      <c r="CW6" s="80"/>
      <c r="CX6" s="80"/>
      <c r="CY6" s="81"/>
      <c r="CZ6" s="80"/>
      <c r="DA6" s="80"/>
      <c r="DB6" s="80"/>
      <c r="DC6" s="81"/>
      <c r="DD6" s="80"/>
      <c r="DE6" s="80"/>
      <c r="DF6" s="80"/>
      <c r="DG6" s="84">
        <v>260</v>
      </c>
      <c r="DH6" s="84">
        <v>260</v>
      </c>
      <c r="DI6" s="81">
        <v>260</v>
      </c>
    </row>
    <row r="7" spans="1:113" s="96" customFormat="1" ht="37.5" x14ac:dyDescent="0.25">
      <c r="A7" s="86" t="s">
        <v>119</v>
      </c>
      <c r="B7" s="87" t="s">
        <v>115</v>
      </c>
      <c r="C7" s="62">
        <f t="shared" ref="C7:C70" si="7">SUM(D7+E7+F7+G7+H7+I7+J7+M7+N7+O7+P7+S7+X7+AB7+AG7+AL7+AR7+AX7+BC7+BI7+BM7+BQ7+BT7+BU7+BY7+CD7+CH7+CL7+CR7+CU7+CY7+DC7+DG7+DH7+DI7)</f>
        <v>15070</v>
      </c>
      <c r="D7" s="88">
        <f>D9+D13+D16+D20+D22</f>
        <v>600</v>
      </c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79">
        <f>Q7+R7</f>
        <v>600</v>
      </c>
      <c r="Q7" s="89">
        <f>Q9+Q13+Q16</f>
        <v>340</v>
      </c>
      <c r="R7" s="88">
        <f>R9+R13+R16+R20+R22</f>
        <v>260</v>
      </c>
      <c r="S7" s="79">
        <f>T7+U7+V7+W7</f>
        <v>760</v>
      </c>
      <c r="T7" s="88">
        <f>T9+T13+T16+T20+T22</f>
        <v>740</v>
      </c>
      <c r="U7" s="88">
        <f>U9+U13+U16+U20+U22</f>
        <v>20</v>
      </c>
      <c r="V7" s="88">
        <f t="shared" ref="V7:W7" si="8">V9+V13+V16+V20+V22</f>
        <v>0</v>
      </c>
      <c r="W7" s="88">
        <f t="shared" si="8"/>
        <v>0</v>
      </c>
      <c r="X7" s="79">
        <f>Y7+Z7+AA7</f>
        <v>320</v>
      </c>
      <c r="Y7" s="89">
        <f>Y9+Y13+Y16+Y20+Y22</f>
        <v>320</v>
      </c>
      <c r="Z7" s="88">
        <f t="shared" ref="Z7:AA7" si="9">Z9+Z13+Z16+Z20+Z22</f>
        <v>0</v>
      </c>
      <c r="AA7" s="88">
        <f t="shared" si="9"/>
        <v>0</v>
      </c>
      <c r="AB7" s="79">
        <f>AC7+AD7+AE7+AF7</f>
        <v>980</v>
      </c>
      <c r="AC7" s="88">
        <f>AC9+AC13+AC16+AC20+AC22</f>
        <v>240</v>
      </c>
      <c r="AD7" s="88">
        <f t="shared" ref="AD7:AF7" si="10">AD9+AD13+AD16+AD20+AD22</f>
        <v>160</v>
      </c>
      <c r="AE7" s="88">
        <f t="shared" si="10"/>
        <v>40</v>
      </c>
      <c r="AF7" s="88">
        <f t="shared" si="10"/>
        <v>540</v>
      </c>
      <c r="AG7" s="79">
        <f>AH7+AI7+AJ7+AK7</f>
        <v>980</v>
      </c>
      <c r="AH7" s="88">
        <f>AH9+AH13+AH16+AH20+AH22</f>
        <v>780</v>
      </c>
      <c r="AI7" s="88">
        <f t="shared" ref="AI7:AK7" si="11">AI9+AI13+AI16+AI20+AI22</f>
        <v>0</v>
      </c>
      <c r="AJ7" s="88">
        <f t="shared" si="11"/>
        <v>200</v>
      </c>
      <c r="AK7" s="88">
        <f t="shared" si="11"/>
        <v>0</v>
      </c>
      <c r="AL7" s="81">
        <f>AM7+AN7+AO7+AP7+AQ7</f>
        <v>640</v>
      </c>
      <c r="AM7" s="90">
        <f>AM9+AM13+AM16+AM20+AM22</f>
        <v>280</v>
      </c>
      <c r="AN7" s="90">
        <f t="shared" ref="AN7:AQ7" si="12">AN9+AN13+AN16+AN20+AN22</f>
        <v>120</v>
      </c>
      <c r="AO7" s="90">
        <f t="shared" si="12"/>
        <v>120</v>
      </c>
      <c r="AP7" s="90">
        <f t="shared" si="12"/>
        <v>0</v>
      </c>
      <c r="AQ7" s="90">
        <f t="shared" si="12"/>
        <v>120</v>
      </c>
      <c r="AR7" s="81">
        <f>AS7+AT7+AU7+AV7+AW7</f>
        <v>420</v>
      </c>
      <c r="AS7" s="89">
        <f>AS9+AS13+AS16+AS20+AS22</f>
        <v>280</v>
      </c>
      <c r="AT7" s="89">
        <f t="shared" ref="AT7:AW7" si="13">AT9+AT13+AT16+AT20+AT22</f>
        <v>0</v>
      </c>
      <c r="AU7" s="89">
        <f t="shared" si="13"/>
        <v>0</v>
      </c>
      <c r="AV7" s="89">
        <f t="shared" si="13"/>
        <v>60</v>
      </c>
      <c r="AW7" s="89">
        <f t="shared" si="13"/>
        <v>80</v>
      </c>
      <c r="AX7" s="81">
        <f>AY7+BB7+AZ7+BA7</f>
        <v>960</v>
      </c>
      <c r="AY7" s="91">
        <f>AY9+AY13+AY16+AY20+AY22</f>
        <v>440</v>
      </c>
      <c r="AZ7" s="91">
        <f>AZ9+AZ13+AZ16+AZ20+AZ22</f>
        <v>240</v>
      </c>
      <c r="BA7" s="91">
        <f>BA9+BA13+BA16+BA20+BA22</f>
        <v>100</v>
      </c>
      <c r="BB7" s="91">
        <f t="shared" ref="BB7" si="14">BB9+BB13+BB16+BB20+BB22</f>
        <v>180</v>
      </c>
      <c r="BC7" s="81">
        <f>BD7+BE7+BF7+BG7+BH7</f>
        <v>880</v>
      </c>
      <c r="BD7" s="89">
        <f>BD9+BD13+BD16+BD20+BD22</f>
        <v>460</v>
      </c>
      <c r="BE7" s="89">
        <f>BE9+BE13+BE16+BE20+BE22</f>
        <v>80</v>
      </c>
      <c r="BF7" s="89">
        <f t="shared" ref="BF7:BH7" si="15">BF9+BF13+BF16+BF20+BF22</f>
        <v>60</v>
      </c>
      <c r="BG7" s="89">
        <f t="shared" si="15"/>
        <v>100</v>
      </c>
      <c r="BH7" s="89">
        <f t="shared" si="15"/>
        <v>180</v>
      </c>
      <c r="BI7" s="81">
        <f>BJ7+BK7+BL7</f>
        <v>580</v>
      </c>
      <c r="BJ7" s="89">
        <f>BJ9+BJ13+BJ16+BJ20+BJ22</f>
        <v>300</v>
      </c>
      <c r="BK7" s="89">
        <f t="shared" ref="BK7:BL7" si="16">BK9+BK13+BK16+BK20+BK22</f>
        <v>220</v>
      </c>
      <c r="BL7" s="89">
        <f t="shared" si="16"/>
        <v>60</v>
      </c>
      <c r="BM7" s="81">
        <f>BN7+BO7+BP7</f>
        <v>500</v>
      </c>
      <c r="BN7" s="89">
        <f>BN9+BN13+BN16+BN20+BN22</f>
        <v>100</v>
      </c>
      <c r="BO7" s="92">
        <f>BO9+BO13+BO16+BO20+BO22</f>
        <v>100</v>
      </c>
      <c r="BP7" s="89">
        <f>BP9+BP13+BP16+BP20+BP22</f>
        <v>300</v>
      </c>
      <c r="BQ7" s="81"/>
      <c r="BR7" s="93">
        <f>BR9+BR13+BR16+BR20+BR22</f>
        <v>220</v>
      </c>
      <c r="BS7" s="94">
        <f>BS9+BS14+BS16+BS20+BS22</f>
        <v>40</v>
      </c>
      <c r="BT7" s="81">
        <f>BT9+BT13+BT16+BT20+BT22</f>
        <v>150</v>
      </c>
      <c r="BU7" s="81">
        <f>BV7+BW7+BX7</f>
        <v>200</v>
      </c>
      <c r="BV7" s="89">
        <f>BV9+BV13+BV16+BV20+BV22</f>
        <v>180</v>
      </c>
      <c r="BW7" s="89">
        <f t="shared" ref="BW7:BX7" si="17">BW9+BW13+BW16+BW20+BW22</f>
        <v>20</v>
      </c>
      <c r="BX7" s="89">
        <f t="shared" si="17"/>
        <v>0</v>
      </c>
      <c r="BY7" s="81">
        <f>BZ7+CA7+CB7+CC7</f>
        <v>220</v>
      </c>
      <c r="BZ7" s="89">
        <f>BZ9+BZ13+BZ16+BZ20+BZ22</f>
        <v>220</v>
      </c>
      <c r="CA7" s="95">
        <f t="shared" ref="CA7:CC7" si="18">CA9+CA13+CA16+CA20+CA22</f>
        <v>0</v>
      </c>
      <c r="CB7" s="95">
        <f t="shared" si="18"/>
        <v>0</v>
      </c>
      <c r="CC7" s="95">
        <f t="shared" si="18"/>
        <v>0</v>
      </c>
      <c r="CD7" s="81">
        <f>CE7+CF7+CG7</f>
        <v>2440</v>
      </c>
      <c r="CE7" s="89">
        <f>CE9+CE13+CE16+CE20+CE22</f>
        <v>2000</v>
      </c>
      <c r="CF7" s="89">
        <f t="shared" ref="CF7:CG7" si="19">CF9+CF13+CF16+CF20+CF22</f>
        <v>300</v>
      </c>
      <c r="CG7" s="89">
        <f t="shared" si="19"/>
        <v>140</v>
      </c>
      <c r="CH7" s="81">
        <f>CI7+CJ7+CK7</f>
        <v>1020</v>
      </c>
      <c r="CI7" s="89">
        <f>CI9+CI13+CI16+CI20+CI22</f>
        <v>680</v>
      </c>
      <c r="CJ7" s="89">
        <f>CJ9+CJ13+CJ16+CJ20+CJ22</f>
        <v>300</v>
      </c>
      <c r="CK7" s="89">
        <f>CK9+CK13+CK16+CK20+CK22</f>
        <v>40</v>
      </c>
      <c r="CL7" s="81">
        <f>CM7+CN7+CO7+CP7+CQ7</f>
        <v>400</v>
      </c>
      <c r="CM7" s="91">
        <f>CM9+CM13+CM16+CM20+CM22</f>
        <v>0</v>
      </c>
      <c r="CN7" s="91">
        <f t="shared" ref="CN7:CQ7" si="20">CN9+CN13+CN16+CN20+CN22</f>
        <v>200</v>
      </c>
      <c r="CO7" s="91">
        <f t="shared" si="20"/>
        <v>80</v>
      </c>
      <c r="CP7" s="91">
        <f t="shared" si="20"/>
        <v>0</v>
      </c>
      <c r="CQ7" s="91">
        <f t="shared" si="20"/>
        <v>120</v>
      </c>
      <c r="CR7" s="81">
        <f>CS7+CT7</f>
        <v>140</v>
      </c>
      <c r="CS7" s="88">
        <f>CS9+CS13+CS16+CS20+CS22</f>
        <v>140</v>
      </c>
      <c r="CT7" s="89">
        <f>CT9+CT13+CT16+CT20+CT22</f>
        <v>0</v>
      </c>
      <c r="CU7" s="81">
        <f>CV7+CW7+CX7</f>
        <v>320</v>
      </c>
      <c r="CV7" s="89">
        <f>CV9+CV13+CV16+CV20+CV22</f>
        <v>160</v>
      </c>
      <c r="CW7" s="89">
        <f t="shared" ref="CW7" si="21">CW9+CW13+CW16+CW20+CW22</f>
        <v>20</v>
      </c>
      <c r="CX7" s="89">
        <f>CX9+CX13+CX16+CX20+CX22</f>
        <v>140</v>
      </c>
      <c r="CY7" s="81">
        <f>CZ7+DA7+DB7</f>
        <v>1440</v>
      </c>
      <c r="CZ7" s="89">
        <f>CZ9+CZ13+CZ16+CZ20+CZ22</f>
        <v>900</v>
      </c>
      <c r="DA7" s="89">
        <f>DA9+DA13+DA16+DA20+DA22</f>
        <v>120</v>
      </c>
      <c r="DB7" s="89">
        <f>DB9+DB13+DB16+DB20+DB22</f>
        <v>420</v>
      </c>
      <c r="DC7" s="81">
        <f>DD7+DF7+DE7</f>
        <v>320</v>
      </c>
      <c r="DD7" s="89">
        <f>DD9+DD13+DD16+DD20+DD22</f>
        <v>200</v>
      </c>
      <c r="DE7" s="89">
        <f>DE9+DE13+DE16+DE20+DE22</f>
        <v>0</v>
      </c>
      <c r="DF7" s="89">
        <f t="shared" ref="DF7" si="22">DF9+DF13+DF16+DF20+DF22</f>
        <v>120</v>
      </c>
      <c r="DG7" s="81"/>
      <c r="DH7" s="81">
        <f>DH9+DH13+DH16+DH20+DH22</f>
        <v>200</v>
      </c>
      <c r="DI7" s="81"/>
    </row>
    <row r="8" spans="1:113" ht="37.5" x14ac:dyDescent="0.25">
      <c r="A8" s="97" t="s">
        <v>120</v>
      </c>
      <c r="B8" s="98"/>
      <c r="C8" s="62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9"/>
      <c r="Q8" s="80"/>
      <c r="R8" s="78"/>
      <c r="S8" s="79"/>
      <c r="T8" s="78"/>
      <c r="U8" s="78"/>
      <c r="V8" s="78"/>
      <c r="W8" s="78"/>
      <c r="X8" s="79"/>
      <c r="Y8" s="80"/>
      <c r="Z8" s="78"/>
      <c r="AA8" s="78"/>
      <c r="AB8" s="79"/>
      <c r="AC8" s="78"/>
      <c r="AD8" s="78"/>
      <c r="AE8" s="78"/>
      <c r="AF8" s="78"/>
      <c r="AG8" s="79"/>
      <c r="AH8" s="88"/>
      <c r="AI8" s="88"/>
      <c r="AJ8" s="88"/>
      <c r="AK8" s="88"/>
      <c r="AL8" s="81"/>
      <c r="AM8" s="99"/>
      <c r="AN8" s="99"/>
      <c r="AO8" s="99"/>
      <c r="AP8" s="99"/>
      <c r="AQ8" s="99"/>
      <c r="AR8" s="81"/>
      <c r="AS8" s="80"/>
      <c r="AT8" s="80"/>
      <c r="AU8" s="80"/>
      <c r="AV8" s="80"/>
      <c r="AW8" s="80"/>
      <c r="AX8" s="81"/>
      <c r="AY8" s="85"/>
      <c r="AZ8" s="85"/>
      <c r="BA8" s="85"/>
      <c r="BB8" s="85"/>
      <c r="BC8" s="81"/>
      <c r="BD8" s="80"/>
      <c r="BE8" s="80"/>
      <c r="BF8" s="80"/>
      <c r="BG8" s="80"/>
      <c r="BH8" s="80"/>
      <c r="BI8" s="81"/>
      <c r="BJ8" s="80"/>
      <c r="BK8" s="80"/>
      <c r="BL8" s="80"/>
      <c r="BM8" s="81"/>
      <c r="BN8" s="80"/>
      <c r="BO8" s="82"/>
      <c r="BP8" s="80"/>
      <c r="BQ8" s="81"/>
      <c r="BR8" s="100"/>
      <c r="BS8" s="83"/>
      <c r="BT8" s="84"/>
      <c r="BU8" s="81"/>
      <c r="BV8" s="80"/>
      <c r="BW8" s="80"/>
      <c r="BX8" s="80"/>
      <c r="BY8" s="81"/>
      <c r="BZ8" s="80"/>
      <c r="CA8" s="80"/>
      <c r="CB8" s="80"/>
      <c r="CC8" s="80"/>
      <c r="CD8" s="81"/>
      <c r="CE8" s="80"/>
      <c r="CF8" s="80"/>
      <c r="CG8" s="80"/>
      <c r="CH8" s="81"/>
      <c r="CI8" s="80"/>
      <c r="CJ8" s="80"/>
      <c r="CK8" s="80"/>
      <c r="CL8" s="81"/>
      <c r="CM8" s="85"/>
      <c r="CN8" s="85"/>
      <c r="CO8" s="85"/>
      <c r="CP8" s="85"/>
      <c r="CQ8" s="85"/>
      <c r="CR8" s="81"/>
      <c r="CS8" s="78"/>
      <c r="CT8" s="80"/>
      <c r="CU8" s="81"/>
      <c r="CV8" s="80"/>
      <c r="CW8" s="80"/>
      <c r="CX8" s="80"/>
      <c r="CY8" s="81"/>
      <c r="CZ8" s="89"/>
      <c r="DA8" s="89"/>
      <c r="DB8" s="89"/>
      <c r="DC8" s="81"/>
      <c r="DD8" s="80"/>
      <c r="DE8" s="80"/>
      <c r="DF8" s="80"/>
      <c r="DG8" s="84"/>
      <c r="DH8" s="81"/>
      <c r="DI8" s="84"/>
    </row>
    <row r="9" spans="1:113" s="96" customFormat="1" ht="18.75" x14ac:dyDescent="0.3">
      <c r="A9" s="101" t="s">
        <v>121</v>
      </c>
      <c r="B9" s="102" t="s">
        <v>115</v>
      </c>
      <c r="C9" s="62">
        <f t="shared" si="7"/>
        <v>3920</v>
      </c>
      <c r="D9" s="89">
        <f>D10+D11+D12</f>
        <v>0</v>
      </c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79">
        <f>Q9+R9</f>
        <v>320</v>
      </c>
      <c r="Q9" s="89">
        <f>Q10+Q11+Q12</f>
        <v>200</v>
      </c>
      <c r="R9" s="89">
        <f>R10+R11+R12</f>
        <v>120</v>
      </c>
      <c r="S9" s="81">
        <f>T9+U9+V9+W9</f>
        <v>240</v>
      </c>
      <c r="T9" s="103">
        <f>SUM(T10:T12)</f>
        <v>240</v>
      </c>
      <c r="U9" s="104">
        <f>SUM(U10:U12)</f>
        <v>0</v>
      </c>
      <c r="V9" s="104">
        <f t="shared" ref="V9:W9" si="23">SUM(V10:V12)</f>
        <v>0</v>
      </c>
      <c r="W9" s="104">
        <f t="shared" si="23"/>
        <v>0</v>
      </c>
      <c r="X9" s="81">
        <f>Y9+Z9+AA9</f>
        <v>160</v>
      </c>
      <c r="Y9" s="105">
        <f>SUM(Y10:Y12)</f>
        <v>160</v>
      </c>
      <c r="Z9" s="104">
        <f>SUM(Z10:Z12)</f>
        <v>0</v>
      </c>
      <c r="AA9" s="104">
        <f>SUM(AA10:AA12)</f>
        <v>0</v>
      </c>
      <c r="AB9" s="81">
        <f>AC9+AD9+AE9+AF9</f>
        <v>160</v>
      </c>
      <c r="AC9" s="106">
        <f>AC10+AC11+AC12</f>
        <v>100</v>
      </c>
      <c r="AD9" s="106">
        <f t="shared" ref="AD9:AF9" si="24">AD10+AD11+AD12</f>
        <v>60</v>
      </c>
      <c r="AE9" s="106">
        <f t="shared" si="24"/>
        <v>0</v>
      </c>
      <c r="AF9" s="106">
        <f t="shared" si="24"/>
        <v>0</v>
      </c>
      <c r="AG9" s="81">
        <f>AH9+AI9+AJ9+AK9</f>
        <v>300</v>
      </c>
      <c r="AH9" s="107">
        <f>AH10+AH11+AH12</f>
        <v>300</v>
      </c>
      <c r="AI9" s="89">
        <f t="shared" ref="AI9:AK9" si="25">AI10+AI11+AI12</f>
        <v>0</v>
      </c>
      <c r="AJ9" s="89">
        <f t="shared" si="25"/>
        <v>0</v>
      </c>
      <c r="AK9" s="89">
        <f t="shared" si="25"/>
        <v>0</v>
      </c>
      <c r="AL9" s="81">
        <f>AM9+AN9+AO9+AP9+AQ9</f>
        <v>140</v>
      </c>
      <c r="AM9" s="108">
        <f>SUM(AM10:AM12)</f>
        <v>100</v>
      </c>
      <c r="AN9" s="108">
        <f>SUM(AN10:AN12)</f>
        <v>40</v>
      </c>
      <c r="AO9" s="108">
        <f>SUM(AO10:AO12)</f>
        <v>0</v>
      </c>
      <c r="AP9" s="108">
        <f>SUM(AP10:AP12)</f>
        <v>0</v>
      </c>
      <c r="AQ9" s="108">
        <f>SUM(AQ10:AQ12)</f>
        <v>0</v>
      </c>
      <c r="AR9" s="81">
        <f>AS9+AT9+AU9+AV9+AW9</f>
        <v>140</v>
      </c>
      <c r="AS9" s="106">
        <f>+AS10+AS11+AS12</f>
        <v>120</v>
      </c>
      <c r="AT9" s="106">
        <f>+AT10+AT11+AT12</f>
        <v>0</v>
      </c>
      <c r="AU9" s="106">
        <f>+AU10+AU11+AU12</f>
        <v>0</v>
      </c>
      <c r="AV9" s="106">
        <f>+AV10+AV11+AV12</f>
        <v>20</v>
      </c>
      <c r="AW9" s="106">
        <f>+AW10+AW11+AW12</f>
        <v>0</v>
      </c>
      <c r="AX9" s="81">
        <f t="shared" ref="AX9:AX23" si="26">AY9+BB9+AZ9+BA9</f>
        <v>80</v>
      </c>
      <c r="AY9" s="109">
        <f>SUM(AY10:AY12)</f>
        <v>60</v>
      </c>
      <c r="AZ9" s="109">
        <f t="shared" ref="AZ9:BB9" si="27">SUM(AZ10:AZ12)</f>
        <v>0</v>
      </c>
      <c r="BA9" s="109">
        <f t="shared" si="27"/>
        <v>0</v>
      </c>
      <c r="BB9" s="109">
        <f t="shared" si="27"/>
        <v>20</v>
      </c>
      <c r="BC9" s="81">
        <f>BD9+BE9+BF9+BG9+BH9</f>
        <v>80</v>
      </c>
      <c r="BD9" s="110">
        <f>SUM(BD10:BD12)</f>
        <v>80</v>
      </c>
      <c r="BE9" s="110">
        <f>BE10+BE11+BE12</f>
        <v>0</v>
      </c>
      <c r="BF9" s="110">
        <f t="shared" ref="BF9:BH9" si="28">BF10+BF11+BF12</f>
        <v>0</v>
      </c>
      <c r="BG9" s="110">
        <f t="shared" si="28"/>
        <v>0</v>
      </c>
      <c r="BH9" s="110">
        <f t="shared" si="28"/>
        <v>0</v>
      </c>
      <c r="BI9" s="81">
        <f>BJ9+BK9+BL9</f>
        <v>80</v>
      </c>
      <c r="BJ9" s="106">
        <f>SUM(BJ10:BJ12)</f>
        <v>0</v>
      </c>
      <c r="BK9" s="106">
        <f t="shared" ref="BK9:BL9" si="29">SUM(BK10:BK12)</f>
        <v>80</v>
      </c>
      <c r="BL9" s="106">
        <f t="shared" si="29"/>
        <v>0</v>
      </c>
      <c r="BM9" s="81">
        <f>BN9+BO9+BP9</f>
        <v>60</v>
      </c>
      <c r="BN9" s="111">
        <f>BN10+BN11+BN12</f>
        <v>0</v>
      </c>
      <c r="BO9" s="92">
        <v>60</v>
      </c>
      <c r="BP9" s="112">
        <f>BP10+BP11+BP12</f>
        <v>0</v>
      </c>
      <c r="BQ9" s="81"/>
      <c r="BR9" s="93">
        <f>BR10+BR11+BR12</f>
        <v>80</v>
      </c>
      <c r="BS9" s="94">
        <f>BS10+BS11+BS12</f>
        <v>0</v>
      </c>
      <c r="BT9" s="81">
        <f>BT10+BT11+BT12</f>
        <v>0</v>
      </c>
      <c r="BU9" s="81">
        <f>BV9+BW9+BX9</f>
        <v>160</v>
      </c>
      <c r="BV9" s="113">
        <f>BV10+BV11+BV12</f>
        <v>140</v>
      </c>
      <c r="BW9" s="113">
        <f t="shared" ref="BW9" si="30">BW10+BW11+BW12</f>
        <v>20</v>
      </c>
      <c r="BX9" s="91">
        <f>BX10+BX11+BX12</f>
        <v>0</v>
      </c>
      <c r="BY9" s="81">
        <f>BZ9+CA9+CB9+CC9</f>
        <v>80</v>
      </c>
      <c r="BZ9" s="114">
        <f>SUM(BZ10:BZ12)</f>
        <v>80</v>
      </c>
      <c r="CA9" s="89">
        <f>CA11+CA12</f>
        <v>0</v>
      </c>
      <c r="CB9" s="89">
        <f t="shared" ref="CB9:CC9" si="31">CB11+CB12</f>
        <v>0</v>
      </c>
      <c r="CC9" s="89">
        <f t="shared" si="31"/>
        <v>0</v>
      </c>
      <c r="CD9" s="81">
        <f>CE9+CF9+CG9</f>
        <v>1200</v>
      </c>
      <c r="CE9" s="89">
        <f>CE10+CE11+CE12</f>
        <v>1100</v>
      </c>
      <c r="CF9" s="89">
        <f t="shared" ref="CF9:CG9" si="32">CF10+CF11+CF12</f>
        <v>100</v>
      </c>
      <c r="CG9" s="89">
        <f t="shared" si="32"/>
        <v>0</v>
      </c>
      <c r="CH9" s="81">
        <f>CI9+CJ9+CK9</f>
        <v>540</v>
      </c>
      <c r="CI9" s="89">
        <f>CI10+CI11+CI12</f>
        <v>540</v>
      </c>
      <c r="CJ9" s="89">
        <f>CJ10+CJ11+CJ12</f>
        <v>0</v>
      </c>
      <c r="CK9" s="89">
        <f>CK10+CK11+CK12</f>
        <v>0</v>
      </c>
      <c r="CL9" s="81">
        <f>CM9+CN9+CO9+CP9+CQ9</f>
        <v>0</v>
      </c>
      <c r="CM9" s="91">
        <f>CM10+CM11+CM12</f>
        <v>0</v>
      </c>
      <c r="CN9" s="91">
        <f t="shared" ref="CN9:CQ9" si="33">CN10+CN11+CN12</f>
        <v>0</v>
      </c>
      <c r="CO9" s="91">
        <f t="shared" si="33"/>
        <v>0</v>
      </c>
      <c r="CP9" s="91">
        <f t="shared" si="33"/>
        <v>0</v>
      </c>
      <c r="CQ9" s="91">
        <f t="shared" si="33"/>
        <v>0</v>
      </c>
      <c r="CR9" s="81">
        <f>CS9+CT9</f>
        <v>0</v>
      </c>
      <c r="CS9" s="88">
        <f>CS10+CS11+CS12</f>
        <v>0</v>
      </c>
      <c r="CT9" s="89">
        <f>CT10+CT11+CT12</f>
        <v>0</v>
      </c>
      <c r="CU9" s="81">
        <f>CU10+CU11+CU12</f>
        <v>0</v>
      </c>
      <c r="CV9" s="89">
        <f>CV10+CV11+CV12</f>
        <v>0</v>
      </c>
      <c r="CW9" s="89">
        <f t="shared" ref="CW9:CX9" si="34">CW10+CW11+CW12</f>
        <v>0</v>
      </c>
      <c r="CX9" s="89">
        <f t="shared" si="34"/>
        <v>0</v>
      </c>
      <c r="CY9" s="81">
        <f>CZ9+DA9+DB9</f>
        <v>100</v>
      </c>
      <c r="CZ9" s="115">
        <f>CZ10+CZ11+CZ12</f>
        <v>100</v>
      </c>
      <c r="DA9" s="115">
        <f>DA10+DA11+DA12</f>
        <v>0</v>
      </c>
      <c r="DB9" s="115">
        <f>DB10+DB11+DB12</f>
        <v>0</v>
      </c>
      <c r="DC9" s="81">
        <f t="shared" ref="DC9:DC23" si="35">DD9+DF9+DE9</f>
        <v>0</v>
      </c>
      <c r="DD9" s="89">
        <f>SUM(DD10:DD12)</f>
        <v>0</v>
      </c>
      <c r="DE9" s="89">
        <f>SUM(DE10:DE12)</f>
        <v>0</v>
      </c>
      <c r="DF9" s="89">
        <f t="shared" ref="DF9" si="36">SUM(DF10:DF12)</f>
        <v>0</v>
      </c>
      <c r="DG9" s="81"/>
      <c r="DH9" s="116">
        <f>DH10+DH11+DH12</f>
        <v>80</v>
      </c>
      <c r="DI9" s="81"/>
    </row>
    <row r="10" spans="1:113" s="143" customFormat="1" ht="18.75" x14ac:dyDescent="0.3">
      <c r="A10" s="117" t="s">
        <v>122</v>
      </c>
      <c r="B10" s="118" t="s">
        <v>115</v>
      </c>
      <c r="C10" s="119">
        <f t="shared" si="7"/>
        <v>1300</v>
      </c>
      <c r="D10" s="80">
        <v>0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120">
        <f>Q10+R10</f>
        <v>220</v>
      </c>
      <c r="Q10" s="121">
        <v>100</v>
      </c>
      <c r="R10" s="80">
        <v>120</v>
      </c>
      <c r="S10" s="84">
        <f>T10+U10+V10+W10</f>
        <v>0</v>
      </c>
      <c r="T10" s="122">
        <v>0</v>
      </c>
      <c r="U10" s="122">
        <v>0</v>
      </c>
      <c r="V10" s="122">
        <v>0</v>
      </c>
      <c r="W10" s="122">
        <v>0</v>
      </c>
      <c r="X10" s="84">
        <f t="shared" ref="X10:X23" si="37">Y10+Z10+AA10</f>
        <v>100</v>
      </c>
      <c r="Y10" s="123">
        <v>100</v>
      </c>
      <c r="Z10" s="122">
        <v>0</v>
      </c>
      <c r="AA10" s="122">
        <v>0</v>
      </c>
      <c r="AB10" s="84">
        <f>AC10+AD10+AE10+AF10</f>
        <v>160</v>
      </c>
      <c r="AC10" s="122">
        <v>100</v>
      </c>
      <c r="AD10" s="124">
        <v>60</v>
      </c>
      <c r="AE10" s="125">
        <v>0</v>
      </c>
      <c r="AF10" s="125">
        <v>0</v>
      </c>
      <c r="AG10" s="84">
        <f>AH10+AI10+AJ10+AK10</f>
        <v>120</v>
      </c>
      <c r="AH10" s="126">
        <v>120</v>
      </c>
      <c r="AI10" s="127">
        <v>0</v>
      </c>
      <c r="AJ10" s="127">
        <v>0</v>
      </c>
      <c r="AK10" s="128">
        <v>0</v>
      </c>
      <c r="AL10" s="84">
        <f>AM10+AN10+AO10+AP10+AQ10</f>
        <v>100</v>
      </c>
      <c r="AM10" s="121">
        <v>60</v>
      </c>
      <c r="AN10" s="124">
        <v>40</v>
      </c>
      <c r="AO10" s="129">
        <v>0</v>
      </c>
      <c r="AP10" s="129">
        <v>0</v>
      </c>
      <c r="AQ10" s="130">
        <v>0</v>
      </c>
      <c r="AR10" s="84">
        <f>AS10+AT10+AU10+AV10+AW10</f>
        <v>120</v>
      </c>
      <c r="AS10" s="131">
        <v>100</v>
      </c>
      <c r="AT10" s="132">
        <v>0</v>
      </c>
      <c r="AU10" s="132">
        <v>0</v>
      </c>
      <c r="AV10" s="131">
        <v>20</v>
      </c>
      <c r="AW10" s="132">
        <v>0</v>
      </c>
      <c r="AX10" s="84">
        <f t="shared" si="26"/>
        <v>80</v>
      </c>
      <c r="AY10" s="133">
        <v>60</v>
      </c>
      <c r="AZ10" s="133">
        <v>0</v>
      </c>
      <c r="BA10" s="133">
        <v>0</v>
      </c>
      <c r="BB10" s="133">
        <v>20</v>
      </c>
      <c r="BC10" s="84">
        <f>BD10+BE10+BF10+BG10+BH10</f>
        <v>0</v>
      </c>
      <c r="BD10" s="121">
        <v>0</v>
      </c>
      <c r="BE10" s="110">
        <v>0</v>
      </c>
      <c r="BF10" s="110">
        <v>0</v>
      </c>
      <c r="BG10" s="110">
        <v>0</v>
      </c>
      <c r="BH10" s="110">
        <v>0</v>
      </c>
      <c r="BI10" s="84">
        <f>BJ10+BK10+BL10</f>
        <v>0</v>
      </c>
      <c r="BJ10" s="122">
        <v>0</v>
      </c>
      <c r="BK10" s="122">
        <v>0</v>
      </c>
      <c r="BL10" s="122">
        <v>0</v>
      </c>
      <c r="BM10" s="84"/>
      <c r="BN10" s="134">
        <v>0</v>
      </c>
      <c r="BO10" s="82"/>
      <c r="BP10" s="135">
        <v>0</v>
      </c>
      <c r="BQ10" s="84"/>
      <c r="BR10" s="136">
        <v>20</v>
      </c>
      <c r="BS10" s="137">
        <v>0</v>
      </c>
      <c r="BT10" s="85">
        <v>0</v>
      </c>
      <c r="BU10" s="84">
        <f>BV10+BW10+BX10</f>
        <v>120</v>
      </c>
      <c r="BV10" s="123">
        <v>100</v>
      </c>
      <c r="BW10" s="138">
        <v>20</v>
      </c>
      <c r="BX10" s="85">
        <v>0</v>
      </c>
      <c r="BY10" s="84">
        <f>BZ10+CA10+CB10+CC10</f>
        <v>40</v>
      </c>
      <c r="BZ10" s="139">
        <v>40</v>
      </c>
      <c r="CA10" s="80">
        <v>0</v>
      </c>
      <c r="CB10" s="80">
        <v>0</v>
      </c>
      <c r="CC10" s="80">
        <v>0</v>
      </c>
      <c r="CD10" s="84">
        <f>CE10+CF10+CG10</f>
        <v>200</v>
      </c>
      <c r="CE10" s="80">
        <v>100</v>
      </c>
      <c r="CF10" s="80">
        <v>100</v>
      </c>
      <c r="CG10" s="80">
        <v>0</v>
      </c>
      <c r="CH10" s="84">
        <f>CI10+CJ10+CK10</f>
        <v>0</v>
      </c>
      <c r="CI10" s="80">
        <v>0</v>
      </c>
      <c r="CJ10" s="80">
        <v>0</v>
      </c>
      <c r="CK10" s="80">
        <v>0</v>
      </c>
      <c r="CL10" s="84">
        <f>CM10+CN10+CO10+CP10+CQ10</f>
        <v>0</v>
      </c>
      <c r="CM10" s="85">
        <v>0</v>
      </c>
      <c r="CN10" s="85">
        <v>0</v>
      </c>
      <c r="CO10" s="85">
        <v>0</v>
      </c>
      <c r="CP10" s="85">
        <v>0</v>
      </c>
      <c r="CQ10" s="85">
        <v>0</v>
      </c>
      <c r="CR10" s="84">
        <f>CS10+CT10</f>
        <v>0</v>
      </c>
      <c r="CS10" s="78">
        <v>0</v>
      </c>
      <c r="CT10" s="80">
        <v>0</v>
      </c>
      <c r="CU10" s="84">
        <f>CV10+CW10+CX10</f>
        <v>0</v>
      </c>
      <c r="CV10" s="80">
        <v>0</v>
      </c>
      <c r="CW10" s="80"/>
      <c r="CX10" s="80">
        <v>0</v>
      </c>
      <c r="CY10" s="84">
        <f>CZ10+DA10+DB10</f>
        <v>0</v>
      </c>
      <c r="CZ10" s="140">
        <v>0</v>
      </c>
      <c r="DA10" s="140">
        <v>0</v>
      </c>
      <c r="DB10" s="140">
        <v>0</v>
      </c>
      <c r="DC10" s="84">
        <f t="shared" si="35"/>
        <v>0</v>
      </c>
      <c r="DD10" s="141">
        <v>0</v>
      </c>
      <c r="DE10" s="141">
        <v>0</v>
      </c>
      <c r="DF10" s="141">
        <v>0</v>
      </c>
      <c r="DG10" s="84"/>
      <c r="DH10" s="142">
        <v>40</v>
      </c>
      <c r="DI10" s="84"/>
    </row>
    <row r="11" spans="1:113" ht="18.75" x14ac:dyDescent="0.3">
      <c r="A11" s="144" t="s">
        <v>123</v>
      </c>
      <c r="B11" s="145" t="s">
        <v>115</v>
      </c>
      <c r="C11" s="119">
        <f t="shared" si="7"/>
        <v>1100</v>
      </c>
      <c r="D11" s="80">
        <v>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120">
        <f t="shared" ref="P11:P23" si="38">Q11+R11</f>
        <v>100</v>
      </c>
      <c r="Q11" s="146">
        <v>100</v>
      </c>
      <c r="R11" s="80">
        <v>0</v>
      </c>
      <c r="S11" s="84">
        <f t="shared" ref="S11:S23" si="39">T11+U11+V11+W11</f>
        <v>0</v>
      </c>
      <c r="T11" s="122">
        <v>0</v>
      </c>
      <c r="U11" s="122">
        <v>0</v>
      </c>
      <c r="V11" s="122">
        <v>0</v>
      </c>
      <c r="W11" s="122">
        <v>0</v>
      </c>
      <c r="X11" s="84">
        <f t="shared" si="37"/>
        <v>40</v>
      </c>
      <c r="Y11" s="123">
        <v>40</v>
      </c>
      <c r="Z11" s="122">
        <v>0</v>
      </c>
      <c r="AA11" s="122">
        <v>0</v>
      </c>
      <c r="AB11" s="84">
        <f t="shared" ref="AB11:AB12" si="40">AC11+AD11+AE11+AF11</f>
        <v>0</v>
      </c>
      <c r="AC11" s="125">
        <v>0</v>
      </c>
      <c r="AD11" s="125">
        <v>0</v>
      </c>
      <c r="AE11" s="125">
        <v>0</v>
      </c>
      <c r="AF11" s="125">
        <v>0</v>
      </c>
      <c r="AG11" s="84">
        <f t="shared" ref="AG11:AG12" si="41">AH11+AI11+AJ11+AK11</f>
        <v>180</v>
      </c>
      <c r="AH11" s="147">
        <v>180</v>
      </c>
      <c r="AI11" s="127">
        <v>0</v>
      </c>
      <c r="AJ11" s="127">
        <v>0</v>
      </c>
      <c r="AK11" s="128">
        <v>0</v>
      </c>
      <c r="AL11" s="84">
        <f t="shared" ref="AL11:AL12" si="42">AM11+AN11+AO11+AP11+AQ11</f>
        <v>20</v>
      </c>
      <c r="AM11" s="146">
        <v>20</v>
      </c>
      <c r="AN11" s="148">
        <v>0</v>
      </c>
      <c r="AO11" s="148">
        <v>0</v>
      </c>
      <c r="AP11" s="148">
        <v>0</v>
      </c>
      <c r="AQ11" s="148">
        <v>0</v>
      </c>
      <c r="AR11" s="84">
        <f t="shared" ref="AR11:AR12" si="43">AS11+AT11+AU11+AV11+AW11</f>
        <v>20</v>
      </c>
      <c r="AS11" s="131">
        <v>20</v>
      </c>
      <c r="AT11" s="132">
        <v>0</v>
      </c>
      <c r="AU11" s="132">
        <v>0</v>
      </c>
      <c r="AV11" s="132">
        <v>0</v>
      </c>
      <c r="AW11" s="132">
        <v>0</v>
      </c>
      <c r="AX11" s="84">
        <f t="shared" si="26"/>
        <v>0</v>
      </c>
      <c r="AY11" s="133">
        <v>0</v>
      </c>
      <c r="AZ11" s="133">
        <v>0</v>
      </c>
      <c r="BA11" s="133">
        <v>0</v>
      </c>
      <c r="BB11" s="133">
        <v>0</v>
      </c>
      <c r="BC11" s="84">
        <f t="shared" ref="BC11:BC12" si="44">BD11+BE11+BF11+BG11+BH11</f>
        <v>0</v>
      </c>
      <c r="BD11" s="121">
        <v>0</v>
      </c>
      <c r="BE11" s="110">
        <v>0</v>
      </c>
      <c r="BF11" s="110">
        <v>0</v>
      </c>
      <c r="BG11" s="110">
        <v>0</v>
      </c>
      <c r="BH11" s="110">
        <v>0</v>
      </c>
      <c r="BI11" s="84">
        <f t="shared" ref="BI11:BI12" si="45">BJ11+BK11+BL11</f>
        <v>40</v>
      </c>
      <c r="BJ11" s="122">
        <v>0</v>
      </c>
      <c r="BK11" s="149">
        <v>40</v>
      </c>
      <c r="BL11" s="122">
        <v>0</v>
      </c>
      <c r="BM11" s="84"/>
      <c r="BN11" s="134">
        <v>0</v>
      </c>
      <c r="BO11" s="82"/>
      <c r="BP11" s="135">
        <v>0</v>
      </c>
      <c r="BQ11" s="84"/>
      <c r="BR11" s="150">
        <v>40</v>
      </c>
      <c r="BS11" s="137">
        <v>0</v>
      </c>
      <c r="BT11" s="85">
        <v>0</v>
      </c>
      <c r="BU11" s="84">
        <f t="shared" ref="BU11:BU12" si="46">BV11+BW11+BX11</f>
        <v>20</v>
      </c>
      <c r="BV11" s="123">
        <v>20</v>
      </c>
      <c r="BW11" s="85">
        <v>0</v>
      </c>
      <c r="BX11" s="85">
        <v>0</v>
      </c>
      <c r="BY11" s="84">
        <f t="shared" ref="BY11:BY13" si="47">BZ11+CA11+CB11+CC11</f>
        <v>40</v>
      </c>
      <c r="BZ11" s="139">
        <v>40</v>
      </c>
      <c r="CA11" s="80">
        <v>0</v>
      </c>
      <c r="CB11" s="80">
        <v>0</v>
      </c>
      <c r="CC11" s="80">
        <v>0</v>
      </c>
      <c r="CD11" s="84">
        <f t="shared" ref="CD11:CD12" si="48">CE11+CF11+CG11</f>
        <v>100</v>
      </c>
      <c r="CE11" s="80">
        <v>100</v>
      </c>
      <c r="CF11" s="80">
        <v>0</v>
      </c>
      <c r="CG11" s="80">
        <v>0</v>
      </c>
      <c r="CH11" s="84">
        <f t="shared" ref="CH11:CH12" si="49">CI11+CJ11+CK11</f>
        <v>540</v>
      </c>
      <c r="CI11" s="80">
        <v>540</v>
      </c>
      <c r="CJ11" s="80">
        <v>0</v>
      </c>
      <c r="CK11" s="80">
        <v>0</v>
      </c>
      <c r="CL11" s="84">
        <f t="shared" ref="CL11:CL12" si="50">CM11+CN11+CO11+CP11+CQ11</f>
        <v>0</v>
      </c>
      <c r="CM11" s="85">
        <v>0</v>
      </c>
      <c r="CN11" s="85">
        <v>0</v>
      </c>
      <c r="CO11" s="85">
        <v>0</v>
      </c>
      <c r="CP11" s="85">
        <v>0</v>
      </c>
      <c r="CQ11" s="85">
        <v>0</v>
      </c>
      <c r="CR11" s="84">
        <f t="shared" ref="CR11:CR12" si="51">CS11+CT11</f>
        <v>0</v>
      </c>
      <c r="CS11" s="78">
        <v>0</v>
      </c>
      <c r="CT11" s="80">
        <v>0</v>
      </c>
      <c r="CU11" s="84">
        <f t="shared" ref="CU11:CU23" si="52">CV11+CW11+CX11</f>
        <v>0</v>
      </c>
      <c r="CV11" s="80">
        <v>0</v>
      </c>
      <c r="CW11" s="80"/>
      <c r="CX11" s="80">
        <v>0</v>
      </c>
      <c r="CY11" s="84">
        <f t="shared" ref="CY11:CY12" si="53">CZ11+DA11+DB11</f>
        <v>0</v>
      </c>
      <c r="CZ11" s="140">
        <v>0</v>
      </c>
      <c r="DA11" s="140">
        <v>0</v>
      </c>
      <c r="DB11" s="140">
        <v>0</v>
      </c>
      <c r="DC11" s="84">
        <f t="shared" si="35"/>
        <v>0</v>
      </c>
      <c r="DD11" s="141">
        <v>0</v>
      </c>
      <c r="DE11" s="141">
        <v>0</v>
      </c>
      <c r="DF11" s="141">
        <v>0</v>
      </c>
      <c r="DG11" s="84"/>
      <c r="DH11" s="151">
        <v>0</v>
      </c>
      <c r="DI11" s="84"/>
    </row>
    <row r="12" spans="1:113" ht="18.75" x14ac:dyDescent="0.3">
      <c r="A12" s="152" t="s">
        <v>124</v>
      </c>
      <c r="B12" s="153" t="s">
        <v>115</v>
      </c>
      <c r="C12" s="119">
        <f t="shared" si="7"/>
        <v>1460</v>
      </c>
      <c r="D12" s="99">
        <v>0</v>
      </c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120">
        <f t="shared" si="38"/>
        <v>0</v>
      </c>
      <c r="Q12" s="154">
        <v>0</v>
      </c>
      <c r="R12" s="99">
        <v>0</v>
      </c>
      <c r="S12" s="84">
        <f t="shared" si="39"/>
        <v>240</v>
      </c>
      <c r="T12" s="155">
        <v>240</v>
      </c>
      <c r="U12" s="122">
        <v>0</v>
      </c>
      <c r="V12" s="122">
        <v>0</v>
      </c>
      <c r="W12" s="122">
        <v>0</v>
      </c>
      <c r="X12" s="84">
        <f t="shared" si="37"/>
        <v>20</v>
      </c>
      <c r="Y12" s="123">
        <v>20</v>
      </c>
      <c r="Z12" s="122">
        <v>0</v>
      </c>
      <c r="AA12" s="122">
        <v>0</v>
      </c>
      <c r="AB12" s="84">
        <f t="shared" si="40"/>
        <v>0</v>
      </c>
      <c r="AC12" s="125">
        <v>0</v>
      </c>
      <c r="AD12" s="125">
        <v>0</v>
      </c>
      <c r="AE12" s="125">
        <v>0</v>
      </c>
      <c r="AF12" s="125">
        <v>0</v>
      </c>
      <c r="AG12" s="84">
        <f t="shared" si="41"/>
        <v>0</v>
      </c>
      <c r="AH12" s="128">
        <v>0</v>
      </c>
      <c r="AI12" s="127">
        <v>0</v>
      </c>
      <c r="AJ12" s="127">
        <v>0</v>
      </c>
      <c r="AK12" s="128">
        <v>0</v>
      </c>
      <c r="AL12" s="84">
        <f t="shared" si="42"/>
        <v>20</v>
      </c>
      <c r="AM12" s="156">
        <v>20</v>
      </c>
      <c r="AN12" s="157">
        <v>0</v>
      </c>
      <c r="AO12" s="157">
        <v>0</v>
      </c>
      <c r="AP12" s="157">
        <v>0</v>
      </c>
      <c r="AQ12" s="157">
        <v>0</v>
      </c>
      <c r="AR12" s="84">
        <f t="shared" si="43"/>
        <v>0</v>
      </c>
      <c r="AS12" s="132">
        <v>0</v>
      </c>
      <c r="AT12" s="132">
        <v>0</v>
      </c>
      <c r="AU12" s="132">
        <v>0</v>
      </c>
      <c r="AV12" s="132">
        <v>0</v>
      </c>
      <c r="AW12" s="132">
        <v>0</v>
      </c>
      <c r="AX12" s="84">
        <f t="shared" si="26"/>
        <v>0</v>
      </c>
      <c r="AY12" s="158">
        <v>0</v>
      </c>
      <c r="AZ12" s="158">
        <v>0</v>
      </c>
      <c r="BA12" s="158">
        <v>0</v>
      </c>
      <c r="BB12" s="158">
        <v>0</v>
      </c>
      <c r="BC12" s="84">
        <f t="shared" si="44"/>
        <v>80</v>
      </c>
      <c r="BD12" s="159">
        <v>80</v>
      </c>
      <c r="BE12" s="110">
        <v>0</v>
      </c>
      <c r="BF12" s="110">
        <v>0</v>
      </c>
      <c r="BG12" s="110">
        <v>0</v>
      </c>
      <c r="BH12" s="110">
        <v>0</v>
      </c>
      <c r="BI12" s="84">
        <f t="shared" si="45"/>
        <v>40</v>
      </c>
      <c r="BJ12" s="122">
        <v>0</v>
      </c>
      <c r="BK12" s="160">
        <v>40</v>
      </c>
      <c r="BL12" s="122">
        <v>0</v>
      </c>
      <c r="BM12" s="84"/>
      <c r="BN12" s="134">
        <v>0</v>
      </c>
      <c r="BO12" s="161"/>
      <c r="BP12" s="135">
        <v>0</v>
      </c>
      <c r="BQ12" s="84"/>
      <c r="BR12" s="162">
        <v>20</v>
      </c>
      <c r="BS12" s="137">
        <v>0</v>
      </c>
      <c r="BT12" s="85">
        <v>0</v>
      </c>
      <c r="BU12" s="84">
        <f t="shared" si="46"/>
        <v>20</v>
      </c>
      <c r="BV12" s="163">
        <v>20</v>
      </c>
      <c r="BW12" s="85">
        <v>0</v>
      </c>
      <c r="BX12" s="85">
        <v>0</v>
      </c>
      <c r="BY12" s="84">
        <f t="shared" si="47"/>
        <v>0</v>
      </c>
      <c r="BZ12" s="139">
        <v>0</v>
      </c>
      <c r="CA12" s="139">
        <v>0</v>
      </c>
      <c r="CB12" s="139">
        <v>0</v>
      </c>
      <c r="CC12" s="139">
        <v>0</v>
      </c>
      <c r="CD12" s="84">
        <f t="shared" si="48"/>
        <v>900</v>
      </c>
      <c r="CE12" s="99">
        <v>900</v>
      </c>
      <c r="CF12" s="99">
        <v>0</v>
      </c>
      <c r="CG12" s="99">
        <v>0</v>
      </c>
      <c r="CH12" s="84">
        <f t="shared" si="49"/>
        <v>0</v>
      </c>
      <c r="CI12" s="99">
        <v>0</v>
      </c>
      <c r="CJ12" s="80">
        <v>0</v>
      </c>
      <c r="CK12" s="99">
        <v>0</v>
      </c>
      <c r="CL12" s="84">
        <f t="shared" si="50"/>
        <v>0</v>
      </c>
      <c r="CM12" s="85">
        <v>0</v>
      </c>
      <c r="CN12" s="85">
        <v>0</v>
      </c>
      <c r="CO12" s="85">
        <v>0</v>
      </c>
      <c r="CP12" s="85">
        <v>0</v>
      </c>
      <c r="CQ12" s="85">
        <v>0</v>
      </c>
      <c r="CR12" s="84">
        <f t="shared" si="51"/>
        <v>0</v>
      </c>
      <c r="CS12" s="78">
        <v>0</v>
      </c>
      <c r="CT12" s="80">
        <v>0</v>
      </c>
      <c r="CU12" s="84">
        <f t="shared" si="52"/>
        <v>0</v>
      </c>
      <c r="CV12" s="99">
        <v>0</v>
      </c>
      <c r="CW12" s="80"/>
      <c r="CX12" s="80">
        <v>0</v>
      </c>
      <c r="CY12" s="84">
        <f t="shared" si="53"/>
        <v>100</v>
      </c>
      <c r="CZ12" s="156">
        <v>100</v>
      </c>
      <c r="DA12" s="140">
        <v>0</v>
      </c>
      <c r="DB12" s="140">
        <v>0</v>
      </c>
      <c r="DC12" s="84">
        <f t="shared" si="35"/>
        <v>0</v>
      </c>
      <c r="DD12" s="141">
        <v>0</v>
      </c>
      <c r="DE12" s="141">
        <v>0</v>
      </c>
      <c r="DF12" s="141">
        <v>0</v>
      </c>
      <c r="DG12" s="164"/>
      <c r="DH12" s="165">
        <v>40</v>
      </c>
      <c r="DI12" s="164"/>
    </row>
    <row r="13" spans="1:113" s="96" customFormat="1" ht="37.5" x14ac:dyDescent="0.3">
      <c r="A13" s="101" t="s">
        <v>125</v>
      </c>
      <c r="B13" s="166" t="s">
        <v>115</v>
      </c>
      <c r="C13" s="62">
        <f t="shared" si="7"/>
        <v>2180</v>
      </c>
      <c r="D13" s="90">
        <f>D14+D15</f>
        <v>0</v>
      </c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79">
        <f t="shared" si="38"/>
        <v>200</v>
      </c>
      <c r="Q13" s="90">
        <f>Q14+Q15</f>
        <v>100</v>
      </c>
      <c r="R13" s="90">
        <f>R14+R15</f>
        <v>100</v>
      </c>
      <c r="S13" s="81">
        <f t="shared" si="39"/>
        <v>300</v>
      </c>
      <c r="T13" s="167">
        <f>SUM(T14:T16)</f>
        <v>300</v>
      </c>
      <c r="U13" s="104">
        <f t="shared" ref="U13:W13" si="54">SUM(U14:U16)</f>
        <v>0</v>
      </c>
      <c r="V13" s="104">
        <f t="shared" si="54"/>
        <v>0</v>
      </c>
      <c r="W13" s="104">
        <f t="shared" si="54"/>
        <v>0</v>
      </c>
      <c r="X13" s="81">
        <f t="shared" si="37"/>
        <v>80</v>
      </c>
      <c r="Y13" s="105">
        <f>SUM(Y14:Y15)</f>
        <v>80</v>
      </c>
      <c r="Z13" s="104">
        <f>SUM(Z14:Z16)</f>
        <v>0</v>
      </c>
      <c r="AA13" s="104">
        <f>SUM(AA14:AA16)</f>
        <v>0</v>
      </c>
      <c r="AB13" s="81">
        <f>AC13+AD13+AE13+AF13</f>
        <v>60</v>
      </c>
      <c r="AC13" s="90">
        <f>AC14+AC15</f>
        <v>40</v>
      </c>
      <c r="AD13" s="90">
        <f t="shared" ref="AD13:AF13" si="55">AD14+AD15</f>
        <v>20</v>
      </c>
      <c r="AE13" s="90">
        <f t="shared" si="55"/>
        <v>0</v>
      </c>
      <c r="AF13" s="90">
        <f t="shared" si="55"/>
        <v>0</v>
      </c>
      <c r="AG13" s="81">
        <f>AH13+AI13+AJ13+AK13</f>
        <v>260</v>
      </c>
      <c r="AH13" s="90">
        <f>AH14+AH15</f>
        <v>260</v>
      </c>
      <c r="AI13" s="90">
        <f t="shared" ref="AI13:AK13" si="56">AI14+AI15</f>
        <v>0</v>
      </c>
      <c r="AJ13" s="90">
        <f t="shared" si="56"/>
        <v>0</v>
      </c>
      <c r="AK13" s="90">
        <f t="shared" si="56"/>
        <v>0</v>
      </c>
      <c r="AL13" s="81">
        <f>AM13+AN13+AO13+AP13+AQ13</f>
        <v>80</v>
      </c>
      <c r="AM13" s="90">
        <f>AM14+AM15</f>
        <v>60</v>
      </c>
      <c r="AN13" s="90">
        <f t="shared" ref="AN13:AQ13" si="57">AN14+AN15</f>
        <v>0</v>
      </c>
      <c r="AO13" s="90">
        <f t="shared" si="57"/>
        <v>0</v>
      </c>
      <c r="AP13" s="90">
        <f t="shared" si="57"/>
        <v>0</v>
      </c>
      <c r="AQ13" s="90">
        <f t="shared" si="57"/>
        <v>20</v>
      </c>
      <c r="AR13" s="81">
        <f>AS13+AT13+AU13+AV13+AW13</f>
        <v>60</v>
      </c>
      <c r="AS13" s="90">
        <f>AS14+AS15</f>
        <v>60</v>
      </c>
      <c r="AT13" s="90">
        <f t="shared" ref="AT13:AW13" si="58">AT14+AT15</f>
        <v>0</v>
      </c>
      <c r="AU13" s="90">
        <f t="shared" si="58"/>
        <v>0</v>
      </c>
      <c r="AV13" s="90">
        <f t="shared" si="58"/>
        <v>0</v>
      </c>
      <c r="AW13" s="90">
        <f t="shared" si="58"/>
        <v>0</v>
      </c>
      <c r="AX13" s="81">
        <f t="shared" si="26"/>
        <v>140</v>
      </c>
      <c r="AY13" s="168">
        <f>SUM(AY14:AY15)</f>
        <v>60</v>
      </c>
      <c r="AZ13" s="168">
        <f>SUM(AZ14:AZ15)</f>
        <v>80</v>
      </c>
      <c r="BA13" s="168">
        <f>SUM(BA14:BA15)</f>
        <v>0</v>
      </c>
      <c r="BB13" s="168">
        <f t="shared" ref="BB13" si="59">SUM(BB14:BB15)</f>
        <v>0</v>
      </c>
      <c r="BC13" s="81">
        <f>BD13+BE13+BF13+BG13+BH13</f>
        <v>40</v>
      </c>
      <c r="BD13" s="90">
        <f>BD14+BD15</f>
        <v>40</v>
      </c>
      <c r="BE13" s="90">
        <f>BE14+BE15</f>
        <v>0</v>
      </c>
      <c r="BF13" s="90">
        <f t="shared" ref="BF13:BH13" si="60">BF14+BF15</f>
        <v>0</v>
      </c>
      <c r="BG13" s="90">
        <f t="shared" si="60"/>
        <v>0</v>
      </c>
      <c r="BH13" s="90">
        <f t="shared" si="60"/>
        <v>0</v>
      </c>
      <c r="BI13" s="81">
        <f>BJ13+BK13+BL13</f>
        <v>140</v>
      </c>
      <c r="BJ13" s="90">
        <f>BJ14+BJ15</f>
        <v>40</v>
      </c>
      <c r="BK13" s="90">
        <f t="shared" ref="BK13:BL13" si="61">BK14+BK15</f>
        <v>40</v>
      </c>
      <c r="BL13" s="90">
        <f t="shared" si="61"/>
        <v>60</v>
      </c>
      <c r="BM13" s="81">
        <f>BN13+BO13+BP13</f>
        <v>40</v>
      </c>
      <c r="BN13" s="111">
        <f>BN14+BN15</f>
        <v>0</v>
      </c>
      <c r="BO13" s="169">
        <v>40</v>
      </c>
      <c r="BP13" s="112">
        <f>BP14+BP15</f>
        <v>0</v>
      </c>
      <c r="BQ13" s="81"/>
      <c r="BR13" s="170">
        <f>BR14+BR15</f>
        <v>20</v>
      </c>
      <c r="BS13" s="171">
        <f>BS14+BS15</f>
        <v>0</v>
      </c>
      <c r="BT13" s="172">
        <f>BT14+BT15</f>
        <v>0</v>
      </c>
      <c r="BU13" s="81">
        <f>BV13+BW13+BX13</f>
        <v>0</v>
      </c>
      <c r="BV13" s="91">
        <f>BV14+BV15</f>
        <v>0</v>
      </c>
      <c r="BW13" s="91">
        <f>BW14+BW15</f>
        <v>0</v>
      </c>
      <c r="BX13" s="91">
        <f>BX14+BX15</f>
        <v>0</v>
      </c>
      <c r="BY13" s="81">
        <f t="shared" si="47"/>
        <v>40</v>
      </c>
      <c r="BZ13" s="173">
        <f>SUM(BZ14:BZ15)</f>
        <v>40</v>
      </c>
      <c r="CA13" s="174">
        <f t="shared" ref="CA13:CC13" si="62">SUM(CA14:CA15)</f>
        <v>0</v>
      </c>
      <c r="CB13" s="174">
        <f t="shared" si="62"/>
        <v>0</v>
      </c>
      <c r="CC13" s="174">
        <f t="shared" si="62"/>
        <v>0</v>
      </c>
      <c r="CD13" s="81">
        <f>CE13+CF13+CG13</f>
        <v>400</v>
      </c>
      <c r="CE13" s="90">
        <f>CE14+CE15</f>
        <v>400</v>
      </c>
      <c r="CF13" s="90">
        <f t="shared" ref="CF13:CG13" si="63">CF14+CF15</f>
        <v>0</v>
      </c>
      <c r="CG13" s="90">
        <f t="shared" si="63"/>
        <v>0</v>
      </c>
      <c r="CH13" s="81">
        <f>CI13+CJ13+CK13</f>
        <v>0</v>
      </c>
      <c r="CI13" s="90">
        <f>CI14+CI15</f>
        <v>0</v>
      </c>
      <c r="CJ13" s="90">
        <f>CJ14+CJ15</f>
        <v>0</v>
      </c>
      <c r="CK13" s="90">
        <f>CK14+CK15</f>
        <v>0</v>
      </c>
      <c r="CL13" s="81">
        <f>CM13+CN13+CO13+CP13+CQ13</f>
        <v>0</v>
      </c>
      <c r="CM13" s="91">
        <f>CM14</f>
        <v>0</v>
      </c>
      <c r="CN13" s="91">
        <f t="shared" ref="CN13:CQ13" si="64">CN14</f>
        <v>0</v>
      </c>
      <c r="CO13" s="91">
        <f t="shared" si="64"/>
        <v>0</v>
      </c>
      <c r="CP13" s="91">
        <f t="shared" si="64"/>
        <v>0</v>
      </c>
      <c r="CQ13" s="91">
        <f t="shared" si="64"/>
        <v>0</v>
      </c>
      <c r="CR13" s="81">
        <f>CS13+CT13</f>
        <v>60</v>
      </c>
      <c r="CS13" s="175">
        <f>CS14+CS15</f>
        <v>60</v>
      </c>
      <c r="CT13" s="90">
        <f>CT14+CT15</f>
        <v>0</v>
      </c>
      <c r="CU13" s="81">
        <f t="shared" si="52"/>
        <v>40</v>
      </c>
      <c r="CV13" s="90">
        <f>CV14+CV15</f>
        <v>0</v>
      </c>
      <c r="CW13" s="90">
        <f t="shared" ref="CW13:CX13" si="65">CW14+CW15</f>
        <v>0</v>
      </c>
      <c r="CX13" s="90">
        <f t="shared" si="65"/>
        <v>40</v>
      </c>
      <c r="CY13" s="81">
        <f>CZ13+DA13+DB13</f>
        <v>200</v>
      </c>
      <c r="CZ13" s="90">
        <f>CZ14+CZ15</f>
        <v>200</v>
      </c>
      <c r="DA13" s="90">
        <f t="shared" ref="DA13:DB13" si="66">DA14+DA15</f>
        <v>0</v>
      </c>
      <c r="DB13" s="90">
        <f t="shared" si="66"/>
        <v>0</v>
      </c>
      <c r="DC13" s="81">
        <f t="shared" si="35"/>
        <v>0</v>
      </c>
      <c r="DD13" s="90">
        <f>SUM(DD14:DD15)</f>
        <v>0</v>
      </c>
      <c r="DE13" s="90">
        <f>SUM(DE14:DE15)</f>
        <v>0</v>
      </c>
      <c r="DF13" s="90">
        <f t="shared" ref="DF13" si="67">SUM(DF14:DF15)</f>
        <v>0</v>
      </c>
      <c r="DG13" s="172"/>
      <c r="DH13" s="176">
        <f>DH14+DH15</f>
        <v>40</v>
      </c>
      <c r="DI13" s="172"/>
    </row>
    <row r="14" spans="1:113" s="184" customFormat="1" ht="18.75" x14ac:dyDescent="0.3">
      <c r="A14" s="144" t="s">
        <v>126</v>
      </c>
      <c r="B14" s="145" t="s">
        <v>115</v>
      </c>
      <c r="C14" s="119">
        <f t="shared" si="7"/>
        <v>1490</v>
      </c>
      <c r="D14" s="80">
        <v>0</v>
      </c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4">
        <f t="shared" si="38"/>
        <v>50</v>
      </c>
      <c r="Q14" s="177">
        <v>50</v>
      </c>
      <c r="R14" s="80">
        <v>0</v>
      </c>
      <c r="S14" s="84">
        <f t="shared" si="39"/>
        <v>300</v>
      </c>
      <c r="T14" s="155">
        <v>300</v>
      </c>
      <c r="U14" s="122">
        <v>0</v>
      </c>
      <c r="V14" s="122">
        <v>0</v>
      </c>
      <c r="W14" s="122">
        <v>0</v>
      </c>
      <c r="X14" s="84">
        <f t="shared" si="37"/>
        <v>40</v>
      </c>
      <c r="Y14" s="178">
        <v>40</v>
      </c>
      <c r="Z14" s="122">
        <v>0</v>
      </c>
      <c r="AA14" s="179">
        <v>0</v>
      </c>
      <c r="AB14" s="84">
        <f>AC14+AD14+AE14+AF14</f>
        <v>60</v>
      </c>
      <c r="AC14" s="180">
        <v>40</v>
      </c>
      <c r="AD14" s="124">
        <v>20</v>
      </c>
      <c r="AE14" s="125">
        <v>0</v>
      </c>
      <c r="AF14" s="125">
        <v>0</v>
      </c>
      <c r="AG14" s="84">
        <f>AH14+AI14+AJ14+AK14</f>
        <v>140</v>
      </c>
      <c r="AH14" s="124">
        <v>140</v>
      </c>
      <c r="AI14" s="127">
        <v>0</v>
      </c>
      <c r="AJ14" s="127">
        <v>0</v>
      </c>
      <c r="AK14" s="128">
        <v>0</v>
      </c>
      <c r="AL14" s="84">
        <f>AM14+AN14+AO14+AP14+AQ14</f>
        <v>40</v>
      </c>
      <c r="AM14" s="177">
        <v>40</v>
      </c>
      <c r="AN14" s="129">
        <v>0</v>
      </c>
      <c r="AO14" s="129">
        <v>0</v>
      </c>
      <c r="AP14" s="129">
        <v>0</v>
      </c>
      <c r="AQ14" s="129">
        <v>0</v>
      </c>
      <c r="AR14" s="84">
        <f>AS14+AT14+AU14+AV14+AW14</f>
        <v>40</v>
      </c>
      <c r="AS14" s="180">
        <v>40</v>
      </c>
      <c r="AT14" s="132">
        <v>0</v>
      </c>
      <c r="AU14" s="132">
        <v>0</v>
      </c>
      <c r="AV14" s="132">
        <v>0</v>
      </c>
      <c r="AW14" s="132">
        <v>0</v>
      </c>
      <c r="AX14" s="84">
        <f t="shared" si="26"/>
        <v>80</v>
      </c>
      <c r="AY14" s="181">
        <v>40</v>
      </c>
      <c r="AZ14" s="181">
        <v>40</v>
      </c>
      <c r="BA14" s="181">
        <v>0</v>
      </c>
      <c r="BB14" s="181">
        <v>0</v>
      </c>
      <c r="BC14" s="84">
        <f>BD14+BE14+BF14+BG14+BH14</f>
        <v>40</v>
      </c>
      <c r="BD14" s="177">
        <v>40</v>
      </c>
      <c r="BE14" s="129">
        <v>0</v>
      </c>
      <c r="BF14" s="129">
        <v>0</v>
      </c>
      <c r="BG14" s="129">
        <v>0</v>
      </c>
      <c r="BH14" s="129">
        <v>0</v>
      </c>
      <c r="BI14" s="84">
        <f>BJ14+BK14+BL14</f>
        <v>60</v>
      </c>
      <c r="BJ14" s="180">
        <v>20</v>
      </c>
      <c r="BK14" s="138">
        <v>20</v>
      </c>
      <c r="BL14" s="138">
        <v>20</v>
      </c>
      <c r="BM14" s="84"/>
      <c r="BN14" s="134">
        <v>0</v>
      </c>
      <c r="BO14" s="82"/>
      <c r="BP14" s="135">
        <v>0</v>
      </c>
      <c r="BQ14" s="84"/>
      <c r="BR14" s="150">
        <v>20</v>
      </c>
      <c r="BS14" s="137">
        <v>0</v>
      </c>
      <c r="BT14" s="85">
        <v>0</v>
      </c>
      <c r="BU14" s="84">
        <f>BV14+BW14+BX14</f>
        <v>0</v>
      </c>
      <c r="BV14" s="85">
        <v>0</v>
      </c>
      <c r="BW14" s="85">
        <v>0</v>
      </c>
      <c r="BX14" s="85">
        <v>0</v>
      </c>
      <c r="BY14" s="84">
        <f>BZ14+CA14+CB14+CC14</f>
        <v>0</v>
      </c>
      <c r="BZ14" s="139">
        <v>0</v>
      </c>
      <c r="CA14" s="80">
        <v>0</v>
      </c>
      <c r="CB14" s="80">
        <v>0</v>
      </c>
      <c r="CC14" s="80">
        <v>0</v>
      </c>
      <c r="CD14" s="84">
        <f>CE14+CF14+CG14</f>
        <v>300</v>
      </c>
      <c r="CE14" s="80">
        <v>300</v>
      </c>
      <c r="CF14" s="80">
        <v>0</v>
      </c>
      <c r="CG14" s="80">
        <v>0</v>
      </c>
      <c r="CH14" s="84">
        <f>CI14+CJ14+CK14</f>
        <v>0</v>
      </c>
      <c r="CI14" s="80">
        <v>0</v>
      </c>
      <c r="CJ14" s="80">
        <v>0</v>
      </c>
      <c r="CK14" s="80">
        <v>0</v>
      </c>
      <c r="CL14" s="84">
        <f>CM14+CN14+CO14+CP14+CQ14</f>
        <v>0</v>
      </c>
      <c r="CM14" s="85">
        <v>0</v>
      </c>
      <c r="CN14" s="85">
        <v>0</v>
      </c>
      <c r="CO14" s="85">
        <v>0</v>
      </c>
      <c r="CP14" s="85">
        <v>0</v>
      </c>
      <c r="CQ14" s="85">
        <v>0</v>
      </c>
      <c r="CR14" s="84">
        <f>CS14+CT14</f>
        <v>60</v>
      </c>
      <c r="CS14" s="182">
        <v>60</v>
      </c>
      <c r="CT14" s="80">
        <v>0</v>
      </c>
      <c r="CU14" s="84">
        <f t="shared" si="52"/>
        <v>40</v>
      </c>
      <c r="CV14" s="80">
        <v>0</v>
      </c>
      <c r="CW14" s="80"/>
      <c r="CX14" s="124">
        <v>40</v>
      </c>
      <c r="CY14" s="84">
        <f>CZ14+DA14+DB14</f>
        <v>200</v>
      </c>
      <c r="CZ14" s="177">
        <v>200</v>
      </c>
      <c r="DA14" s="73">
        <v>0</v>
      </c>
      <c r="DB14" s="73">
        <v>0</v>
      </c>
      <c r="DC14" s="84">
        <f t="shared" si="35"/>
        <v>0</v>
      </c>
      <c r="DD14" s="141">
        <v>0</v>
      </c>
      <c r="DE14" s="141">
        <v>0</v>
      </c>
      <c r="DF14" s="141">
        <v>0</v>
      </c>
      <c r="DG14" s="84"/>
      <c r="DH14" s="183">
        <v>40</v>
      </c>
      <c r="DI14" s="84"/>
    </row>
    <row r="15" spans="1:113" s="184" customFormat="1" ht="18.75" x14ac:dyDescent="0.3">
      <c r="A15" s="185" t="s">
        <v>127</v>
      </c>
      <c r="B15" s="186" t="s">
        <v>115</v>
      </c>
      <c r="C15" s="119">
        <f t="shared" si="7"/>
        <v>650</v>
      </c>
      <c r="D15" s="80">
        <v>0</v>
      </c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4">
        <f t="shared" si="38"/>
        <v>150</v>
      </c>
      <c r="Q15" s="187">
        <v>50</v>
      </c>
      <c r="R15" s="80">
        <v>100</v>
      </c>
      <c r="S15" s="84">
        <f t="shared" si="39"/>
        <v>0</v>
      </c>
      <c r="T15" s="122">
        <v>0</v>
      </c>
      <c r="U15" s="122">
        <v>0</v>
      </c>
      <c r="V15" s="122">
        <v>0</v>
      </c>
      <c r="W15" s="122">
        <v>0</v>
      </c>
      <c r="X15" s="84">
        <f t="shared" si="37"/>
        <v>40</v>
      </c>
      <c r="Y15" s="188">
        <v>40</v>
      </c>
      <c r="Z15" s="189">
        <v>0</v>
      </c>
      <c r="AA15" s="190">
        <v>0</v>
      </c>
      <c r="AB15" s="84">
        <f>AC15+AD15+AE15+AF15</f>
        <v>0</v>
      </c>
      <c r="AC15" s="125">
        <v>0</v>
      </c>
      <c r="AD15" s="125">
        <v>0</v>
      </c>
      <c r="AE15" s="125">
        <v>0</v>
      </c>
      <c r="AF15" s="125">
        <v>0</v>
      </c>
      <c r="AG15" s="84">
        <f>AH15+AI15+AJ15+AK15</f>
        <v>120</v>
      </c>
      <c r="AH15" s="147">
        <v>120</v>
      </c>
      <c r="AI15" s="127">
        <v>0</v>
      </c>
      <c r="AJ15" s="127">
        <v>0</v>
      </c>
      <c r="AK15" s="128">
        <v>0</v>
      </c>
      <c r="AL15" s="84">
        <f>AM15+AN15+AO15+AP15+AQ15</f>
        <v>40</v>
      </c>
      <c r="AM15" s="187">
        <v>20</v>
      </c>
      <c r="AN15" s="148">
        <v>0</v>
      </c>
      <c r="AO15" s="148">
        <v>0</v>
      </c>
      <c r="AP15" s="148">
        <v>0</v>
      </c>
      <c r="AQ15" s="147">
        <v>20</v>
      </c>
      <c r="AR15" s="84">
        <f>AS15+AT15+AU15+AV15+AW15</f>
        <v>20</v>
      </c>
      <c r="AS15" s="191">
        <v>20</v>
      </c>
      <c r="AT15" s="132">
        <v>0</v>
      </c>
      <c r="AU15" s="132">
        <v>0</v>
      </c>
      <c r="AV15" s="132">
        <v>0</v>
      </c>
      <c r="AW15" s="132">
        <v>0</v>
      </c>
      <c r="AX15" s="84">
        <f t="shared" si="26"/>
        <v>60</v>
      </c>
      <c r="AY15" s="192">
        <v>20</v>
      </c>
      <c r="AZ15" s="192">
        <v>40</v>
      </c>
      <c r="BA15" s="192">
        <v>0</v>
      </c>
      <c r="BB15" s="192">
        <v>0</v>
      </c>
      <c r="BC15" s="84">
        <f>BD15+BE15+BF15+BG15+BH15</f>
        <v>0</v>
      </c>
      <c r="BD15" s="132">
        <v>0</v>
      </c>
      <c r="BE15" s="148">
        <v>0</v>
      </c>
      <c r="BF15" s="148">
        <v>0</v>
      </c>
      <c r="BG15" s="148">
        <v>0</v>
      </c>
      <c r="BH15" s="148">
        <v>0</v>
      </c>
      <c r="BI15" s="84">
        <f>BJ15+BK15+BL15</f>
        <v>80</v>
      </c>
      <c r="BJ15" s="191">
        <v>20</v>
      </c>
      <c r="BK15" s="149">
        <v>20</v>
      </c>
      <c r="BL15" s="149">
        <v>40</v>
      </c>
      <c r="BM15" s="84"/>
      <c r="BN15" s="134">
        <v>0</v>
      </c>
      <c r="BO15" s="82"/>
      <c r="BP15" s="135">
        <v>0</v>
      </c>
      <c r="BQ15" s="84"/>
      <c r="BR15" s="193">
        <v>0</v>
      </c>
      <c r="BS15" s="137">
        <v>0</v>
      </c>
      <c r="BT15" s="85">
        <v>0</v>
      </c>
      <c r="BU15" s="84">
        <f>BV15+BW15+BX15</f>
        <v>0</v>
      </c>
      <c r="BV15" s="85">
        <v>0</v>
      </c>
      <c r="BW15" s="85">
        <v>0</v>
      </c>
      <c r="BX15" s="85">
        <v>0</v>
      </c>
      <c r="BY15" s="84">
        <f>BZ15+CA15+CB15+CC15</f>
        <v>40</v>
      </c>
      <c r="BZ15" s="139">
        <v>40</v>
      </c>
      <c r="CA15" s="80">
        <v>0</v>
      </c>
      <c r="CB15" s="80">
        <v>0</v>
      </c>
      <c r="CC15" s="80">
        <v>0</v>
      </c>
      <c r="CD15" s="84">
        <f>CE15+CF15+CG15</f>
        <v>100</v>
      </c>
      <c r="CE15" s="80">
        <v>100</v>
      </c>
      <c r="CF15" s="80">
        <v>0</v>
      </c>
      <c r="CG15" s="80">
        <v>0</v>
      </c>
      <c r="CH15" s="84">
        <f>CI15+CJ15+CK15</f>
        <v>0</v>
      </c>
      <c r="CI15" s="80">
        <v>0</v>
      </c>
      <c r="CJ15" s="80">
        <v>0</v>
      </c>
      <c r="CK15" s="80">
        <v>0</v>
      </c>
      <c r="CL15" s="84">
        <f>CM15+CN15+CO15+CP15+CQ15</f>
        <v>0</v>
      </c>
      <c r="CM15" s="85">
        <v>0</v>
      </c>
      <c r="CN15" s="85">
        <v>0</v>
      </c>
      <c r="CO15" s="85">
        <v>0</v>
      </c>
      <c r="CP15" s="85">
        <v>0</v>
      </c>
      <c r="CQ15" s="85">
        <v>0</v>
      </c>
      <c r="CR15" s="84">
        <f>CS15+CT15</f>
        <v>0</v>
      </c>
      <c r="CS15" s="78">
        <v>0</v>
      </c>
      <c r="CT15" s="80">
        <v>0</v>
      </c>
      <c r="CU15" s="84">
        <f t="shared" si="52"/>
        <v>0</v>
      </c>
      <c r="CV15" s="80">
        <v>0</v>
      </c>
      <c r="CW15" s="80"/>
      <c r="CX15" s="80">
        <v>0</v>
      </c>
      <c r="CY15" s="84">
        <f>CZ15+DA15+DB15</f>
        <v>0</v>
      </c>
      <c r="CZ15" s="73">
        <v>0</v>
      </c>
      <c r="DA15" s="73">
        <v>0</v>
      </c>
      <c r="DB15" s="73">
        <v>0</v>
      </c>
      <c r="DC15" s="84">
        <f t="shared" si="35"/>
        <v>0</v>
      </c>
      <c r="DD15" s="141">
        <v>0</v>
      </c>
      <c r="DE15" s="141">
        <v>0</v>
      </c>
      <c r="DF15" s="141">
        <v>0</v>
      </c>
      <c r="DG15" s="84"/>
      <c r="DH15" s="151">
        <v>0</v>
      </c>
      <c r="DI15" s="84"/>
    </row>
    <row r="16" spans="1:113" s="96" customFormat="1" ht="18.75" x14ac:dyDescent="0.3">
      <c r="A16" s="101" t="s">
        <v>128</v>
      </c>
      <c r="B16" s="166" t="s">
        <v>115</v>
      </c>
      <c r="C16" s="62">
        <f t="shared" si="7"/>
        <v>4220</v>
      </c>
      <c r="D16" s="89">
        <f>D17+D18+D19</f>
        <v>0</v>
      </c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79">
        <f t="shared" si="38"/>
        <v>80</v>
      </c>
      <c r="Q16" s="89">
        <f>Q17+Q18</f>
        <v>40</v>
      </c>
      <c r="R16" s="89">
        <f>R17+R18+R19</f>
        <v>40</v>
      </c>
      <c r="S16" s="81">
        <f t="shared" si="39"/>
        <v>0</v>
      </c>
      <c r="T16" s="104">
        <f t="shared" ref="T16" si="68">SUM(T17:T19)</f>
        <v>0</v>
      </c>
      <c r="U16" s="104">
        <f t="shared" ref="U16:W16" si="69">SUM(U17:U19)</f>
        <v>0</v>
      </c>
      <c r="V16" s="104">
        <f t="shared" si="69"/>
        <v>0</v>
      </c>
      <c r="W16" s="104">
        <f t="shared" si="69"/>
        <v>0</v>
      </c>
      <c r="X16" s="81">
        <f t="shared" si="37"/>
        <v>40</v>
      </c>
      <c r="Y16" s="194">
        <f>SUM(Y17:Y19)</f>
        <v>40</v>
      </c>
      <c r="Z16" s="104">
        <f>SUM(Z17:Z19)</f>
        <v>0</v>
      </c>
      <c r="AA16" s="104">
        <f>SUM(AA17:AA19)</f>
        <v>0</v>
      </c>
      <c r="AB16" s="81">
        <f>AC16+AD16+AE16+AF16</f>
        <v>160</v>
      </c>
      <c r="AC16" s="106">
        <f>AC17+AC18+AC19</f>
        <v>60</v>
      </c>
      <c r="AD16" s="106">
        <f t="shared" ref="AD16:AF16" si="70">AD17+AD18+AD19</f>
        <v>0</v>
      </c>
      <c r="AE16" s="106">
        <f t="shared" si="70"/>
        <v>0</v>
      </c>
      <c r="AF16" s="106">
        <f t="shared" si="70"/>
        <v>100</v>
      </c>
      <c r="AG16" s="81">
        <f>AH16+AI16+AJ16+AK16</f>
        <v>420</v>
      </c>
      <c r="AH16" s="195">
        <f>AH17+AH18+AH19</f>
        <v>220</v>
      </c>
      <c r="AI16" s="196">
        <f>AI17+AI18+AI19</f>
        <v>0</v>
      </c>
      <c r="AJ16" s="195">
        <f t="shared" ref="AJ16" si="71">AJ17+AJ18+AJ19</f>
        <v>200</v>
      </c>
      <c r="AK16" s="197">
        <f>AK17+AK18+AK19</f>
        <v>0</v>
      </c>
      <c r="AL16" s="81">
        <f>AM16+AN16+AO16+AP16+AQ16</f>
        <v>220</v>
      </c>
      <c r="AM16" s="198">
        <f>SUM(AM17:AM19)</f>
        <v>60</v>
      </c>
      <c r="AN16" s="198">
        <f>SUM(AN17:AN19)</f>
        <v>40</v>
      </c>
      <c r="AO16" s="198">
        <f>SUM(AO17:AO19)</f>
        <v>60</v>
      </c>
      <c r="AP16" s="198">
        <f>SUM(AP17:AP19)</f>
        <v>0</v>
      </c>
      <c r="AQ16" s="198">
        <f>SUM(AQ17:AQ19)</f>
        <v>60</v>
      </c>
      <c r="AR16" s="81">
        <f>AS16+AT16+AU16+AV16+AW16</f>
        <v>160</v>
      </c>
      <c r="AS16" s="194">
        <f>+AS17+AS18+AS19</f>
        <v>60</v>
      </c>
      <c r="AT16" s="106">
        <f>AT17+AT18+AT19</f>
        <v>0</v>
      </c>
      <c r="AU16" s="106">
        <f>AU17+AU18+AU19</f>
        <v>0</v>
      </c>
      <c r="AV16" s="194">
        <f t="shared" ref="AV16:AW16" si="72">+AV17+AV18+AV19</f>
        <v>20</v>
      </c>
      <c r="AW16" s="194">
        <f t="shared" si="72"/>
        <v>80</v>
      </c>
      <c r="AX16" s="81">
        <f t="shared" si="26"/>
        <v>500</v>
      </c>
      <c r="AY16" s="199">
        <f>SUM(AY17:AY19)</f>
        <v>220</v>
      </c>
      <c r="AZ16" s="199">
        <f t="shared" ref="AZ16:BB16" si="73">SUM(AZ17:AZ19)</f>
        <v>120</v>
      </c>
      <c r="BA16" s="199">
        <f t="shared" si="73"/>
        <v>60</v>
      </c>
      <c r="BB16" s="199">
        <f t="shared" si="73"/>
        <v>100</v>
      </c>
      <c r="BC16" s="81">
        <f>BD16+BE16+BF16+BG16+BH16</f>
        <v>320</v>
      </c>
      <c r="BD16" s="89">
        <f>BD17+BD18+BD19</f>
        <v>100</v>
      </c>
      <c r="BE16" s="89">
        <f>BE17+BE18+BE19</f>
        <v>40</v>
      </c>
      <c r="BF16" s="89">
        <f t="shared" ref="BF16:BH16" si="74">BF17+BF18+BF19</f>
        <v>60</v>
      </c>
      <c r="BG16" s="89">
        <f t="shared" si="74"/>
        <v>20</v>
      </c>
      <c r="BH16" s="89">
        <f t="shared" si="74"/>
        <v>100</v>
      </c>
      <c r="BI16" s="81">
        <f>BJ16+BK16+BL16</f>
        <v>260</v>
      </c>
      <c r="BJ16" s="103">
        <f>SUM(BJ17:BJ19)</f>
        <v>180</v>
      </c>
      <c r="BK16" s="200">
        <f t="shared" ref="BK16:BL16" si="75">SUM(BK17:BK19)</f>
        <v>80</v>
      </c>
      <c r="BL16" s="201">
        <f t="shared" si="75"/>
        <v>0</v>
      </c>
      <c r="BM16" s="81">
        <f>BN16+BO16+BP16</f>
        <v>300</v>
      </c>
      <c r="BN16" s="111">
        <f>BN17+BN18+BN19</f>
        <v>100</v>
      </c>
      <c r="BO16" s="92"/>
      <c r="BP16" s="112">
        <f>BP17+BP18+BP19</f>
        <v>200</v>
      </c>
      <c r="BQ16" s="81"/>
      <c r="BR16" s="202">
        <f>BR17+BR18+BR19</f>
        <v>80</v>
      </c>
      <c r="BS16" s="203">
        <f>BS17+BS18+BS19</f>
        <v>20</v>
      </c>
      <c r="BT16" s="81">
        <f>BT17+BT18+BT19</f>
        <v>0</v>
      </c>
      <c r="BU16" s="81">
        <f>BV16+BW16+BX16</f>
        <v>40</v>
      </c>
      <c r="BV16" s="204">
        <f>BV17+BV18+BV19</f>
        <v>40</v>
      </c>
      <c r="BW16" s="204">
        <f t="shared" ref="BW16:BX16" si="76">BW17+BW18+BW19</f>
        <v>0</v>
      </c>
      <c r="BX16" s="204">
        <f t="shared" si="76"/>
        <v>0</v>
      </c>
      <c r="BY16" s="81">
        <f>BZ16+CA16+CB16+CC16</f>
        <v>0</v>
      </c>
      <c r="BZ16" s="107">
        <f>SUM(BZ17:BZ19)</f>
        <v>0</v>
      </c>
      <c r="CA16" s="89">
        <f>SUM(CA17:CA19)</f>
        <v>0</v>
      </c>
      <c r="CB16" s="89">
        <f t="shared" ref="CB16:CC16" si="77">SUM(CB17:CB19)</f>
        <v>0</v>
      </c>
      <c r="CC16" s="89">
        <f t="shared" si="77"/>
        <v>0</v>
      </c>
      <c r="CD16" s="81">
        <f>CE16+CF16+CG16</f>
        <v>600</v>
      </c>
      <c r="CE16" s="89">
        <f>CE17+CE18+CE19</f>
        <v>300</v>
      </c>
      <c r="CF16" s="89">
        <f t="shared" ref="CF16:CG16" si="78">CF17+CF18+CF19</f>
        <v>200</v>
      </c>
      <c r="CG16" s="89">
        <f t="shared" si="78"/>
        <v>100</v>
      </c>
      <c r="CH16" s="81">
        <f>CI16+CJ16+CK16</f>
        <v>220</v>
      </c>
      <c r="CI16" s="89">
        <f>CI17+CI18+CI19</f>
        <v>0</v>
      </c>
      <c r="CJ16" s="103">
        <f>CJ17+CJ18+CJ19</f>
        <v>200</v>
      </c>
      <c r="CK16" s="89">
        <f>CK17+CK18+CK19</f>
        <v>20</v>
      </c>
      <c r="CL16" s="81">
        <f>CM16+CN16+CO16+CP16+CQ16</f>
        <v>260</v>
      </c>
      <c r="CM16" s="91">
        <f>CM17+CM18+CM19</f>
        <v>0</v>
      </c>
      <c r="CN16" s="91">
        <f t="shared" ref="CN16:CQ16" si="79">CN17+CN18+CN19</f>
        <v>100</v>
      </c>
      <c r="CO16" s="91">
        <f t="shared" si="79"/>
        <v>40</v>
      </c>
      <c r="CP16" s="91">
        <f t="shared" si="79"/>
        <v>0</v>
      </c>
      <c r="CQ16" s="91">
        <f t="shared" si="79"/>
        <v>120</v>
      </c>
      <c r="CR16" s="81">
        <f>CS16+CT16</f>
        <v>0</v>
      </c>
      <c r="CS16" s="205">
        <f>CS17+CS18+CS19</f>
        <v>0</v>
      </c>
      <c r="CT16" s="204">
        <f>CT17+CT18+CT19</f>
        <v>0</v>
      </c>
      <c r="CU16" s="81">
        <f t="shared" si="52"/>
        <v>120</v>
      </c>
      <c r="CV16" s="89">
        <f>CV17+CV18+CV19</f>
        <v>60</v>
      </c>
      <c r="CW16" s="89">
        <f t="shared" ref="CW16:CX16" si="80">CW17+CW18+CW19</f>
        <v>20</v>
      </c>
      <c r="CX16" s="89">
        <f t="shared" si="80"/>
        <v>40</v>
      </c>
      <c r="CY16" s="81">
        <f>CZ16+DA16+DB16</f>
        <v>160</v>
      </c>
      <c r="CZ16" s="206">
        <f>CZ17+CZ18+CZ19</f>
        <v>0</v>
      </c>
      <c r="DA16" s="206">
        <f t="shared" ref="DA16:DB16" si="81">DA17+DA18+DA19</f>
        <v>40</v>
      </c>
      <c r="DB16" s="206">
        <f t="shared" si="81"/>
        <v>120</v>
      </c>
      <c r="DC16" s="81">
        <f t="shared" si="35"/>
        <v>280</v>
      </c>
      <c r="DD16" s="167">
        <f>DD17+DD18+DD19</f>
        <v>200</v>
      </c>
      <c r="DE16" s="167">
        <f>DE17+DE18+DE19</f>
        <v>0</v>
      </c>
      <c r="DF16" s="167">
        <f t="shared" ref="DF16" si="82">DF17+DF18+DF19</f>
        <v>80</v>
      </c>
      <c r="DG16" s="81"/>
      <c r="DH16" s="207">
        <f>DH17+DH18+DH19</f>
        <v>80</v>
      </c>
      <c r="DI16" s="81"/>
    </row>
    <row r="17" spans="1:113" ht="18.75" x14ac:dyDescent="0.3">
      <c r="A17" s="208" t="s">
        <v>129</v>
      </c>
      <c r="B17" s="186" t="s">
        <v>115</v>
      </c>
      <c r="C17" s="119">
        <f t="shared" si="7"/>
        <v>2700</v>
      </c>
      <c r="D17" s="80">
        <v>0</v>
      </c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120">
        <f t="shared" si="38"/>
        <v>60</v>
      </c>
      <c r="Q17" s="187">
        <v>20</v>
      </c>
      <c r="R17" s="80">
        <v>40</v>
      </c>
      <c r="S17" s="84">
        <f t="shared" si="39"/>
        <v>0</v>
      </c>
      <c r="T17" s="122">
        <v>0</v>
      </c>
      <c r="U17" s="122">
        <v>0</v>
      </c>
      <c r="V17" s="122">
        <v>0</v>
      </c>
      <c r="W17" s="122">
        <v>0</v>
      </c>
      <c r="X17" s="84">
        <f t="shared" si="37"/>
        <v>40</v>
      </c>
      <c r="Y17" s="188">
        <v>40</v>
      </c>
      <c r="Z17" s="189">
        <v>0</v>
      </c>
      <c r="AA17" s="190">
        <v>0</v>
      </c>
      <c r="AB17" s="84">
        <f>AC17+AD17+AE17+AF17</f>
        <v>160</v>
      </c>
      <c r="AC17" s="191">
        <v>60</v>
      </c>
      <c r="AD17" s="125">
        <v>0</v>
      </c>
      <c r="AE17" s="125">
        <v>0</v>
      </c>
      <c r="AF17" s="147">
        <v>100</v>
      </c>
      <c r="AG17" s="84">
        <f>AH17+AI17+AJ17+AK17</f>
        <v>220</v>
      </c>
      <c r="AH17" s="147">
        <v>120</v>
      </c>
      <c r="AI17" s="127">
        <v>0</v>
      </c>
      <c r="AJ17" s="147">
        <v>100</v>
      </c>
      <c r="AK17" s="128">
        <v>0</v>
      </c>
      <c r="AL17" s="84">
        <f>AM17+AN17+AO17+AP17+AQ17</f>
        <v>140</v>
      </c>
      <c r="AM17" s="187">
        <v>40</v>
      </c>
      <c r="AN17" s="147">
        <v>40</v>
      </c>
      <c r="AO17" s="147">
        <v>60</v>
      </c>
      <c r="AP17" s="148">
        <v>0</v>
      </c>
      <c r="AQ17" s="148">
        <v>0</v>
      </c>
      <c r="AR17" s="84">
        <f>AS17+AT17+AU17+AV17+AW17</f>
        <v>100</v>
      </c>
      <c r="AS17" s="191">
        <v>20</v>
      </c>
      <c r="AT17" s="132">
        <v>0</v>
      </c>
      <c r="AU17" s="132">
        <v>0</v>
      </c>
      <c r="AV17" s="132">
        <v>0</v>
      </c>
      <c r="AW17" s="191">
        <v>80</v>
      </c>
      <c r="AX17" s="84">
        <f t="shared" si="26"/>
        <v>220</v>
      </c>
      <c r="AY17" s="192">
        <v>100</v>
      </c>
      <c r="AZ17" s="192">
        <v>40</v>
      </c>
      <c r="BA17" s="192">
        <v>40</v>
      </c>
      <c r="BB17" s="192">
        <v>40</v>
      </c>
      <c r="BC17" s="84">
        <f>BD17+BE17+BF17+BG17+BH17</f>
        <v>280</v>
      </c>
      <c r="BD17" s="187">
        <v>100</v>
      </c>
      <c r="BE17" s="147">
        <v>40</v>
      </c>
      <c r="BF17" s="147">
        <v>60</v>
      </c>
      <c r="BG17" s="147">
        <v>20</v>
      </c>
      <c r="BH17" s="147">
        <v>60</v>
      </c>
      <c r="BI17" s="84">
        <f>BJ17+BK17+BL17</f>
        <v>140</v>
      </c>
      <c r="BJ17" s="191">
        <v>100</v>
      </c>
      <c r="BK17" s="149">
        <v>40</v>
      </c>
      <c r="BL17" s="132">
        <v>0</v>
      </c>
      <c r="BM17" s="84">
        <f>BN17+BO17+BP17</f>
        <v>300</v>
      </c>
      <c r="BN17" s="209">
        <v>100</v>
      </c>
      <c r="BO17" s="82">
        <v>100</v>
      </c>
      <c r="BP17" s="210">
        <v>100</v>
      </c>
      <c r="BQ17" s="84">
        <f>BR17+BS17</f>
        <v>60</v>
      </c>
      <c r="BR17" s="211">
        <v>40</v>
      </c>
      <c r="BS17" s="212">
        <v>20</v>
      </c>
      <c r="BT17" s="85">
        <v>0</v>
      </c>
      <c r="BU17" s="84">
        <f>BV17+BW17+BX17</f>
        <v>40</v>
      </c>
      <c r="BV17" s="191">
        <v>40</v>
      </c>
      <c r="BW17" s="85">
        <v>0</v>
      </c>
      <c r="BX17" s="85">
        <v>0</v>
      </c>
      <c r="BY17" s="84">
        <f>BZ17+CA17+CB17+CC17</f>
        <v>0</v>
      </c>
      <c r="BZ17" s="193">
        <v>0</v>
      </c>
      <c r="CA17" s="80">
        <v>0</v>
      </c>
      <c r="CB17" s="80">
        <v>0</v>
      </c>
      <c r="CC17" s="80">
        <v>0</v>
      </c>
      <c r="CD17" s="84">
        <f>CE17+CF17+CG17</f>
        <v>400</v>
      </c>
      <c r="CE17" s="80">
        <v>100</v>
      </c>
      <c r="CF17" s="80">
        <v>200</v>
      </c>
      <c r="CG17" s="80">
        <v>100</v>
      </c>
      <c r="CH17" s="84">
        <f>CI17+CJ17+CK17</f>
        <v>120</v>
      </c>
      <c r="CI17" s="80">
        <v>0</v>
      </c>
      <c r="CJ17" s="213">
        <v>100</v>
      </c>
      <c r="CK17" s="80">
        <v>20</v>
      </c>
      <c r="CL17" s="84">
        <f>CM17+CN17+CO17+CP17+CQ17</f>
        <v>220</v>
      </c>
      <c r="CM17" s="85">
        <v>0</v>
      </c>
      <c r="CN17" s="155">
        <v>100</v>
      </c>
      <c r="CO17" s="155">
        <v>40</v>
      </c>
      <c r="CP17" s="85">
        <v>0</v>
      </c>
      <c r="CQ17" s="155">
        <v>80</v>
      </c>
      <c r="CR17" s="84">
        <f>CS17+CT17</f>
        <v>0</v>
      </c>
      <c r="CS17" s="78">
        <v>0</v>
      </c>
      <c r="CT17" s="80">
        <v>0</v>
      </c>
      <c r="CU17" s="84">
        <f t="shared" si="52"/>
        <v>120</v>
      </c>
      <c r="CV17" s="80">
        <v>60</v>
      </c>
      <c r="CW17" s="80">
        <v>20</v>
      </c>
      <c r="CX17" s="147">
        <v>40</v>
      </c>
      <c r="CY17" s="84">
        <f>CZ17+DA17+DB17</f>
        <v>0</v>
      </c>
      <c r="CZ17" s="140">
        <v>0</v>
      </c>
      <c r="DA17" s="140">
        <v>0</v>
      </c>
      <c r="DB17" s="140">
        <v>0</v>
      </c>
      <c r="DC17" s="84">
        <f t="shared" si="35"/>
        <v>40</v>
      </c>
      <c r="DD17" s="141">
        <v>0</v>
      </c>
      <c r="DE17" s="141">
        <v>0</v>
      </c>
      <c r="DF17" s="141">
        <v>40</v>
      </c>
      <c r="DG17" s="84"/>
      <c r="DH17" s="214">
        <v>40</v>
      </c>
      <c r="DI17" s="84"/>
    </row>
    <row r="18" spans="1:113" ht="18.75" x14ac:dyDescent="0.3">
      <c r="A18" s="185" t="s">
        <v>130</v>
      </c>
      <c r="B18" s="186" t="s">
        <v>115</v>
      </c>
      <c r="C18" s="119">
        <f t="shared" si="7"/>
        <v>1360</v>
      </c>
      <c r="D18" s="80">
        <v>0</v>
      </c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120">
        <f t="shared" si="38"/>
        <v>20</v>
      </c>
      <c r="Q18" s="187">
        <v>20</v>
      </c>
      <c r="R18" s="80">
        <v>0</v>
      </c>
      <c r="S18" s="84">
        <f t="shared" si="39"/>
        <v>0</v>
      </c>
      <c r="T18" s="122">
        <v>0</v>
      </c>
      <c r="U18" s="122">
        <v>0</v>
      </c>
      <c r="V18" s="122">
        <v>0</v>
      </c>
      <c r="W18" s="122">
        <v>0</v>
      </c>
      <c r="X18" s="84">
        <f t="shared" si="37"/>
        <v>0</v>
      </c>
      <c r="Y18" s="190">
        <v>0</v>
      </c>
      <c r="Z18" s="189">
        <v>0</v>
      </c>
      <c r="AA18" s="190">
        <v>0</v>
      </c>
      <c r="AB18" s="84">
        <f t="shared" ref="AB18:AB19" si="83">AC18+AD18+AE18+AF18</f>
        <v>0</v>
      </c>
      <c r="AC18" s="125">
        <v>0</v>
      </c>
      <c r="AD18" s="125">
        <v>0</v>
      </c>
      <c r="AE18" s="125">
        <v>0</v>
      </c>
      <c r="AF18" s="125">
        <v>0</v>
      </c>
      <c r="AG18" s="84">
        <f t="shared" ref="AG18:AG19" si="84">AH18+AI18+AJ18+AK18</f>
        <v>200</v>
      </c>
      <c r="AH18" s="147">
        <v>100</v>
      </c>
      <c r="AI18" s="127">
        <v>0</v>
      </c>
      <c r="AJ18" s="147">
        <v>100</v>
      </c>
      <c r="AK18" s="128">
        <v>0</v>
      </c>
      <c r="AL18" s="84">
        <f t="shared" ref="AL18:AL19" si="85">AM18+AN18+AO18+AP18+AQ18</f>
        <v>80</v>
      </c>
      <c r="AM18" s="187">
        <v>20</v>
      </c>
      <c r="AN18" s="148">
        <v>0</v>
      </c>
      <c r="AO18" s="148">
        <v>0</v>
      </c>
      <c r="AP18" s="148">
        <v>0</v>
      </c>
      <c r="AQ18" s="147">
        <v>60</v>
      </c>
      <c r="AR18" s="84">
        <f t="shared" ref="AR18:AR19" si="86">AS18+AT18+AU18+AV18+AW18</f>
        <v>60</v>
      </c>
      <c r="AS18" s="191">
        <v>40</v>
      </c>
      <c r="AT18" s="132">
        <v>0</v>
      </c>
      <c r="AU18" s="132">
        <v>0</v>
      </c>
      <c r="AV18" s="191">
        <v>20</v>
      </c>
      <c r="AW18" s="132">
        <v>0</v>
      </c>
      <c r="AX18" s="84">
        <f t="shared" si="26"/>
        <v>200</v>
      </c>
      <c r="AY18" s="192">
        <v>80</v>
      </c>
      <c r="AZ18" s="192">
        <v>40</v>
      </c>
      <c r="BA18" s="192">
        <v>20</v>
      </c>
      <c r="BB18" s="192">
        <v>60</v>
      </c>
      <c r="BC18" s="84">
        <f t="shared" ref="BC18:BC19" si="87">BD18+BE18+BF18+BG18+BH18</f>
        <v>40</v>
      </c>
      <c r="BD18" s="215">
        <v>0</v>
      </c>
      <c r="BE18" s="215">
        <v>0</v>
      </c>
      <c r="BF18" s="215">
        <v>0</v>
      </c>
      <c r="BG18" s="215">
        <v>0</v>
      </c>
      <c r="BH18" s="147">
        <v>40</v>
      </c>
      <c r="BI18" s="84">
        <f t="shared" ref="BI18:BI19" si="88">BJ18+BK18+BL18</f>
        <v>100</v>
      </c>
      <c r="BJ18" s="191">
        <v>80</v>
      </c>
      <c r="BK18" s="149">
        <v>20</v>
      </c>
      <c r="BL18" s="132">
        <v>0</v>
      </c>
      <c r="BM18" s="84"/>
      <c r="BN18" s="134">
        <v>0</v>
      </c>
      <c r="BO18" s="82"/>
      <c r="BP18" s="135">
        <v>100</v>
      </c>
      <c r="BQ18" s="84"/>
      <c r="BR18" s="216">
        <v>20</v>
      </c>
      <c r="BS18" s="137">
        <v>0</v>
      </c>
      <c r="BT18" s="85">
        <v>0</v>
      </c>
      <c r="BU18" s="84">
        <f t="shared" ref="BU18:BU19" si="89">BV18+BW18+BX18</f>
        <v>0</v>
      </c>
      <c r="BV18" s="85">
        <v>0</v>
      </c>
      <c r="BW18" s="85">
        <v>0</v>
      </c>
      <c r="BX18" s="85">
        <v>0</v>
      </c>
      <c r="BY18" s="84">
        <f t="shared" ref="BY18:BY20" si="90">BZ18+CA18+CB18+CC18</f>
        <v>0</v>
      </c>
      <c r="BZ18" s="193">
        <v>0</v>
      </c>
      <c r="CA18" s="80">
        <v>0</v>
      </c>
      <c r="CB18" s="80">
        <v>0</v>
      </c>
      <c r="CC18" s="80">
        <v>0</v>
      </c>
      <c r="CD18" s="84">
        <f t="shared" ref="CD18:CD19" si="91">CE18+CF18+CG18</f>
        <v>100</v>
      </c>
      <c r="CE18" s="80">
        <v>100</v>
      </c>
      <c r="CF18" s="80">
        <v>0</v>
      </c>
      <c r="CG18" s="80">
        <v>0</v>
      </c>
      <c r="CH18" s="84">
        <f t="shared" ref="CH18:CH19" si="92">CI18+CJ18+CK18</f>
        <v>100</v>
      </c>
      <c r="CI18" s="80">
        <v>0</v>
      </c>
      <c r="CJ18" s="155">
        <v>100</v>
      </c>
      <c r="CK18" s="80">
        <v>0</v>
      </c>
      <c r="CL18" s="84">
        <f t="shared" ref="CL18:CL19" si="93">CM18+CN18+CO18+CP18+CQ18</f>
        <v>20</v>
      </c>
      <c r="CM18" s="85">
        <v>0</v>
      </c>
      <c r="CN18" s="85">
        <v>0</v>
      </c>
      <c r="CO18" s="85">
        <v>0</v>
      </c>
      <c r="CP18" s="85">
        <v>0</v>
      </c>
      <c r="CQ18" s="155">
        <v>20</v>
      </c>
      <c r="CR18" s="84">
        <f t="shared" ref="CR18:CR19" si="94">CS18+CT18</f>
        <v>0</v>
      </c>
      <c r="CS18" s="78">
        <v>0</v>
      </c>
      <c r="CT18" s="80">
        <v>0</v>
      </c>
      <c r="CU18" s="84">
        <f t="shared" si="52"/>
        <v>0</v>
      </c>
      <c r="CV18" s="80">
        <v>0</v>
      </c>
      <c r="CW18" s="80"/>
      <c r="CX18" s="80">
        <v>0</v>
      </c>
      <c r="CY18" s="84">
        <f t="shared" ref="CY18:CY19" si="95">CZ18+DA18+DB18</f>
        <v>160</v>
      </c>
      <c r="CZ18" s="73">
        <v>0</v>
      </c>
      <c r="DA18" s="147">
        <v>40</v>
      </c>
      <c r="DB18" s="217">
        <v>120</v>
      </c>
      <c r="DC18" s="84">
        <f t="shared" si="35"/>
        <v>240</v>
      </c>
      <c r="DD18" s="191">
        <v>200</v>
      </c>
      <c r="DE18" s="141">
        <v>0</v>
      </c>
      <c r="DF18" s="141">
        <v>40</v>
      </c>
      <c r="DG18" s="84"/>
      <c r="DH18" s="214">
        <v>40</v>
      </c>
      <c r="DI18" s="84"/>
    </row>
    <row r="19" spans="1:113" ht="18.75" x14ac:dyDescent="0.3">
      <c r="A19" s="185" t="s">
        <v>131</v>
      </c>
      <c r="B19" s="186" t="s">
        <v>115</v>
      </c>
      <c r="C19" s="119">
        <f t="shared" si="7"/>
        <v>220</v>
      </c>
      <c r="D19" s="80">
        <v>0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120">
        <f t="shared" si="38"/>
        <v>0</v>
      </c>
      <c r="Q19" s="215">
        <v>0</v>
      </c>
      <c r="R19" s="80">
        <v>0</v>
      </c>
      <c r="S19" s="84">
        <f t="shared" si="39"/>
        <v>0</v>
      </c>
      <c r="T19" s="122">
        <v>0</v>
      </c>
      <c r="U19" s="122">
        <v>0</v>
      </c>
      <c r="V19" s="122">
        <v>0</v>
      </c>
      <c r="W19" s="122">
        <v>0</v>
      </c>
      <c r="X19" s="84">
        <f t="shared" si="37"/>
        <v>0</v>
      </c>
      <c r="Y19" s="190">
        <v>0</v>
      </c>
      <c r="Z19" s="189">
        <v>0</v>
      </c>
      <c r="AA19" s="190">
        <v>0</v>
      </c>
      <c r="AB19" s="84">
        <f t="shared" si="83"/>
        <v>0</v>
      </c>
      <c r="AC19" s="125">
        <v>0</v>
      </c>
      <c r="AD19" s="125">
        <v>0</v>
      </c>
      <c r="AE19" s="125">
        <v>0</v>
      </c>
      <c r="AF19" s="125">
        <v>0</v>
      </c>
      <c r="AG19" s="84">
        <f t="shared" si="84"/>
        <v>0</v>
      </c>
      <c r="AH19" s="128">
        <v>0</v>
      </c>
      <c r="AI19" s="127">
        <v>0</v>
      </c>
      <c r="AJ19" s="127">
        <v>0</v>
      </c>
      <c r="AK19" s="128">
        <v>0</v>
      </c>
      <c r="AL19" s="84">
        <f t="shared" si="85"/>
        <v>0</v>
      </c>
      <c r="AM19" s="148">
        <v>0</v>
      </c>
      <c r="AN19" s="148">
        <v>0</v>
      </c>
      <c r="AO19" s="148">
        <v>0</v>
      </c>
      <c r="AP19" s="148">
        <v>0</v>
      </c>
      <c r="AQ19" s="148">
        <v>0</v>
      </c>
      <c r="AR19" s="84">
        <f t="shared" si="86"/>
        <v>0</v>
      </c>
      <c r="AS19" s="132">
        <v>0</v>
      </c>
      <c r="AT19" s="132">
        <v>0</v>
      </c>
      <c r="AU19" s="132">
        <v>0</v>
      </c>
      <c r="AV19" s="132">
        <v>0</v>
      </c>
      <c r="AW19" s="132">
        <v>0</v>
      </c>
      <c r="AX19" s="84">
        <f t="shared" si="26"/>
        <v>80</v>
      </c>
      <c r="AY19" s="192">
        <v>40</v>
      </c>
      <c r="AZ19" s="192">
        <v>40</v>
      </c>
      <c r="BA19" s="192">
        <v>0</v>
      </c>
      <c r="BB19" s="192">
        <v>0</v>
      </c>
      <c r="BC19" s="84">
        <f t="shared" si="87"/>
        <v>0</v>
      </c>
      <c r="BD19" s="215">
        <v>0</v>
      </c>
      <c r="BE19" s="215">
        <v>0</v>
      </c>
      <c r="BF19" s="215">
        <v>0</v>
      </c>
      <c r="BG19" s="215">
        <v>0</v>
      </c>
      <c r="BH19" s="215">
        <v>0</v>
      </c>
      <c r="BI19" s="84">
        <f t="shared" si="88"/>
        <v>20</v>
      </c>
      <c r="BJ19" s="189">
        <v>0</v>
      </c>
      <c r="BK19" s="149">
        <v>20</v>
      </c>
      <c r="BL19" s="132">
        <v>0</v>
      </c>
      <c r="BM19" s="84"/>
      <c r="BN19" s="134">
        <v>0</v>
      </c>
      <c r="BO19" s="82"/>
      <c r="BP19" s="135">
        <v>0</v>
      </c>
      <c r="BQ19" s="84"/>
      <c r="BR19" s="216">
        <v>20</v>
      </c>
      <c r="BS19" s="137">
        <v>0</v>
      </c>
      <c r="BT19" s="85">
        <v>0</v>
      </c>
      <c r="BU19" s="84">
        <f t="shared" si="89"/>
        <v>0</v>
      </c>
      <c r="BV19" s="85">
        <v>0</v>
      </c>
      <c r="BW19" s="85">
        <v>0</v>
      </c>
      <c r="BX19" s="85">
        <v>0</v>
      </c>
      <c r="BY19" s="84">
        <f t="shared" si="90"/>
        <v>0</v>
      </c>
      <c r="BZ19" s="193">
        <v>0</v>
      </c>
      <c r="CA19" s="80">
        <v>0</v>
      </c>
      <c r="CB19" s="80">
        <v>0</v>
      </c>
      <c r="CC19" s="80">
        <v>0</v>
      </c>
      <c r="CD19" s="84">
        <f t="shared" si="91"/>
        <v>100</v>
      </c>
      <c r="CE19" s="80">
        <v>100</v>
      </c>
      <c r="CF19" s="80">
        <v>0</v>
      </c>
      <c r="CG19" s="80">
        <v>0</v>
      </c>
      <c r="CH19" s="84">
        <f t="shared" si="92"/>
        <v>0</v>
      </c>
      <c r="CI19" s="80">
        <v>0</v>
      </c>
      <c r="CJ19" s="80">
        <v>0</v>
      </c>
      <c r="CK19" s="80">
        <v>0</v>
      </c>
      <c r="CL19" s="84">
        <f t="shared" si="93"/>
        <v>20</v>
      </c>
      <c r="CM19" s="85">
        <v>0</v>
      </c>
      <c r="CN19" s="85">
        <v>0</v>
      </c>
      <c r="CO19" s="85">
        <v>0</v>
      </c>
      <c r="CP19" s="85">
        <v>0</v>
      </c>
      <c r="CQ19" s="155">
        <v>20</v>
      </c>
      <c r="CR19" s="84">
        <f t="shared" si="94"/>
        <v>0</v>
      </c>
      <c r="CS19" s="78">
        <v>0</v>
      </c>
      <c r="CT19" s="80">
        <v>0</v>
      </c>
      <c r="CU19" s="84">
        <f t="shared" si="52"/>
        <v>0</v>
      </c>
      <c r="CV19" s="80">
        <v>0</v>
      </c>
      <c r="CW19" s="80"/>
      <c r="CX19" s="80">
        <v>0</v>
      </c>
      <c r="CY19" s="84">
        <f t="shared" si="95"/>
        <v>0</v>
      </c>
      <c r="CZ19" s="73">
        <v>0</v>
      </c>
      <c r="DA19" s="73">
        <v>0</v>
      </c>
      <c r="DB19" s="73">
        <v>0</v>
      </c>
      <c r="DC19" s="84">
        <f t="shared" si="35"/>
        <v>0</v>
      </c>
      <c r="DD19" s="141">
        <v>0</v>
      </c>
      <c r="DE19" s="141">
        <v>0</v>
      </c>
      <c r="DF19" s="141">
        <v>0</v>
      </c>
      <c r="DG19" s="84"/>
      <c r="DH19" s="151">
        <v>0</v>
      </c>
      <c r="DI19" s="84"/>
    </row>
    <row r="20" spans="1:113" s="96" customFormat="1" ht="18.75" x14ac:dyDescent="0.3">
      <c r="A20" s="218" t="s">
        <v>132</v>
      </c>
      <c r="B20" s="219" t="s">
        <v>115</v>
      </c>
      <c r="C20" s="62">
        <f t="shared" si="7"/>
        <v>180</v>
      </c>
      <c r="D20" s="89">
        <f>D21</f>
        <v>100</v>
      </c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79">
        <f t="shared" si="38"/>
        <v>0</v>
      </c>
      <c r="Q20" s="89">
        <f>Q21</f>
        <v>0</v>
      </c>
      <c r="R20" s="89">
        <f>R21</f>
        <v>0</v>
      </c>
      <c r="S20" s="81">
        <f t="shared" si="39"/>
        <v>0</v>
      </c>
      <c r="T20" s="167">
        <f>T21</f>
        <v>0</v>
      </c>
      <c r="U20" s="167">
        <f t="shared" ref="U20:W20" si="96">U21</f>
        <v>0</v>
      </c>
      <c r="V20" s="167">
        <f t="shared" si="96"/>
        <v>0</v>
      </c>
      <c r="W20" s="167">
        <f t="shared" si="96"/>
        <v>0</v>
      </c>
      <c r="X20" s="81">
        <f t="shared" si="37"/>
        <v>0</v>
      </c>
      <c r="Y20" s="104">
        <f>SUM(Y21)</f>
        <v>0</v>
      </c>
      <c r="Z20" s="104">
        <f>SUM(Z21)</f>
        <v>0</v>
      </c>
      <c r="AA20" s="104">
        <f>SUM(AA21)</f>
        <v>0</v>
      </c>
      <c r="AB20" s="81">
        <f>AC20+AD20+AE20+AF20</f>
        <v>60</v>
      </c>
      <c r="AC20" s="220">
        <f>AC21</f>
        <v>0</v>
      </c>
      <c r="AD20" s="221">
        <f t="shared" ref="AD20:AF20" si="97">AD21</f>
        <v>0</v>
      </c>
      <c r="AE20" s="221">
        <f t="shared" si="97"/>
        <v>20</v>
      </c>
      <c r="AF20" s="221">
        <f t="shared" si="97"/>
        <v>40</v>
      </c>
      <c r="AG20" s="81">
        <f>AH20+AI20+AJ20+AK20</f>
        <v>0</v>
      </c>
      <c r="AH20" s="222">
        <f>AH21</f>
        <v>0</v>
      </c>
      <c r="AI20" s="222">
        <f t="shared" ref="AI20:AK20" si="98">AI21</f>
        <v>0</v>
      </c>
      <c r="AJ20" s="222">
        <f t="shared" si="98"/>
        <v>0</v>
      </c>
      <c r="AK20" s="222">
        <f t="shared" si="98"/>
        <v>0</v>
      </c>
      <c r="AL20" s="81">
        <f>AM20+AN20+AO20+AP20+AQ20</f>
        <v>0</v>
      </c>
      <c r="AM20" s="223">
        <f>SUM(AM21)</f>
        <v>0</v>
      </c>
      <c r="AN20" s="223">
        <f>SUM(AN21)</f>
        <v>0</v>
      </c>
      <c r="AO20" s="223">
        <f>SUM(AO21)</f>
        <v>0</v>
      </c>
      <c r="AP20" s="223">
        <f>SUM(AP21)</f>
        <v>0</v>
      </c>
      <c r="AQ20" s="223">
        <f>SUM(AQ21)</f>
        <v>0</v>
      </c>
      <c r="AR20" s="81">
        <f>AS20+AT20+AU20+AV20+AW20</f>
        <v>0</v>
      </c>
      <c r="AS20" s="106">
        <f>AS21</f>
        <v>0</v>
      </c>
      <c r="AT20" s="106">
        <f t="shared" ref="AT20:AW20" si="99">AT21</f>
        <v>0</v>
      </c>
      <c r="AU20" s="106">
        <f t="shared" si="99"/>
        <v>0</v>
      </c>
      <c r="AV20" s="106">
        <f t="shared" si="99"/>
        <v>0</v>
      </c>
      <c r="AW20" s="106">
        <f t="shared" si="99"/>
        <v>0</v>
      </c>
      <c r="AX20" s="81">
        <f t="shared" si="26"/>
        <v>20</v>
      </c>
      <c r="AY20" s="224">
        <f>SUM(AY21)</f>
        <v>20</v>
      </c>
      <c r="AZ20" s="224">
        <f t="shared" ref="AZ20:BB20" si="100">SUM(AZ21)</f>
        <v>0</v>
      </c>
      <c r="BA20" s="224">
        <f t="shared" si="100"/>
        <v>0</v>
      </c>
      <c r="BB20" s="224">
        <f t="shared" si="100"/>
        <v>0</v>
      </c>
      <c r="BC20" s="81">
        <f>BD20</f>
        <v>0</v>
      </c>
      <c r="BD20" s="89">
        <f>BD21</f>
        <v>0</v>
      </c>
      <c r="BE20" s="89">
        <f>BE21</f>
        <v>0</v>
      </c>
      <c r="BF20" s="89">
        <f t="shared" ref="BF20:BH20" si="101">BF21</f>
        <v>0</v>
      </c>
      <c r="BG20" s="89">
        <f t="shared" si="101"/>
        <v>0</v>
      </c>
      <c r="BH20" s="89">
        <f t="shared" si="101"/>
        <v>0</v>
      </c>
      <c r="BI20" s="81">
        <f>BJ20+BK20+BL20</f>
        <v>0</v>
      </c>
      <c r="BJ20" s="225">
        <f>BJ21</f>
        <v>0</v>
      </c>
      <c r="BK20" s="106">
        <f>BK21</f>
        <v>0</v>
      </c>
      <c r="BL20" s="106">
        <f>BL21</f>
        <v>0</v>
      </c>
      <c r="BM20" s="81">
        <f>BN20+BO20+BP20</f>
        <v>0</v>
      </c>
      <c r="BN20" s="226">
        <f>BN21</f>
        <v>0</v>
      </c>
      <c r="BO20" s="92"/>
      <c r="BP20" s="227">
        <f>BP21</f>
        <v>0</v>
      </c>
      <c r="BQ20" s="81"/>
      <c r="BR20" s="107">
        <f>BR21</f>
        <v>0</v>
      </c>
      <c r="BS20" s="228">
        <f>BS21</f>
        <v>0</v>
      </c>
      <c r="BT20" s="81">
        <f>BT21</f>
        <v>0</v>
      </c>
      <c r="BU20" s="81">
        <f>BV20+BW20+BX20</f>
        <v>0</v>
      </c>
      <c r="BV20" s="91">
        <f>BV21</f>
        <v>0</v>
      </c>
      <c r="BW20" s="91">
        <f t="shared" ref="BW20:BX20" si="102">BW21</f>
        <v>0</v>
      </c>
      <c r="BX20" s="91">
        <f t="shared" si="102"/>
        <v>0</v>
      </c>
      <c r="BY20" s="81">
        <f t="shared" si="90"/>
        <v>0</v>
      </c>
      <c r="BZ20" s="89">
        <f>BZ21</f>
        <v>0</v>
      </c>
      <c r="CA20" s="89">
        <f>CA21</f>
        <v>0</v>
      </c>
      <c r="CB20" s="89">
        <f t="shared" ref="CB20:CC20" si="103">CB21</f>
        <v>0</v>
      </c>
      <c r="CC20" s="89">
        <f t="shared" si="103"/>
        <v>0</v>
      </c>
      <c r="CD20" s="81">
        <f>CE20+CF20+CG20</f>
        <v>0</v>
      </c>
      <c r="CE20" s="89">
        <f>CE21</f>
        <v>0</v>
      </c>
      <c r="CF20" s="89">
        <f t="shared" ref="CF20:CG20" si="104">CF21</f>
        <v>0</v>
      </c>
      <c r="CG20" s="89">
        <f t="shared" si="104"/>
        <v>0</v>
      </c>
      <c r="CH20" s="81">
        <f>CI20+CJ20+CK20</f>
        <v>0</v>
      </c>
      <c r="CI20" s="89">
        <f>CI21</f>
        <v>0</v>
      </c>
      <c r="CJ20" s="89">
        <f>CJ21</f>
        <v>0</v>
      </c>
      <c r="CK20" s="89">
        <f>CK21</f>
        <v>0</v>
      </c>
      <c r="CL20" s="81">
        <f>CM20+CN20+CO20+CP20+CQ20</f>
        <v>0</v>
      </c>
      <c r="CM20" s="91">
        <f>CM21</f>
        <v>0</v>
      </c>
      <c r="CN20" s="91">
        <f t="shared" ref="CN20:CQ20" si="105">CN21</f>
        <v>0</v>
      </c>
      <c r="CO20" s="91">
        <f t="shared" si="105"/>
        <v>0</v>
      </c>
      <c r="CP20" s="91">
        <f t="shared" si="105"/>
        <v>0</v>
      </c>
      <c r="CQ20" s="91">
        <f t="shared" si="105"/>
        <v>0</v>
      </c>
      <c r="CR20" s="81">
        <f>CS20+CT20</f>
        <v>0</v>
      </c>
      <c r="CS20" s="229">
        <f>CS21</f>
        <v>0</v>
      </c>
      <c r="CT20" s="230">
        <f>CT21</f>
        <v>0</v>
      </c>
      <c r="CU20" s="81">
        <f t="shared" si="52"/>
        <v>0</v>
      </c>
      <c r="CV20" s="89">
        <f>CV21</f>
        <v>0</v>
      </c>
      <c r="CW20" s="89">
        <f t="shared" ref="CW20:CX20" si="106">CW21</f>
        <v>0</v>
      </c>
      <c r="CX20" s="89">
        <f t="shared" si="106"/>
        <v>0</v>
      </c>
      <c r="CY20" s="81">
        <f>CZ20+DA20+DB20</f>
        <v>0</v>
      </c>
      <c r="CZ20" s="231">
        <f>CZ21</f>
        <v>0</v>
      </c>
      <c r="DA20" s="231">
        <f t="shared" ref="DA20:DB20" si="107">DA21</f>
        <v>0</v>
      </c>
      <c r="DB20" s="231">
        <f t="shared" si="107"/>
        <v>0</v>
      </c>
      <c r="DC20" s="81">
        <f t="shared" si="35"/>
        <v>0</v>
      </c>
      <c r="DD20" s="225">
        <f>DD21</f>
        <v>0</v>
      </c>
      <c r="DE20" s="225">
        <f>DE21</f>
        <v>0</v>
      </c>
      <c r="DF20" s="225">
        <f t="shared" ref="DF20" si="108">DF21</f>
        <v>0</v>
      </c>
      <c r="DG20" s="81"/>
      <c r="DH20" s="232">
        <f>DH21</f>
        <v>0</v>
      </c>
      <c r="DI20" s="81"/>
    </row>
    <row r="21" spans="1:113" s="184" customFormat="1" ht="18.75" x14ac:dyDescent="0.3">
      <c r="A21" s="152" t="s">
        <v>133</v>
      </c>
      <c r="B21" s="153" t="s">
        <v>115</v>
      </c>
      <c r="C21" s="119">
        <f t="shared" si="7"/>
        <v>180</v>
      </c>
      <c r="D21" s="80">
        <v>100</v>
      </c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4">
        <f t="shared" si="38"/>
        <v>0</v>
      </c>
      <c r="Q21" s="80">
        <v>0</v>
      </c>
      <c r="R21" s="80">
        <v>0</v>
      </c>
      <c r="S21" s="84">
        <f t="shared" si="39"/>
        <v>0</v>
      </c>
      <c r="T21" s="122">
        <v>0</v>
      </c>
      <c r="U21" s="122">
        <v>0</v>
      </c>
      <c r="V21" s="122">
        <v>0</v>
      </c>
      <c r="W21" s="122">
        <v>0</v>
      </c>
      <c r="X21" s="84">
        <f t="shared" si="37"/>
        <v>0</v>
      </c>
      <c r="Y21" s="190">
        <v>0</v>
      </c>
      <c r="Z21" s="189">
        <v>0</v>
      </c>
      <c r="AA21" s="190">
        <v>0</v>
      </c>
      <c r="AB21" s="84">
        <f>AC21+AD21+AE21+AF21</f>
        <v>60</v>
      </c>
      <c r="AC21" s="125">
        <v>0</v>
      </c>
      <c r="AD21" s="125">
        <v>0</v>
      </c>
      <c r="AE21" s="124">
        <v>20</v>
      </c>
      <c r="AF21" s="124">
        <v>40</v>
      </c>
      <c r="AG21" s="84">
        <f>AH21+AI21+AJ21+AK21</f>
        <v>0</v>
      </c>
      <c r="AH21" s="128">
        <v>0</v>
      </c>
      <c r="AI21" s="127">
        <v>0</v>
      </c>
      <c r="AJ21" s="127">
        <v>0</v>
      </c>
      <c r="AK21" s="128">
        <v>0</v>
      </c>
      <c r="AL21" s="84">
        <f>AM21+AN21+AO21+AP21+AQ21</f>
        <v>0</v>
      </c>
      <c r="AM21" s="233">
        <v>0</v>
      </c>
      <c r="AN21" s="234">
        <v>0</v>
      </c>
      <c r="AO21" s="234">
        <v>0</v>
      </c>
      <c r="AP21" s="234">
        <v>0</v>
      </c>
      <c r="AQ21" s="234">
        <v>0</v>
      </c>
      <c r="AR21" s="84">
        <f>AS21+AT21+AU21+AV21+AW21</f>
        <v>0</v>
      </c>
      <c r="AS21" s="132">
        <v>0</v>
      </c>
      <c r="AT21" s="132">
        <v>0</v>
      </c>
      <c r="AU21" s="132">
        <v>0</v>
      </c>
      <c r="AV21" s="132">
        <v>0</v>
      </c>
      <c r="AW21" s="132">
        <v>0</v>
      </c>
      <c r="AX21" s="84">
        <f t="shared" si="26"/>
        <v>20</v>
      </c>
      <c r="AY21" s="235">
        <v>20</v>
      </c>
      <c r="AZ21" s="235">
        <v>0</v>
      </c>
      <c r="BA21" s="235">
        <v>0</v>
      </c>
      <c r="BB21" s="235">
        <v>0</v>
      </c>
      <c r="BC21" s="84">
        <f>BD21</f>
        <v>0</v>
      </c>
      <c r="BD21" s="80">
        <v>0</v>
      </c>
      <c r="BE21" s="80">
        <v>0</v>
      </c>
      <c r="BF21" s="80">
        <v>0</v>
      </c>
      <c r="BG21" s="80">
        <v>0</v>
      </c>
      <c r="BH21" s="80">
        <v>0</v>
      </c>
      <c r="BI21" s="84">
        <f>BJ21+BK21+BL21</f>
        <v>0</v>
      </c>
      <c r="BJ21" s="236">
        <v>0</v>
      </c>
      <c r="BK21" s="236">
        <v>0</v>
      </c>
      <c r="BL21" s="236">
        <v>0</v>
      </c>
      <c r="BM21" s="84"/>
      <c r="BN21" s="237">
        <v>0</v>
      </c>
      <c r="BO21" s="82"/>
      <c r="BP21" s="238">
        <v>0</v>
      </c>
      <c r="BQ21" s="84"/>
      <c r="BR21" s="193">
        <v>0</v>
      </c>
      <c r="BS21" s="137">
        <v>0</v>
      </c>
      <c r="BT21" s="85">
        <v>0</v>
      </c>
      <c r="BU21" s="84">
        <f>BV21+BW21+BX21</f>
        <v>0</v>
      </c>
      <c r="BV21" s="85">
        <v>0</v>
      </c>
      <c r="BW21" s="85">
        <v>0</v>
      </c>
      <c r="BX21" s="85">
        <v>0</v>
      </c>
      <c r="BY21" s="84">
        <f>BZ21+CA21+CB21+CC21</f>
        <v>0</v>
      </c>
      <c r="BZ21" s="80">
        <v>0</v>
      </c>
      <c r="CA21" s="80">
        <v>0</v>
      </c>
      <c r="CB21" s="80">
        <v>0</v>
      </c>
      <c r="CC21" s="80">
        <v>0</v>
      </c>
      <c r="CD21" s="84">
        <f>CE21+CF21+CG21</f>
        <v>0</v>
      </c>
      <c r="CE21" s="80">
        <v>0</v>
      </c>
      <c r="CF21" s="80">
        <v>0</v>
      </c>
      <c r="CG21" s="80">
        <v>0</v>
      </c>
      <c r="CH21" s="84">
        <f>CI21+CJ21+CK21</f>
        <v>0</v>
      </c>
      <c r="CI21" s="80">
        <v>0</v>
      </c>
      <c r="CJ21" s="80">
        <v>0</v>
      </c>
      <c r="CK21" s="80">
        <v>0</v>
      </c>
      <c r="CL21" s="84">
        <f>CM21+CN21+CO21+CP21+CQ21</f>
        <v>0</v>
      </c>
      <c r="CM21" s="85">
        <v>0</v>
      </c>
      <c r="CN21" s="85">
        <v>0</v>
      </c>
      <c r="CO21" s="85">
        <v>0</v>
      </c>
      <c r="CP21" s="85">
        <v>0</v>
      </c>
      <c r="CQ21" s="85">
        <v>0</v>
      </c>
      <c r="CR21" s="84">
        <f>CS21+CT21</f>
        <v>0</v>
      </c>
      <c r="CS21" s="78">
        <v>0</v>
      </c>
      <c r="CT21" s="80">
        <v>0</v>
      </c>
      <c r="CU21" s="84">
        <f t="shared" si="52"/>
        <v>0</v>
      </c>
      <c r="CV21" s="80">
        <v>0</v>
      </c>
      <c r="CW21" s="80"/>
      <c r="CX21" s="80">
        <v>0</v>
      </c>
      <c r="CY21" s="84">
        <f>CZ21+DA21+DB21</f>
        <v>0</v>
      </c>
      <c r="CZ21" s="73">
        <v>0</v>
      </c>
      <c r="DA21" s="73">
        <v>0</v>
      </c>
      <c r="DB21" s="73">
        <v>0</v>
      </c>
      <c r="DC21" s="84">
        <f t="shared" si="35"/>
        <v>0</v>
      </c>
      <c r="DD21" s="141">
        <v>0</v>
      </c>
      <c r="DE21" s="141">
        <v>0</v>
      </c>
      <c r="DF21" s="141">
        <v>0</v>
      </c>
      <c r="DG21" s="84"/>
      <c r="DH21" s="151">
        <v>0</v>
      </c>
      <c r="DI21" s="84"/>
    </row>
    <row r="22" spans="1:113" s="96" customFormat="1" ht="18.75" x14ac:dyDescent="0.3">
      <c r="A22" s="218" t="s">
        <v>134</v>
      </c>
      <c r="B22" s="219" t="s">
        <v>115</v>
      </c>
      <c r="C22" s="62">
        <f t="shared" si="7"/>
        <v>4470</v>
      </c>
      <c r="D22" s="89">
        <f>D23</f>
        <v>500</v>
      </c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79">
        <f t="shared" si="38"/>
        <v>0</v>
      </c>
      <c r="Q22" s="89">
        <f>Q23</f>
        <v>0</v>
      </c>
      <c r="R22" s="89">
        <f>R23</f>
        <v>0</v>
      </c>
      <c r="S22" s="81">
        <f t="shared" si="39"/>
        <v>220</v>
      </c>
      <c r="T22" s="103">
        <f>SUM(T23)</f>
        <v>200</v>
      </c>
      <c r="U22" s="103">
        <f>SUM(U23)</f>
        <v>20</v>
      </c>
      <c r="V22" s="167">
        <f t="shared" ref="V22:W22" si="109">SUM(V23:V25)</f>
        <v>0</v>
      </c>
      <c r="W22" s="167">
        <f t="shared" si="109"/>
        <v>0</v>
      </c>
      <c r="X22" s="81">
        <f t="shared" si="37"/>
        <v>40</v>
      </c>
      <c r="Y22" s="194">
        <f>SUM(Y23:Y25)</f>
        <v>40</v>
      </c>
      <c r="Z22" s="104">
        <f>SUM(Z23:Z25)</f>
        <v>0</v>
      </c>
      <c r="AA22" s="104">
        <f>SUM(AA23:AA25)</f>
        <v>0</v>
      </c>
      <c r="AB22" s="81">
        <f>AC22+AD22+AE22+AF22</f>
        <v>540</v>
      </c>
      <c r="AC22" s="239">
        <f>AC23</f>
        <v>40</v>
      </c>
      <c r="AD22" s="239">
        <f t="shared" ref="AD22:AF22" si="110">AD23</f>
        <v>80</v>
      </c>
      <c r="AE22" s="239">
        <f t="shared" si="110"/>
        <v>20</v>
      </c>
      <c r="AF22" s="239">
        <f t="shared" si="110"/>
        <v>400</v>
      </c>
      <c r="AG22" s="81">
        <f>AH22+AI22+AK22</f>
        <v>0</v>
      </c>
      <c r="AH22" s="222">
        <f>AH23</f>
        <v>0</v>
      </c>
      <c r="AI22" s="222">
        <f t="shared" ref="AI22:AK22" si="111">AI23</f>
        <v>0</v>
      </c>
      <c r="AJ22" s="222">
        <f t="shared" si="111"/>
        <v>0</v>
      </c>
      <c r="AK22" s="222">
        <f t="shared" si="111"/>
        <v>0</v>
      </c>
      <c r="AL22" s="81">
        <f>AM22+AN22+AO22+AP22+AQ22</f>
        <v>200</v>
      </c>
      <c r="AM22" s="240">
        <f>SUM(AM23)</f>
        <v>60</v>
      </c>
      <c r="AN22" s="240">
        <f>SUM(AN23)</f>
        <v>40</v>
      </c>
      <c r="AO22" s="240">
        <f>SUM(AO23)</f>
        <v>60</v>
      </c>
      <c r="AP22" s="241">
        <f>SUM(AP23)</f>
        <v>0</v>
      </c>
      <c r="AQ22" s="240">
        <f>SUM(AQ23)</f>
        <v>40</v>
      </c>
      <c r="AR22" s="81">
        <f>AS22+AT22+AU22+AV22+AW22</f>
        <v>60</v>
      </c>
      <c r="AS22" s="242">
        <f>+AS23</f>
        <v>40</v>
      </c>
      <c r="AT22" s="106">
        <f>AT23</f>
        <v>0</v>
      </c>
      <c r="AU22" s="106">
        <f t="shared" ref="AU22:AW22" si="112">AU23</f>
        <v>0</v>
      </c>
      <c r="AV22" s="106">
        <f t="shared" si="112"/>
        <v>20</v>
      </c>
      <c r="AW22" s="106">
        <f t="shared" si="112"/>
        <v>0</v>
      </c>
      <c r="AX22" s="81">
        <f t="shared" si="26"/>
        <v>220</v>
      </c>
      <c r="AY22" s="224">
        <f>SUM(AY23)</f>
        <v>80</v>
      </c>
      <c r="AZ22" s="224">
        <f t="shared" ref="AZ22:BB22" si="113">SUM(AZ23)</f>
        <v>40</v>
      </c>
      <c r="BA22" s="224">
        <f t="shared" si="113"/>
        <v>40</v>
      </c>
      <c r="BB22" s="224">
        <f t="shared" si="113"/>
        <v>60</v>
      </c>
      <c r="BC22" s="81">
        <f>BD22+BE22+BF22+BG22+BH22</f>
        <v>440</v>
      </c>
      <c r="BD22" s="89">
        <f>BD23</f>
        <v>240</v>
      </c>
      <c r="BE22" s="89">
        <f>BE23</f>
        <v>40</v>
      </c>
      <c r="BF22" s="89">
        <f t="shared" ref="BF22:BH22" si="114">BF23</f>
        <v>0</v>
      </c>
      <c r="BG22" s="89">
        <f t="shared" si="114"/>
        <v>80</v>
      </c>
      <c r="BH22" s="89">
        <f t="shared" si="114"/>
        <v>80</v>
      </c>
      <c r="BI22" s="81">
        <f>BJ22+BK22+BL22</f>
        <v>100</v>
      </c>
      <c r="BJ22" s="243">
        <f t="shared" ref="BJ22:BL22" si="115">BJ23</f>
        <v>80</v>
      </c>
      <c r="BK22" s="243">
        <f t="shared" si="115"/>
        <v>20</v>
      </c>
      <c r="BL22" s="225">
        <f t="shared" si="115"/>
        <v>0</v>
      </c>
      <c r="BM22" s="81">
        <f>BN22+BO22+BP22</f>
        <v>100</v>
      </c>
      <c r="BN22" s="244">
        <f>BN23</f>
        <v>0</v>
      </c>
      <c r="BO22" s="92"/>
      <c r="BP22" s="245">
        <f>BP23</f>
        <v>100</v>
      </c>
      <c r="BQ22" s="81"/>
      <c r="BR22" s="246">
        <f>BR23</f>
        <v>40</v>
      </c>
      <c r="BS22" s="247">
        <f>BS23</f>
        <v>20</v>
      </c>
      <c r="BT22" s="81">
        <f>BT23</f>
        <v>150</v>
      </c>
      <c r="BU22" s="81">
        <f>BV22+BW22+BX22</f>
        <v>0</v>
      </c>
      <c r="BV22" s="91">
        <f>BV23</f>
        <v>0</v>
      </c>
      <c r="BW22" s="91">
        <f t="shared" ref="BW22:BX22" si="116">BW23</f>
        <v>0</v>
      </c>
      <c r="BX22" s="91">
        <f t="shared" si="116"/>
        <v>0</v>
      </c>
      <c r="BY22" s="81"/>
      <c r="BZ22" s="89">
        <f>BZ23</f>
        <v>100</v>
      </c>
      <c r="CA22" s="89"/>
      <c r="CB22" s="89"/>
      <c r="CC22" s="89"/>
      <c r="CD22" s="81">
        <f>CE22+CF22+CG22</f>
        <v>240</v>
      </c>
      <c r="CE22" s="89">
        <f>CE23</f>
        <v>200</v>
      </c>
      <c r="CF22" s="89">
        <f t="shared" ref="CF22:CG22" si="117">CF23</f>
        <v>0</v>
      </c>
      <c r="CG22" s="89">
        <f t="shared" si="117"/>
        <v>40</v>
      </c>
      <c r="CH22" s="81">
        <f>CI22+CJ22+CK22</f>
        <v>260</v>
      </c>
      <c r="CI22" s="89">
        <f>CI23</f>
        <v>140</v>
      </c>
      <c r="CJ22" s="243">
        <f>CJ23</f>
        <v>100</v>
      </c>
      <c r="CK22" s="89">
        <f>CK23</f>
        <v>20</v>
      </c>
      <c r="CL22" s="81">
        <f>CM22+CN22+CO22+CP22+CQ22</f>
        <v>140</v>
      </c>
      <c r="CM22" s="91">
        <f>CM23</f>
        <v>0</v>
      </c>
      <c r="CN22" s="91">
        <f t="shared" ref="CN22:CQ22" si="118">CN23</f>
        <v>100</v>
      </c>
      <c r="CO22" s="91">
        <f t="shared" si="118"/>
        <v>40</v>
      </c>
      <c r="CP22" s="91">
        <f t="shared" si="118"/>
        <v>0</v>
      </c>
      <c r="CQ22" s="91">
        <f t="shared" si="118"/>
        <v>0</v>
      </c>
      <c r="CR22" s="81">
        <f>CS22+CT22</f>
        <v>80</v>
      </c>
      <c r="CS22" s="248">
        <v>80</v>
      </c>
      <c r="CT22" s="89">
        <v>0</v>
      </c>
      <c r="CU22" s="81">
        <f t="shared" si="52"/>
        <v>160</v>
      </c>
      <c r="CV22" s="89">
        <f>CV23</f>
        <v>100</v>
      </c>
      <c r="CW22" s="89">
        <f t="shared" ref="CW22:CX22" si="119">CW23</f>
        <v>0</v>
      </c>
      <c r="CX22" s="89">
        <f t="shared" si="119"/>
        <v>60</v>
      </c>
      <c r="CY22" s="81">
        <f>CZ22+DA22+DB22</f>
        <v>980</v>
      </c>
      <c r="CZ22" s="243">
        <f>CZ23</f>
        <v>600</v>
      </c>
      <c r="DA22" s="243">
        <f>DA23</f>
        <v>80</v>
      </c>
      <c r="DB22" s="249">
        <f>DB23</f>
        <v>300</v>
      </c>
      <c r="DC22" s="81">
        <f t="shared" si="35"/>
        <v>40</v>
      </c>
      <c r="DD22" s="225">
        <f>DD23</f>
        <v>0</v>
      </c>
      <c r="DE22" s="225">
        <f>DE23</f>
        <v>0</v>
      </c>
      <c r="DF22" s="225">
        <f t="shared" ref="DF22" si="120">DF23</f>
        <v>40</v>
      </c>
      <c r="DG22" s="81"/>
      <c r="DH22" s="232">
        <f>DH23</f>
        <v>0</v>
      </c>
      <c r="DI22" s="81"/>
    </row>
    <row r="23" spans="1:113" s="745" customFormat="1" ht="18.75" x14ac:dyDescent="0.3">
      <c r="A23" s="759" t="s">
        <v>135</v>
      </c>
      <c r="B23" s="760" t="s">
        <v>115</v>
      </c>
      <c r="C23" s="744">
        <f>SUM(D23+E23+F23+G23+H23+I23+J23+M23+N23+O23+P23+S23+X23+AB23+AG23+AL23+AR23+AX23+BC23+BI23+BM23+BQ23+BT23+BU23+BY23+CD23+CH23+CL23+CR23+CU23+CY23+DC23+DG23+DH23+DI23)</f>
        <v>4630</v>
      </c>
      <c r="D23" s="255">
        <v>500</v>
      </c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349">
        <f t="shared" si="38"/>
        <v>0</v>
      </c>
      <c r="Q23" s="255">
        <v>0</v>
      </c>
      <c r="R23" s="255">
        <v>0</v>
      </c>
      <c r="S23" s="349">
        <f t="shared" si="39"/>
        <v>220</v>
      </c>
      <c r="T23" s="761">
        <v>200</v>
      </c>
      <c r="U23" s="761">
        <v>20</v>
      </c>
      <c r="V23" s="762">
        <v>0</v>
      </c>
      <c r="W23" s="762">
        <v>0</v>
      </c>
      <c r="X23" s="349">
        <f t="shared" si="37"/>
        <v>40</v>
      </c>
      <c r="Y23" s="763">
        <v>40</v>
      </c>
      <c r="Z23" s="764">
        <v>0</v>
      </c>
      <c r="AA23" s="765">
        <v>0</v>
      </c>
      <c r="AB23" s="349">
        <f>AC23+AD23+AE23+AF23</f>
        <v>540</v>
      </c>
      <c r="AC23" s="761">
        <v>40</v>
      </c>
      <c r="AD23" s="766">
        <v>80</v>
      </c>
      <c r="AE23" s="766">
        <v>20</v>
      </c>
      <c r="AF23" s="766">
        <v>400</v>
      </c>
      <c r="AG23" s="349">
        <f>AH23+AI23+AJ23+AK23</f>
        <v>0</v>
      </c>
      <c r="AH23" s="767">
        <v>0</v>
      </c>
      <c r="AI23" s="768">
        <v>0</v>
      </c>
      <c r="AJ23" s="768">
        <v>0</v>
      </c>
      <c r="AK23" s="767">
        <v>0</v>
      </c>
      <c r="AL23" s="349">
        <f>AM23+AN23+AO23+AP23+AQ23</f>
        <v>200</v>
      </c>
      <c r="AM23" s="761">
        <v>60</v>
      </c>
      <c r="AN23" s="766">
        <v>40</v>
      </c>
      <c r="AO23" s="766">
        <v>60</v>
      </c>
      <c r="AP23" s="769">
        <v>0</v>
      </c>
      <c r="AQ23" s="766">
        <v>40</v>
      </c>
      <c r="AR23" s="349">
        <f>AS23+AT23+AU23+AV23+AW23</f>
        <v>60</v>
      </c>
      <c r="AS23" s="761">
        <v>40</v>
      </c>
      <c r="AT23" s="770">
        <v>0</v>
      </c>
      <c r="AU23" s="770">
        <v>0</v>
      </c>
      <c r="AV23" s="761">
        <v>20</v>
      </c>
      <c r="AW23" s="770">
        <v>0</v>
      </c>
      <c r="AX23" s="349">
        <f t="shared" si="26"/>
        <v>220</v>
      </c>
      <c r="AY23" s="771">
        <v>80</v>
      </c>
      <c r="AZ23" s="771">
        <v>40</v>
      </c>
      <c r="BA23" s="771">
        <v>40</v>
      </c>
      <c r="BB23" s="771">
        <v>60</v>
      </c>
      <c r="BC23" s="349">
        <f>BD23+BE23+BF23+BG23+BH23</f>
        <v>440</v>
      </c>
      <c r="BD23" s="761">
        <v>240</v>
      </c>
      <c r="BE23" s="766">
        <v>40</v>
      </c>
      <c r="BF23" s="769">
        <v>0</v>
      </c>
      <c r="BG23" s="766">
        <v>80</v>
      </c>
      <c r="BH23" s="766">
        <v>80</v>
      </c>
      <c r="BI23" s="349">
        <f>BJ23+BK23+BL23</f>
        <v>100</v>
      </c>
      <c r="BJ23" s="761">
        <v>80</v>
      </c>
      <c r="BK23" s="772">
        <v>20</v>
      </c>
      <c r="BL23" s="770">
        <v>0</v>
      </c>
      <c r="BM23" s="349">
        <f>BN23+BO23+BP23</f>
        <v>100</v>
      </c>
      <c r="BN23" s="773">
        <v>0</v>
      </c>
      <c r="BO23" s="774"/>
      <c r="BP23" s="775">
        <v>100</v>
      </c>
      <c r="BQ23" s="349">
        <f>BR23+BS23</f>
        <v>60</v>
      </c>
      <c r="BR23" s="776">
        <v>40</v>
      </c>
      <c r="BS23" s="777">
        <v>20</v>
      </c>
      <c r="BT23" s="349">
        <v>150</v>
      </c>
      <c r="BU23" s="349">
        <f>BV23+BW23+BX23</f>
        <v>0</v>
      </c>
      <c r="BV23" s="372">
        <v>0</v>
      </c>
      <c r="BW23" s="372">
        <v>0</v>
      </c>
      <c r="BX23" s="372">
        <v>0</v>
      </c>
      <c r="BY23" s="349">
        <f>BZ23+CA23+CB23+CC23</f>
        <v>100</v>
      </c>
      <c r="BZ23" s="255">
        <v>100</v>
      </c>
      <c r="CA23" s="255"/>
      <c r="CB23" s="255"/>
      <c r="CC23" s="255"/>
      <c r="CD23" s="349">
        <f>CE23+CF23+CG23</f>
        <v>240</v>
      </c>
      <c r="CE23" s="255">
        <v>200</v>
      </c>
      <c r="CF23" s="255">
        <v>0</v>
      </c>
      <c r="CG23" s="255">
        <v>40</v>
      </c>
      <c r="CH23" s="349">
        <f>CI23+CJ23+CK23</f>
        <v>260</v>
      </c>
      <c r="CI23" s="255">
        <v>140</v>
      </c>
      <c r="CJ23" s="776">
        <v>100</v>
      </c>
      <c r="CK23" s="255">
        <v>20</v>
      </c>
      <c r="CL23" s="349">
        <f>CM23+CN23+CO23+CP23+CQ23</f>
        <v>140</v>
      </c>
      <c r="CM23" s="372">
        <v>0</v>
      </c>
      <c r="CN23" s="761">
        <v>100</v>
      </c>
      <c r="CO23" s="761">
        <v>40</v>
      </c>
      <c r="CP23" s="372">
        <v>0</v>
      </c>
      <c r="CQ23" s="372">
        <v>0</v>
      </c>
      <c r="CR23" s="349">
        <f>CS23+CT23</f>
        <v>80</v>
      </c>
      <c r="CS23" s="761">
        <v>80</v>
      </c>
      <c r="CT23" s="255">
        <v>0</v>
      </c>
      <c r="CU23" s="349">
        <f t="shared" si="52"/>
        <v>160</v>
      </c>
      <c r="CV23" s="255">
        <v>100</v>
      </c>
      <c r="CW23" s="255">
        <v>0</v>
      </c>
      <c r="CX23" s="766">
        <v>60</v>
      </c>
      <c r="CY23" s="349">
        <f>CZ23+DA23+DB23</f>
        <v>980</v>
      </c>
      <c r="CZ23" s="761">
        <v>600</v>
      </c>
      <c r="DA23" s="772">
        <v>80</v>
      </c>
      <c r="DB23" s="778">
        <v>300</v>
      </c>
      <c r="DC23" s="349">
        <f t="shared" si="35"/>
        <v>40</v>
      </c>
      <c r="DD23" s="779">
        <v>0</v>
      </c>
      <c r="DE23" s="779">
        <v>0</v>
      </c>
      <c r="DF23" s="779">
        <v>40</v>
      </c>
      <c r="DG23" s="349"/>
      <c r="DH23" s="780">
        <v>0</v>
      </c>
      <c r="DI23" s="349"/>
    </row>
    <row r="24" spans="1:113" ht="18.75" x14ac:dyDescent="0.3">
      <c r="A24" s="1100" t="s">
        <v>136</v>
      </c>
      <c r="B24" s="87" t="s">
        <v>137</v>
      </c>
      <c r="C24" s="62">
        <f t="shared" si="7"/>
        <v>10</v>
      </c>
      <c r="D24" s="89"/>
      <c r="E24" s="89"/>
      <c r="F24" s="89"/>
      <c r="G24" s="89"/>
      <c r="H24" s="89"/>
      <c r="I24" s="89">
        <v>10</v>
      </c>
      <c r="J24" s="89"/>
      <c r="K24" s="89"/>
      <c r="L24" s="89"/>
      <c r="M24" s="89"/>
      <c r="N24" s="89"/>
      <c r="O24" s="89"/>
      <c r="P24" s="79"/>
      <c r="Q24" s="89"/>
      <c r="R24" s="89"/>
      <c r="S24" s="81"/>
      <c r="T24" s="89"/>
      <c r="U24" s="89"/>
      <c r="V24" s="89"/>
      <c r="W24" s="89"/>
      <c r="X24" s="81"/>
      <c r="Y24" s="89"/>
      <c r="Z24" s="89"/>
      <c r="AA24" s="89"/>
      <c r="AB24" s="81"/>
      <c r="AC24" s="89"/>
      <c r="AD24" s="89"/>
      <c r="AE24" s="89"/>
      <c r="AF24" s="89"/>
      <c r="AG24" s="81"/>
      <c r="AH24" s="89"/>
      <c r="AI24" s="89"/>
      <c r="AJ24" s="89"/>
      <c r="AK24" s="89"/>
      <c r="AL24" s="81"/>
      <c r="AM24" s="90"/>
      <c r="AN24" s="90"/>
      <c r="AO24" s="90"/>
      <c r="AP24" s="90"/>
      <c r="AQ24" s="90"/>
      <c r="AR24" s="81"/>
      <c r="AS24" s="89"/>
      <c r="AT24" s="89"/>
      <c r="AU24" s="89"/>
      <c r="AV24" s="89"/>
      <c r="AW24" s="89"/>
      <c r="AX24" s="81"/>
      <c r="AY24" s="89"/>
      <c r="AZ24" s="89"/>
      <c r="BA24" s="89"/>
      <c r="BB24" s="89"/>
      <c r="BC24" s="81"/>
      <c r="BD24" s="89"/>
      <c r="BE24" s="89"/>
      <c r="BF24" s="89"/>
      <c r="BG24" s="89"/>
      <c r="BH24" s="89"/>
      <c r="BI24" s="81"/>
      <c r="BJ24" s="89"/>
      <c r="BK24" s="89"/>
      <c r="BL24" s="89"/>
      <c r="BM24" s="81"/>
      <c r="BN24" s="89"/>
      <c r="BO24" s="92"/>
      <c r="BP24" s="89"/>
      <c r="BQ24" s="81"/>
      <c r="BR24" s="89"/>
      <c r="BS24" s="94"/>
      <c r="BT24" s="81"/>
      <c r="BU24" s="81"/>
      <c r="BV24" s="89"/>
      <c r="BW24" s="89"/>
      <c r="BX24" s="89"/>
      <c r="BY24" s="81"/>
      <c r="BZ24" s="89"/>
      <c r="CA24" s="89"/>
      <c r="CB24" s="89"/>
      <c r="CC24" s="89"/>
      <c r="CD24" s="81"/>
      <c r="CE24" s="89"/>
      <c r="CF24" s="89"/>
      <c r="CG24" s="89"/>
      <c r="CH24" s="81"/>
      <c r="CI24" s="89"/>
      <c r="CJ24" s="89"/>
      <c r="CK24" s="89"/>
      <c r="CL24" s="81"/>
      <c r="CM24" s="89"/>
      <c r="CN24" s="89"/>
      <c r="CO24" s="89"/>
      <c r="CP24" s="89"/>
      <c r="CQ24" s="89"/>
      <c r="CR24" s="81"/>
      <c r="CS24" s="88"/>
      <c r="CT24" s="89"/>
      <c r="CU24" s="81"/>
      <c r="CV24" s="89"/>
      <c r="CW24" s="89"/>
      <c r="CX24" s="89"/>
      <c r="CY24" s="81"/>
      <c r="CZ24" s="89"/>
      <c r="DA24" s="89"/>
      <c r="DB24" s="147"/>
      <c r="DC24" s="81"/>
      <c r="DD24" s="89"/>
      <c r="DE24" s="89"/>
      <c r="DF24" s="89"/>
      <c r="DG24" s="81"/>
      <c r="DH24" s="81"/>
      <c r="DI24" s="81"/>
    </row>
    <row r="25" spans="1:113" ht="18.75" x14ac:dyDescent="0.25">
      <c r="A25" s="1101"/>
      <c r="B25" s="251" t="s">
        <v>138</v>
      </c>
      <c r="C25" s="62">
        <f t="shared" si="7"/>
        <v>0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79"/>
      <c r="Q25" s="80"/>
      <c r="R25" s="80"/>
      <c r="S25" s="81"/>
      <c r="T25" s="80"/>
      <c r="U25" s="80"/>
      <c r="V25" s="80"/>
      <c r="W25" s="80"/>
      <c r="X25" s="81"/>
      <c r="Y25" s="80"/>
      <c r="Z25" s="80"/>
      <c r="AA25" s="80"/>
      <c r="AB25" s="81"/>
      <c r="AC25" s="80"/>
      <c r="AD25" s="80"/>
      <c r="AE25" s="80"/>
      <c r="AF25" s="80"/>
      <c r="AG25" s="81"/>
      <c r="AH25" s="80"/>
      <c r="AI25" s="80"/>
      <c r="AJ25" s="80"/>
      <c r="AK25" s="80"/>
      <c r="AL25" s="81"/>
      <c r="AM25" s="99"/>
      <c r="AN25" s="99"/>
      <c r="AO25" s="99"/>
      <c r="AP25" s="99"/>
      <c r="AQ25" s="99"/>
      <c r="AR25" s="81"/>
      <c r="AS25" s="80"/>
      <c r="AT25" s="80"/>
      <c r="AU25" s="80"/>
      <c r="AV25" s="80"/>
      <c r="AW25" s="80"/>
      <c r="AX25" s="81"/>
      <c r="AY25" s="80"/>
      <c r="AZ25" s="80"/>
      <c r="BA25" s="80"/>
      <c r="BB25" s="80"/>
      <c r="BC25" s="81"/>
      <c r="BD25" s="80"/>
      <c r="BE25" s="80"/>
      <c r="BF25" s="80"/>
      <c r="BG25" s="80"/>
      <c r="BH25" s="80"/>
      <c r="BI25" s="81"/>
      <c r="BJ25" s="80"/>
      <c r="BK25" s="80"/>
      <c r="BL25" s="80"/>
      <c r="BM25" s="81"/>
      <c r="BN25" s="80"/>
      <c r="BO25" s="82"/>
      <c r="BP25" s="80"/>
      <c r="BQ25" s="81"/>
      <c r="BR25" s="80"/>
      <c r="BS25" s="83"/>
      <c r="BT25" s="84"/>
      <c r="BU25" s="81"/>
      <c r="BV25" s="80"/>
      <c r="BW25" s="80"/>
      <c r="BX25" s="80"/>
      <c r="BY25" s="81"/>
      <c r="BZ25" s="80"/>
      <c r="CA25" s="80"/>
      <c r="CB25" s="80"/>
      <c r="CC25" s="80"/>
      <c r="CD25" s="81"/>
      <c r="CE25" s="80"/>
      <c r="CF25" s="80"/>
      <c r="CG25" s="80"/>
      <c r="CH25" s="81"/>
      <c r="CI25" s="80"/>
      <c r="CJ25" s="80"/>
      <c r="CK25" s="80"/>
      <c r="CL25" s="81"/>
      <c r="CM25" s="80"/>
      <c r="CN25" s="80"/>
      <c r="CO25" s="80"/>
      <c r="CP25" s="80"/>
      <c r="CQ25" s="80"/>
      <c r="CR25" s="81"/>
      <c r="CS25" s="78"/>
      <c r="CT25" s="80"/>
      <c r="CU25" s="81"/>
      <c r="CV25" s="80"/>
      <c r="CW25" s="80"/>
      <c r="CX25" s="80"/>
      <c r="CY25" s="81"/>
      <c r="CZ25" s="80"/>
      <c r="DA25" s="80"/>
      <c r="DB25" s="80"/>
      <c r="DC25" s="81"/>
      <c r="DD25" s="80"/>
      <c r="DE25" s="80"/>
      <c r="DF25" s="80"/>
      <c r="DG25" s="84"/>
      <c r="DH25" s="84"/>
      <c r="DI25" s="84"/>
    </row>
    <row r="26" spans="1:113" s="96" customFormat="1" ht="37.5" x14ac:dyDescent="0.25">
      <c r="A26" s="252" t="s">
        <v>139</v>
      </c>
      <c r="B26" s="87" t="s">
        <v>115</v>
      </c>
      <c r="C26" s="62">
        <f>SUM(D26+E26+F26+G26+H26+I26+J26+M26+N26+O26+P26+S26+X26+AB26+AG26+AL26+AR26+AX26+BC26+BI26+BM26+BQ26+BT26+BU26+BY26+CD26+CH26+CL26+CR26+CU26+CY26+DC26+DG26+DH26+DI26)</f>
        <v>17180</v>
      </c>
      <c r="D26" s="89"/>
      <c r="E26" s="89"/>
      <c r="F26" s="89">
        <f>F37</f>
        <v>500</v>
      </c>
      <c r="G26" s="89"/>
      <c r="H26" s="89"/>
      <c r="I26" s="89">
        <v>10000</v>
      </c>
      <c r="J26" s="89"/>
      <c r="K26" s="89"/>
      <c r="L26" s="89"/>
      <c r="M26" s="89"/>
      <c r="N26" s="89"/>
      <c r="O26" s="89"/>
      <c r="P26" s="79">
        <f>Q26+R26</f>
        <v>960</v>
      </c>
      <c r="Q26" s="89">
        <f>Q27</f>
        <v>960</v>
      </c>
      <c r="R26" s="89"/>
      <c r="S26" s="81">
        <f>T26</f>
        <v>900</v>
      </c>
      <c r="T26" s="89">
        <f>T28</f>
        <v>900</v>
      </c>
      <c r="U26" s="89"/>
      <c r="V26" s="89"/>
      <c r="W26" s="89"/>
      <c r="X26" s="81">
        <f>Y26</f>
        <v>400</v>
      </c>
      <c r="Y26" s="89">
        <f>Y29</f>
        <v>400</v>
      </c>
      <c r="Z26" s="89">
        <v>0</v>
      </c>
      <c r="AA26" s="89">
        <v>0</v>
      </c>
      <c r="AB26" s="81"/>
      <c r="AC26" s="89"/>
      <c r="AD26" s="89"/>
      <c r="AE26" s="89"/>
      <c r="AF26" s="89"/>
      <c r="AG26" s="81">
        <f>AG30</f>
        <v>920</v>
      </c>
      <c r="AH26" s="89">
        <f>AH30</f>
        <v>920</v>
      </c>
      <c r="AI26" s="89"/>
      <c r="AJ26" s="89"/>
      <c r="AK26" s="89"/>
      <c r="AL26" s="81">
        <f>AM26</f>
        <v>500</v>
      </c>
      <c r="AM26" s="90">
        <f>AM31</f>
        <v>500</v>
      </c>
      <c r="AN26" s="90"/>
      <c r="AO26" s="90"/>
      <c r="AP26" s="90"/>
      <c r="AQ26" s="90"/>
      <c r="AR26" s="81">
        <f>AS26</f>
        <v>400</v>
      </c>
      <c r="AS26" s="89">
        <f>AS32</f>
        <v>400</v>
      </c>
      <c r="AT26" s="89"/>
      <c r="AU26" s="89"/>
      <c r="AV26" s="89"/>
      <c r="AW26" s="89"/>
      <c r="AX26" s="81"/>
      <c r="AY26" s="89"/>
      <c r="AZ26" s="89"/>
      <c r="BA26" s="89"/>
      <c r="BB26" s="89"/>
      <c r="BC26" s="81"/>
      <c r="BD26" s="89"/>
      <c r="BE26" s="89"/>
      <c r="BF26" s="89"/>
      <c r="BG26" s="89"/>
      <c r="BH26" s="89"/>
      <c r="BI26" s="81"/>
      <c r="BJ26" s="89"/>
      <c r="BK26" s="89"/>
      <c r="BL26" s="89"/>
      <c r="BM26" s="81"/>
      <c r="BN26" s="89"/>
      <c r="BO26" s="92"/>
      <c r="BP26" s="89"/>
      <c r="BQ26" s="81">
        <f>BR26</f>
        <v>500</v>
      </c>
      <c r="BR26" s="89">
        <f>BR33</f>
        <v>500</v>
      </c>
      <c r="BS26" s="94"/>
      <c r="BT26" s="81"/>
      <c r="BU26" s="81"/>
      <c r="BV26" s="89"/>
      <c r="BW26" s="89"/>
      <c r="BX26" s="89"/>
      <c r="BY26" s="81"/>
      <c r="BZ26" s="89"/>
      <c r="CA26" s="89"/>
      <c r="CB26" s="89"/>
      <c r="CC26" s="89"/>
      <c r="CD26" s="81"/>
      <c r="CE26" s="89"/>
      <c r="CF26" s="89"/>
      <c r="CG26" s="89"/>
      <c r="CH26" s="81">
        <f>CI26</f>
        <v>600</v>
      </c>
      <c r="CI26" s="89">
        <f>CI34</f>
        <v>600</v>
      </c>
      <c r="CJ26" s="89"/>
      <c r="CK26" s="89"/>
      <c r="CL26" s="81">
        <f>CM26</f>
        <v>400</v>
      </c>
      <c r="CM26" s="89">
        <f>CM35</f>
        <v>400</v>
      </c>
      <c r="CN26" s="89"/>
      <c r="CO26" s="89"/>
      <c r="CP26" s="89"/>
      <c r="CQ26" s="89"/>
      <c r="CR26" s="81">
        <f>CS26</f>
        <v>300</v>
      </c>
      <c r="CS26" s="88">
        <f>CS36</f>
        <v>300</v>
      </c>
      <c r="CT26" s="89"/>
      <c r="CU26" s="81"/>
      <c r="CV26" s="89"/>
      <c r="CW26" s="89"/>
      <c r="CX26" s="89"/>
      <c r="CY26" s="81">
        <f>CZ26</f>
        <v>800</v>
      </c>
      <c r="CZ26" s="89">
        <f>CZ38</f>
        <v>800</v>
      </c>
      <c r="DA26" s="89"/>
      <c r="DB26" s="89"/>
      <c r="DC26" s="81"/>
      <c r="DD26" s="89"/>
      <c r="DE26" s="89"/>
      <c r="DF26" s="89"/>
      <c r="DG26" s="81"/>
      <c r="DH26" s="81"/>
      <c r="DI26" s="81"/>
    </row>
    <row r="27" spans="1:113" ht="18.75" x14ac:dyDescent="0.25">
      <c r="A27" s="144" t="s">
        <v>140</v>
      </c>
      <c r="B27" s="145" t="s">
        <v>115</v>
      </c>
      <c r="C27" s="119">
        <f t="shared" si="7"/>
        <v>960</v>
      </c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79">
        <f>Q27+R27</f>
        <v>960</v>
      </c>
      <c r="Q27" s="80">
        <v>960</v>
      </c>
      <c r="R27" s="89"/>
      <c r="S27" s="81"/>
      <c r="T27" s="89"/>
      <c r="U27" s="89"/>
      <c r="V27" s="89"/>
      <c r="W27" s="89"/>
      <c r="X27" s="81"/>
      <c r="Y27" s="89"/>
      <c r="Z27" s="89"/>
      <c r="AA27" s="89"/>
      <c r="AB27" s="81"/>
      <c r="AC27" s="89"/>
      <c r="AD27" s="89"/>
      <c r="AE27" s="89"/>
      <c r="AF27" s="89"/>
      <c r="AG27" s="81"/>
      <c r="AH27" s="89"/>
      <c r="AI27" s="89"/>
      <c r="AJ27" s="89"/>
      <c r="AK27" s="89"/>
      <c r="AL27" s="81"/>
      <c r="AM27" s="89"/>
      <c r="AN27" s="89"/>
      <c r="AO27" s="89"/>
      <c r="AP27" s="89"/>
      <c r="AQ27" s="89"/>
      <c r="AR27" s="81"/>
      <c r="AS27" s="89"/>
      <c r="AT27" s="89"/>
      <c r="AU27" s="89"/>
      <c r="AV27" s="89"/>
      <c r="AW27" s="89"/>
      <c r="AX27" s="81"/>
      <c r="AY27" s="89"/>
      <c r="AZ27" s="89"/>
      <c r="BA27" s="89"/>
      <c r="BB27" s="89"/>
      <c r="BC27" s="81"/>
      <c r="BD27" s="89"/>
      <c r="BE27" s="89"/>
      <c r="BF27" s="89"/>
      <c r="BG27" s="89"/>
      <c r="BH27" s="89"/>
      <c r="BI27" s="81"/>
      <c r="BJ27" s="89"/>
      <c r="BK27" s="89"/>
      <c r="BL27" s="89"/>
      <c r="BM27" s="81"/>
      <c r="BN27" s="89"/>
      <c r="BO27" s="92"/>
      <c r="BP27" s="89"/>
      <c r="BQ27" s="81"/>
      <c r="BR27" s="89"/>
      <c r="BS27" s="94"/>
      <c r="BT27" s="81"/>
      <c r="BU27" s="81"/>
      <c r="BV27" s="89"/>
      <c r="BW27" s="89"/>
      <c r="BX27" s="89"/>
      <c r="BY27" s="81"/>
      <c r="BZ27" s="89"/>
      <c r="CA27" s="89"/>
      <c r="CB27" s="89"/>
      <c r="CC27" s="89"/>
      <c r="CD27" s="81"/>
      <c r="CE27" s="89"/>
      <c r="CF27" s="89"/>
      <c r="CG27" s="89"/>
      <c r="CH27" s="81"/>
      <c r="CI27" s="89"/>
      <c r="CJ27" s="89"/>
      <c r="CK27" s="89"/>
      <c r="CL27" s="81"/>
      <c r="CM27" s="89"/>
      <c r="CN27" s="89"/>
      <c r="CO27" s="89"/>
      <c r="CP27" s="89"/>
      <c r="CQ27" s="89"/>
      <c r="CR27" s="81"/>
      <c r="CS27" s="88"/>
      <c r="CT27" s="89"/>
      <c r="CU27" s="81"/>
      <c r="CV27" s="89"/>
      <c r="CW27" s="89"/>
      <c r="CX27" s="89"/>
      <c r="CY27" s="81"/>
      <c r="CZ27" s="89"/>
      <c r="DA27" s="89"/>
      <c r="DB27" s="89"/>
      <c r="DC27" s="81"/>
      <c r="DD27" s="89"/>
      <c r="DE27" s="89"/>
      <c r="DF27" s="89"/>
      <c r="DG27" s="81"/>
      <c r="DH27" s="81"/>
      <c r="DI27" s="81"/>
    </row>
    <row r="28" spans="1:113" ht="18.75" x14ac:dyDescent="0.25">
      <c r="A28" s="253" t="s">
        <v>141</v>
      </c>
      <c r="B28" s="186" t="s">
        <v>115</v>
      </c>
      <c r="C28" s="119">
        <f t="shared" si="7"/>
        <v>900</v>
      </c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79"/>
      <c r="Q28" s="80"/>
      <c r="R28" s="80"/>
      <c r="S28" s="81">
        <f>T28</f>
        <v>900</v>
      </c>
      <c r="T28" s="80">
        <v>900</v>
      </c>
      <c r="U28" s="80"/>
      <c r="V28" s="80"/>
      <c r="W28" s="80"/>
      <c r="X28" s="81"/>
      <c r="Y28" s="80"/>
      <c r="Z28" s="80"/>
      <c r="AA28" s="80"/>
      <c r="AB28" s="81"/>
      <c r="AC28" s="80"/>
      <c r="AD28" s="80"/>
      <c r="AE28" s="80"/>
      <c r="AF28" s="80"/>
      <c r="AG28" s="81"/>
      <c r="AH28" s="80"/>
      <c r="AI28" s="80"/>
      <c r="AJ28" s="80"/>
      <c r="AK28" s="80"/>
      <c r="AL28" s="81"/>
      <c r="AM28" s="99"/>
      <c r="AN28" s="99"/>
      <c r="AO28" s="99"/>
      <c r="AP28" s="99"/>
      <c r="AQ28" s="99"/>
      <c r="AR28" s="81"/>
      <c r="AS28" s="80"/>
      <c r="AT28" s="80"/>
      <c r="AU28" s="80"/>
      <c r="AV28" s="80"/>
      <c r="AW28" s="80"/>
      <c r="AX28" s="81"/>
      <c r="AY28" s="80"/>
      <c r="AZ28" s="80"/>
      <c r="BA28" s="80"/>
      <c r="BB28" s="80"/>
      <c r="BC28" s="81"/>
      <c r="BD28" s="80"/>
      <c r="BE28" s="80"/>
      <c r="BF28" s="80"/>
      <c r="BG28" s="80"/>
      <c r="BH28" s="80"/>
      <c r="BI28" s="81"/>
      <c r="BJ28" s="80"/>
      <c r="BK28" s="80"/>
      <c r="BL28" s="80"/>
      <c r="BM28" s="81"/>
      <c r="BN28" s="80"/>
      <c r="BO28" s="82"/>
      <c r="BP28" s="80"/>
      <c r="BQ28" s="81"/>
      <c r="BR28" s="80"/>
      <c r="BS28" s="83"/>
      <c r="BT28" s="84"/>
      <c r="BU28" s="81"/>
      <c r="BV28" s="80"/>
      <c r="BW28" s="80"/>
      <c r="BX28" s="80"/>
      <c r="BY28" s="81"/>
      <c r="BZ28" s="80"/>
      <c r="CA28" s="80"/>
      <c r="CB28" s="80"/>
      <c r="CC28" s="80"/>
      <c r="CD28" s="81"/>
      <c r="CE28" s="80"/>
      <c r="CF28" s="80"/>
      <c r="CG28" s="80"/>
      <c r="CH28" s="81"/>
      <c r="CI28" s="80"/>
      <c r="CJ28" s="80"/>
      <c r="CK28" s="80"/>
      <c r="CL28" s="81"/>
      <c r="CM28" s="80"/>
      <c r="CN28" s="80"/>
      <c r="CO28" s="80"/>
      <c r="CP28" s="80"/>
      <c r="CQ28" s="80"/>
      <c r="CR28" s="81"/>
      <c r="CS28" s="78"/>
      <c r="CT28" s="80"/>
      <c r="CU28" s="81"/>
      <c r="CV28" s="80"/>
      <c r="CW28" s="80"/>
      <c r="CX28" s="80"/>
      <c r="CY28" s="81"/>
      <c r="CZ28" s="80"/>
      <c r="DA28" s="80"/>
      <c r="DB28" s="80"/>
      <c r="DC28" s="81"/>
      <c r="DD28" s="80"/>
      <c r="DE28" s="80"/>
      <c r="DF28" s="80"/>
      <c r="DG28" s="84"/>
      <c r="DH28" s="84"/>
      <c r="DI28" s="84"/>
    </row>
    <row r="29" spans="1:113" ht="18.75" x14ac:dyDescent="0.25">
      <c r="A29" s="254" t="s">
        <v>142</v>
      </c>
      <c r="B29" s="250" t="s">
        <v>115</v>
      </c>
      <c r="C29" s="119">
        <f t="shared" si="7"/>
        <v>400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79"/>
      <c r="Q29" s="80"/>
      <c r="R29" s="80"/>
      <c r="S29" s="81"/>
      <c r="T29" s="80"/>
      <c r="U29" s="80"/>
      <c r="V29" s="80"/>
      <c r="W29" s="80"/>
      <c r="X29" s="81">
        <f>Y29</f>
        <v>400</v>
      </c>
      <c r="Y29" s="80">
        <v>400</v>
      </c>
      <c r="Z29" s="80">
        <v>0</v>
      </c>
      <c r="AA29" s="80">
        <v>0</v>
      </c>
      <c r="AB29" s="81"/>
      <c r="AC29" s="80"/>
      <c r="AD29" s="80"/>
      <c r="AE29" s="80"/>
      <c r="AF29" s="255"/>
      <c r="AG29" s="81"/>
      <c r="AH29" s="80"/>
      <c r="AI29" s="80"/>
      <c r="AJ29" s="80"/>
      <c r="AK29" s="80"/>
      <c r="AL29" s="81"/>
      <c r="AM29" s="99"/>
      <c r="AN29" s="99"/>
      <c r="AO29" s="99"/>
      <c r="AP29" s="99"/>
      <c r="AQ29" s="99"/>
      <c r="AR29" s="81"/>
      <c r="AS29" s="80"/>
      <c r="AT29" s="80"/>
      <c r="AU29" s="80"/>
      <c r="AV29" s="80"/>
      <c r="AW29" s="80"/>
      <c r="AX29" s="81"/>
      <c r="AY29" s="80"/>
      <c r="AZ29" s="80"/>
      <c r="BA29" s="80"/>
      <c r="BB29" s="80"/>
      <c r="BC29" s="81"/>
      <c r="BD29" s="80"/>
      <c r="BE29" s="80"/>
      <c r="BF29" s="80"/>
      <c r="BG29" s="80"/>
      <c r="BH29" s="80"/>
      <c r="BI29" s="81"/>
      <c r="BJ29" s="80"/>
      <c r="BK29" s="80"/>
      <c r="BL29" s="80"/>
      <c r="BM29" s="81"/>
      <c r="BN29" s="80"/>
      <c r="BO29" s="82"/>
      <c r="BP29" s="80"/>
      <c r="BQ29" s="81"/>
      <c r="BR29" s="80"/>
      <c r="BS29" s="83"/>
      <c r="BT29" s="84"/>
      <c r="BU29" s="81"/>
      <c r="BV29" s="80"/>
      <c r="BW29" s="80"/>
      <c r="BX29" s="80"/>
      <c r="BY29" s="81"/>
      <c r="BZ29" s="80"/>
      <c r="CA29" s="80"/>
      <c r="CB29" s="80"/>
      <c r="CC29" s="80"/>
      <c r="CD29" s="81"/>
      <c r="CE29" s="80"/>
      <c r="CF29" s="80"/>
      <c r="CG29" s="80"/>
      <c r="CH29" s="81"/>
      <c r="CI29" s="80"/>
      <c r="CJ29" s="80"/>
      <c r="CK29" s="80"/>
      <c r="CL29" s="81"/>
      <c r="CM29" s="80"/>
      <c r="CN29" s="80"/>
      <c r="CO29" s="80"/>
      <c r="CP29" s="80"/>
      <c r="CQ29" s="80"/>
      <c r="CR29" s="81"/>
      <c r="CS29" s="78"/>
      <c r="CT29" s="80"/>
      <c r="CU29" s="81"/>
      <c r="CV29" s="80"/>
      <c r="CW29" s="80"/>
      <c r="CX29" s="80"/>
      <c r="CY29" s="81"/>
      <c r="CZ29" s="80"/>
      <c r="DA29" s="80"/>
      <c r="DB29" s="80"/>
      <c r="DC29" s="81"/>
      <c r="DD29" s="80"/>
      <c r="DE29" s="80"/>
      <c r="DF29" s="80"/>
      <c r="DG29" s="84"/>
      <c r="DH29" s="84"/>
      <c r="DI29" s="84"/>
    </row>
    <row r="30" spans="1:113" ht="37.5" x14ac:dyDescent="0.25">
      <c r="A30" s="185" t="s">
        <v>143</v>
      </c>
      <c r="B30" s="186" t="s">
        <v>115</v>
      </c>
      <c r="C30" s="119">
        <f t="shared" si="7"/>
        <v>920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79"/>
      <c r="Q30" s="89"/>
      <c r="R30" s="89"/>
      <c r="S30" s="81"/>
      <c r="T30" s="89"/>
      <c r="U30" s="89"/>
      <c r="V30" s="89"/>
      <c r="W30" s="89"/>
      <c r="X30" s="81"/>
      <c r="Y30" s="89"/>
      <c r="Z30" s="89"/>
      <c r="AA30" s="89"/>
      <c r="AB30" s="81"/>
      <c r="AC30" s="89"/>
      <c r="AD30" s="89"/>
      <c r="AE30" s="89"/>
      <c r="AF30" s="89"/>
      <c r="AG30" s="81">
        <f>AH30</f>
        <v>920</v>
      </c>
      <c r="AH30" s="89">
        <v>920</v>
      </c>
      <c r="AI30" s="89"/>
      <c r="AJ30" s="89"/>
      <c r="AK30" s="89"/>
      <c r="AL30" s="81"/>
      <c r="AM30" s="90"/>
      <c r="AN30" s="90"/>
      <c r="AO30" s="90"/>
      <c r="AP30" s="90"/>
      <c r="AQ30" s="90"/>
      <c r="AR30" s="81"/>
      <c r="AS30" s="89"/>
      <c r="AT30" s="89"/>
      <c r="AU30" s="89"/>
      <c r="AV30" s="89"/>
      <c r="AW30" s="89"/>
      <c r="AX30" s="81"/>
      <c r="AY30" s="89"/>
      <c r="AZ30" s="89"/>
      <c r="BA30" s="89"/>
      <c r="BB30" s="89"/>
      <c r="BC30" s="81"/>
      <c r="BD30" s="89"/>
      <c r="BE30" s="89"/>
      <c r="BF30" s="89"/>
      <c r="BG30" s="89"/>
      <c r="BH30" s="89"/>
      <c r="BI30" s="81"/>
      <c r="BJ30" s="89"/>
      <c r="BK30" s="89"/>
      <c r="BL30" s="89"/>
      <c r="BM30" s="81"/>
      <c r="BN30" s="89"/>
      <c r="BO30" s="92"/>
      <c r="BP30" s="89"/>
      <c r="BQ30" s="81"/>
      <c r="BR30" s="89"/>
      <c r="BS30" s="94"/>
      <c r="BT30" s="81"/>
      <c r="BU30" s="81"/>
      <c r="BV30" s="89"/>
      <c r="BW30" s="89"/>
      <c r="BX30" s="89"/>
      <c r="BY30" s="81"/>
      <c r="BZ30" s="89"/>
      <c r="CA30" s="89"/>
      <c r="CB30" s="89"/>
      <c r="CC30" s="89"/>
      <c r="CD30" s="81"/>
      <c r="CE30" s="89"/>
      <c r="CF30" s="89"/>
      <c r="CG30" s="89"/>
      <c r="CH30" s="81"/>
      <c r="CI30" s="89"/>
      <c r="CJ30" s="89"/>
      <c r="CK30" s="89"/>
      <c r="CL30" s="81"/>
      <c r="CM30" s="89"/>
      <c r="CN30" s="89"/>
      <c r="CO30" s="89"/>
      <c r="CP30" s="89"/>
      <c r="CQ30" s="89"/>
      <c r="CR30" s="81"/>
      <c r="CS30" s="88"/>
      <c r="CT30" s="89"/>
      <c r="CU30" s="81"/>
      <c r="CV30" s="89"/>
      <c r="CW30" s="89"/>
      <c r="CX30" s="89"/>
      <c r="CY30" s="81"/>
      <c r="CZ30" s="89"/>
      <c r="DA30" s="89"/>
      <c r="DB30" s="89"/>
      <c r="DC30" s="81"/>
      <c r="DD30" s="89"/>
      <c r="DE30" s="89"/>
      <c r="DF30" s="89"/>
      <c r="DG30" s="81"/>
      <c r="DH30" s="81"/>
      <c r="DI30" s="81"/>
    </row>
    <row r="31" spans="1:113" ht="37.5" x14ac:dyDescent="0.25">
      <c r="A31" s="185" t="s">
        <v>144</v>
      </c>
      <c r="B31" s="186" t="s">
        <v>115</v>
      </c>
      <c r="C31" s="119">
        <f t="shared" si="7"/>
        <v>500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79"/>
      <c r="Q31" s="80"/>
      <c r="R31" s="80"/>
      <c r="S31" s="81"/>
      <c r="T31" s="80"/>
      <c r="U31" s="80"/>
      <c r="V31" s="80"/>
      <c r="W31" s="80"/>
      <c r="X31" s="81"/>
      <c r="Y31" s="80"/>
      <c r="Z31" s="80"/>
      <c r="AA31" s="80"/>
      <c r="AB31" s="81"/>
      <c r="AC31" s="80"/>
      <c r="AD31" s="80"/>
      <c r="AE31" s="80"/>
      <c r="AF31" s="80"/>
      <c r="AG31" s="81"/>
      <c r="AH31" s="80"/>
      <c r="AI31" s="80"/>
      <c r="AJ31" s="80"/>
      <c r="AK31" s="80"/>
      <c r="AL31" s="81">
        <f>AM31</f>
        <v>500</v>
      </c>
      <c r="AM31" s="99">
        <v>500</v>
      </c>
      <c r="AN31" s="80"/>
      <c r="AO31" s="80"/>
      <c r="AP31" s="80"/>
      <c r="AQ31" s="80"/>
      <c r="AR31" s="81"/>
      <c r="AS31" s="80"/>
      <c r="AT31" s="80"/>
      <c r="AU31" s="80"/>
      <c r="AV31" s="80"/>
      <c r="AW31" s="80"/>
      <c r="AX31" s="81"/>
      <c r="AY31" s="80"/>
      <c r="AZ31" s="80"/>
      <c r="BA31" s="80"/>
      <c r="BB31" s="80"/>
      <c r="BC31" s="81"/>
      <c r="BD31" s="80"/>
      <c r="BE31" s="80"/>
      <c r="BF31" s="80"/>
      <c r="BG31" s="80"/>
      <c r="BH31" s="80"/>
      <c r="BI31" s="81"/>
      <c r="BJ31" s="80"/>
      <c r="BK31" s="80"/>
      <c r="BL31" s="80"/>
      <c r="BM31" s="81"/>
      <c r="BN31" s="80"/>
      <c r="BO31" s="82"/>
      <c r="BP31" s="80"/>
      <c r="BQ31" s="81"/>
      <c r="BR31" s="80"/>
      <c r="BS31" s="83"/>
      <c r="BT31" s="84"/>
      <c r="BU31" s="81"/>
      <c r="BV31" s="80"/>
      <c r="BW31" s="80"/>
      <c r="BX31" s="80"/>
      <c r="BY31" s="81"/>
      <c r="BZ31" s="80"/>
      <c r="CA31" s="80"/>
      <c r="CB31" s="80"/>
      <c r="CC31" s="80"/>
      <c r="CD31" s="81"/>
      <c r="CE31" s="80"/>
      <c r="CF31" s="80"/>
      <c r="CG31" s="80"/>
      <c r="CH31" s="81"/>
      <c r="CI31" s="80"/>
      <c r="CJ31" s="80"/>
      <c r="CK31" s="80"/>
      <c r="CL31" s="81"/>
      <c r="CM31" s="80"/>
      <c r="CN31" s="80"/>
      <c r="CO31" s="80"/>
      <c r="CP31" s="80"/>
      <c r="CQ31" s="80"/>
      <c r="CR31" s="81"/>
      <c r="CS31" s="78"/>
      <c r="CT31" s="80"/>
      <c r="CU31" s="81"/>
      <c r="CV31" s="80"/>
      <c r="CW31" s="80"/>
      <c r="CX31" s="80"/>
      <c r="CY31" s="81"/>
      <c r="CZ31" s="80"/>
      <c r="DA31" s="80"/>
      <c r="DB31" s="80"/>
      <c r="DC31" s="81"/>
      <c r="DD31" s="80"/>
      <c r="DE31" s="80"/>
      <c r="DF31" s="80"/>
      <c r="DG31" s="84"/>
      <c r="DH31" s="84"/>
      <c r="DI31" s="84"/>
    </row>
    <row r="32" spans="1:113" ht="18.75" x14ac:dyDescent="0.25">
      <c r="A32" s="185" t="s">
        <v>145</v>
      </c>
      <c r="B32" s="186" t="s">
        <v>115</v>
      </c>
      <c r="C32" s="119">
        <f t="shared" si="7"/>
        <v>400</v>
      </c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79"/>
      <c r="Q32" s="89"/>
      <c r="R32" s="89"/>
      <c r="S32" s="81"/>
      <c r="T32" s="89"/>
      <c r="U32" s="89"/>
      <c r="V32" s="89"/>
      <c r="W32" s="89"/>
      <c r="X32" s="81"/>
      <c r="Y32" s="89"/>
      <c r="Z32" s="89"/>
      <c r="AA32" s="89"/>
      <c r="AB32" s="81"/>
      <c r="AC32" s="89"/>
      <c r="AD32" s="89"/>
      <c r="AE32" s="89"/>
      <c r="AF32" s="89"/>
      <c r="AG32" s="81"/>
      <c r="AH32" s="89"/>
      <c r="AI32" s="89"/>
      <c r="AJ32" s="89"/>
      <c r="AK32" s="89"/>
      <c r="AL32" s="81"/>
      <c r="AM32" s="90"/>
      <c r="AN32" s="90"/>
      <c r="AO32" s="90"/>
      <c r="AP32" s="90"/>
      <c r="AQ32" s="90"/>
      <c r="AR32" s="81">
        <f>AS32</f>
        <v>400</v>
      </c>
      <c r="AS32" s="80">
        <v>400</v>
      </c>
      <c r="AT32" s="89"/>
      <c r="AU32" s="89"/>
      <c r="AV32" s="89"/>
      <c r="AW32" s="89"/>
      <c r="AX32" s="81"/>
      <c r="AY32" s="89"/>
      <c r="AZ32" s="89"/>
      <c r="BA32" s="89"/>
      <c r="BB32" s="89"/>
      <c r="BC32" s="81"/>
      <c r="BD32" s="89"/>
      <c r="BE32" s="89"/>
      <c r="BF32" s="89"/>
      <c r="BG32" s="89"/>
      <c r="BH32" s="89"/>
      <c r="BI32" s="81"/>
      <c r="BJ32" s="89"/>
      <c r="BK32" s="89"/>
      <c r="BL32" s="89"/>
      <c r="BM32" s="81"/>
      <c r="BN32" s="89"/>
      <c r="BO32" s="92"/>
      <c r="BP32" s="89"/>
      <c r="BQ32" s="81"/>
      <c r="BR32" s="89"/>
      <c r="BS32" s="94"/>
      <c r="BT32" s="81"/>
      <c r="BU32" s="81"/>
      <c r="BV32" s="89"/>
      <c r="BW32" s="89"/>
      <c r="BX32" s="89"/>
      <c r="BY32" s="81"/>
      <c r="BZ32" s="89"/>
      <c r="CA32" s="89"/>
      <c r="CB32" s="89"/>
      <c r="CC32" s="89"/>
      <c r="CD32" s="81"/>
      <c r="CE32" s="89"/>
      <c r="CF32" s="89"/>
      <c r="CG32" s="89"/>
      <c r="CH32" s="81"/>
      <c r="CI32" s="89"/>
      <c r="CJ32" s="89"/>
      <c r="CK32" s="89"/>
      <c r="CL32" s="81"/>
      <c r="CM32" s="89"/>
      <c r="CN32" s="89"/>
      <c r="CO32" s="89"/>
      <c r="CP32" s="89"/>
      <c r="CQ32" s="89"/>
      <c r="CR32" s="81"/>
      <c r="CS32" s="88"/>
      <c r="CT32" s="89"/>
      <c r="CU32" s="81"/>
      <c r="CV32" s="89"/>
      <c r="CW32" s="89"/>
      <c r="CX32" s="89"/>
      <c r="CY32" s="81"/>
      <c r="CZ32" s="89"/>
      <c r="DA32" s="89"/>
      <c r="DB32" s="89"/>
      <c r="DC32" s="81"/>
      <c r="DD32" s="89"/>
      <c r="DE32" s="89"/>
      <c r="DF32" s="89"/>
      <c r="DG32" s="81"/>
      <c r="DH32" s="81"/>
      <c r="DI32" s="81"/>
    </row>
    <row r="33" spans="1:113" ht="37.5" x14ac:dyDescent="0.25">
      <c r="A33" s="185" t="s">
        <v>146</v>
      </c>
      <c r="B33" s="186" t="s">
        <v>115</v>
      </c>
      <c r="C33" s="119">
        <f t="shared" si="7"/>
        <v>500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9"/>
      <c r="Q33" s="80"/>
      <c r="R33" s="78"/>
      <c r="S33" s="79"/>
      <c r="T33" s="78"/>
      <c r="U33" s="78"/>
      <c r="V33" s="78"/>
      <c r="W33" s="78"/>
      <c r="X33" s="79"/>
      <c r="Y33" s="80"/>
      <c r="Z33" s="78"/>
      <c r="AA33" s="78"/>
      <c r="AB33" s="79"/>
      <c r="AC33" s="78"/>
      <c r="AD33" s="78"/>
      <c r="AE33" s="78"/>
      <c r="AF33" s="78"/>
      <c r="AG33" s="79"/>
      <c r="AH33" s="78"/>
      <c r="AI33" s="78"/>
      <c r="AJ33" s="78"/>
      <c r="AK33" s="78"/>
      <c r="AL33" s="81"/>
      <c r="AM33" s="90"/>
      <c r="AN33" s="90"/>
      <c r="AO33" s="90"/>
      <c r="AP33" s="90"/>
      <c r="AQ33" s="90"/>
      <c r="AR33" s="81"/>
      <c r="AS33" s="80"/>
      <c r="AT33" s="80"/>
      <c r="AU33" s="80"/>
      <c r="AV33" s="80"/>
      <c r="AW33" s="80"/>
      <c r="AX33" s="81"/>
      <c r="AY33" s="80"/>
      <c r="AZ33" s="80"/>
      <c r="BA33" s="80"/>
      <c r="BB33" s="80"/>
      <c r="BC33" s="81"/>
      <c r="BD33" s="80"/>
      <c r="BE33" s="80"/>
      <c r="BF33" s="80"/>
      <c r="BG33" s="80"/>
      <c r="BH33" s="80"/>
      <c r="BI33" s="81"/>
      <c r="BJ33" s="80"/>
      <c r="BK33" s="80"/>
      <c r="BL33" s="80"/>
      <c r="BM33" s="81"/>
      <c r="BN33" s="80"/>
      <c r="BO33" s="82"/>
      <c r="BP33" s="80"/>
      <c r="BQ33" s="81">
        <f>BR33</f>
        <v>500</v>
      </c>
      <c r="BR33" s="80">
        <v>500</v>
      </c>
      <c r="BS33" s="83"/>
      <c r="BT33" s="84"/>
      <c r="BU33" s="81"/>
      <c r="BV33" s="80"/>
      <c r="BW33" s="80"/>
      <c r="BX33" s="80"/>
      <c r="BY33" s="81"/>
      <c r="BZ33" s="80"/>
      <c r="CA33" s="80"/>
      <c r="CB33" s="80"/>
      <c r="CC33" s="80"/>
      <c r="CD33" s="81"/>
      <c r="CE33" s="80"/>
      <c r="CF33" s="80"/>
      <c r="CG33" s="80"/>
      <c r="CH33" s="81"/>
      <c r="CI33" s="80"/>
      <c r="CJ33" s="80"/>
      <c r="CK33" s="80"/>
      <c r="CL33" s="81"/>
      <c r="CM33" s="89"/>
      <c r="CN33" s="89"/>
      <c r="CO33" s="89"/>
      <c r="CP33" s="89"/>
      <c r="CQ33" s="89"/>
      <c r="CR33" s="81"/>
      <c r="CS33" s="78"/>
      <c r="CT33" s="80"/>
      <c r="CU33" s="81"/>
      <c r="CV33" s="80"/>
      <c r="CW33" s="80"/>
      <c r="CX33" s="80"/>
      <c r="CY33" s="81"/>
      <c r="CZ33" s="80"/>
      <c r="DA33" s="80"/>
      <c r="DB33" s="80"/>
      <c r="DC33" s="81"/>
      <c r="DD33" s="80"/>
      <c r="DE33" s="80"/>
      <c r="DF33" s="80"/>
      <c r="DG33" s="84"/>
      <c r="DH33" s="84"/>
      <c r="DI33" s="84"/>
    </row>
    <row r="34" spans="1:113" ht="18.75" x14ac:dyDescent="0.25">
      <c r="A34" s="208" t="s">
        <v>147</v>
      </c>
      <c r="B34" s="250" t="s">
        <v>115</v>
      </c>
      <c r="C34" s="119">
        <f t="shared" si="7"/>
        <v>600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79"/>
      <c r="Q34" s="80"/>
      <c r="R34" s="80"/>
      <c r="S34" s="81"/>
      <c r="T34" s="80"/>
      <c r="U34" s="80"/>
      <c r="V34" s="80"/>
      <c r="W34" s="80"/>
      <c r="X34" s="81"/>
      <c r="Y34" s="80"/>
      <c r="Z34" s="80"/>
      <c r="AA34" s="80"/>
      <c r="AB34" s="81"/>
      <c r="AC34" s="80"/>
      <c r="AD34" s="80"/>
      <c r="AE34" s="80"/>
      <c r="AF34" s="80"/>
      <c r="AG34" s="81"/>
      <c r="AH34" s="80"/>
      <c r="AI34" s="80"/>
      <c r="AJ34" s="80"/>
      <c r="AK34" s="80"/>
      <c r="AL34" s="81"/>
      <c r="AM34" s="99"/>
      <c r="AN34" s="99"/>
      <c r="AO34" s="99"/>
      <c r="AP34" s="99"/>
      <c r="AQ34" s="99"/>
      <c r="AR34" s="81"/>
      <c r="AS34" s="80"/>
      <c r="AT34" s="80"/>
      <c r="AU34" s="80"/>
      <c r="AV34" s="80"/>
      <c r="AW34" s="80"/>
      <c r="AX34" s="81"/>
      <c r="AY34" s="80"/>
      <c r="AZ34" s="80"/>
      <c r="BA34" s="80"/>
      <c r="BB34" s="80"/>
      <c r="BC34" s="81"/>
      <c r="BD34" s="80"/>
      <c r="BE34" s="80"/>
      <c r="BF34" s="80"/>
      <c r="BG34" s="80"/>
      <c r="BH34" s="80"/>
      <c r="BI34" s="81"/>
      <c r="BJ34" s="80"/>
      <c r="BK34" s="80"/>
      <c r="BL34" s="80"/>
      <c r="BM34" s="81"/>
      <c r="BN34" s="80"/>
      <c r="BO34" s="82"/>
      <c r="BP34" s="80"/>
      <c r="BQ34" s="81"/>
      <c r="BR34" s="80"/>
      <c r="BS34" s="83"/>
      <c r="BT34" s="84"/>
      <c r="BU34" s="81"/>
      <c r="BV34" s="80"/>
      <c r="BW34" s="80"/>
      <c r="BX34" s="80"/>
      <c r="BY34" s="81"/>
      <c r="BZ34" s="80"/>
      <c r="CA34" s="80"/>
      <c r="CB34" s="80"/>
      <c r="CC34" s="80"/>
      <c r="CD34" s="81"/>
      <c r="CE34" s="80"/>
      <c r="CF34" s="80"/>
      <c r="CG34" s="80"/>
      <c r="CH34" s="81">
        <f>CI34</f>
        <v>600</v>
      </c>
      <c r="CI34" s="80">
        <v>600</v>
      </c>
      <c r="CJ34" s="80"/>
      <c r="CK34" s="80"/>
      <c r="CL34" s="81"/>
      <c r="CM34" s="80"/>
      <c r="CN34" s="80"/>
      <c r="CO34" s="80"/>
      <c r="CP34" s="80"/>
      <c r="CQ34" s="80"/>
      <c r="CR34" s="81"/>
      <c r="CS34" s="78"/>
      <c r="CT34" s="80"/>
      <c r="CU34" s="81"/>
      <c r="CV34" s="80"/>
      <c r="CW34" s="80"/>
      <c r="CX34" s="80"/>
      <c r="CY34" s="81"/>
      <c r="CZ34" s="80"/>
      <c r="DA34" s="80"/>
      <c r="DB34" s="80"/>
      <c r="DC34" s="81"/>
      <c r="DD34" s="80"/>
      <c r="DE34" s="80"/>
      <c r="DF34" s="80"/>
      <c r="DG34" s="84"/>
      <c r="DH34" s="84"/>
      <c r="DI34" s="84"/>
    </row>
    <row r="35" spans="1:113" ht="18.75" x14ac:dyDescent="0.25">
      <c r="A35" s="185" t="s">
        <v>148</v>
      </c>
      <c r="B35" s="186" t="s">
        <v>115</v>
      </c>
      <c r="C35" s="119">
        <f t="shared" si="7"/>
        <v>400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79"/>
      <c r="Q35" s="80"/>
      <c r="R35" s="80"/>
      <c r="S35" s="81"/>
      <c r="T35" s="80"/>
      <c r="U35" s="80"/>
      <c r="V35" s="80"/>
      <c r="W35" s="80"/>
      <c r="X35" s="81"/>
      <c r="Y35" s="80"/>
      <c r="Z35" s="80"/>
      <c r="AA35" s="80"/>
      <c r="AB35" s="81"/>
      <c r="AC35" s="80"/>
      <c r="AD35" s="80"/>
      <c r="AE35" s="80"/>
      <c r="AF35" s="80"/>
      <c r="AG35" s="81"/>
      <c r="AH35" s="80"/>
      <c r="AI35" s="80"/>
      <c r="AJ35" s="80"/>
      <c r="AK35" s="80"/>
      <c r="AL35" s="81"/>
      <c r="AM35" s="99"/>
      <c r="AN35" s="99"/>
      <c r="AO35" s="99"/>
      <c r="AP35" s="99"/>
      <c r="AQ35" s="99"/>
      <c r="AR35" s="81"/>
      <c r="AS35" s="80"/>
      <c r="AT35" s="80"/>
      <c r="AU35" s="80"/>
      <c r="AV35" s="80"/>
      <c r="AW35" s="80"/>
      <c r="AX35" s="81"/>
      <c r="AY35" s="80"/>
      <c r="AZ35" s="80"/>
      <c r="BA35" s="80"/>
      <c r="BB35" s="80"/>
      <c r="BC35" s="81"/>
      <c r="BD35" s="80"/>
      <c r="BE35" s="80"/>
      <c r="BF35" s="80"/>
      <c r="BG35" s="80"/>
      <c r="BH35" s="80"/>
      <c r="BI35" s="81"/>
      <c r="BJ35" s="80"/>
      <c r="BK35" s="80"/>
      <c r="BL35" s="80"/>
      <c r="BM35" s="81"/>
      <c r="BN35" s="80"/>
      <c r="BO35" s="82"/>
      <c r="BP35" s="80"/>
      <c r="BQ35" s="81"/>
      <c r="BR35" s="80"/>
      <c r="BS35" s="83"/>
      <c r="BT35" s="84"/>
      <c r="BU35" s="81"/>
      <c r="BV35" s="80"/>
      <c r="BW35" s="80"/>
      <c r="BX35" s="80"/>
      <c r="BY35" s="81"/>
      <c r="BZ35" s="80"/>
      <c r="CA35" s="80"/>
      <c r="CB35" s="80"/>
      <c r="CC35" s="80"/>
      <c r="CD35" s="81"/>
      <c r="CE35" s="80"/>
      <c r="CF35" s="80"/>
      <c r="CG35" s="80"/>
      <c r="CH35" s="81"/>
      <c r="CI35" s="80"/>
      <c r="CJ35" s="80"/>
      <c r="CK35" s="80"/>
      <c r="CL35" s="81">
        <f>CM35</f>
        <v>400</v>
      </c>
      <c r="CM35" s="80">
        <v>400</v>
      </c>
      <c r="CN35" s="80"/>
      <c r="CO35" s="80"/>
      <c r="CP35" s="80"/>
      <c r="CQ35" s="80"/>
      <c r="CR35" s="81"/>
      <c r="CS35" s="78"/>
      <c r="CT35" s="80"/>
      <c r="CU35" s="81"/>
      <c r="CV35" s="80"/>
      <c r="CW35" s="80"/>
      <c r="CX35" s="80"/>
      <c r="CY35" s="81"/>
      <c r="CZ35" s="80"/>
      <c r="DA35" s="80"/>
      <c r="DB35" s="80"/>
      <c r="DC35" s="81"/>
      <c r="DD35" s="80"/>
      <c r="DE35" s="80"/>
      <c r="DF35" s="80"/>
      <c r="DG35" s="84"/>
      <c r="DH35" s="84"/>
      <c r="DI35" s="84"/>
    </row>
    <row r="36" spans="1:113" ht="37.5" x14ac:dyDescent="0.25">
      <c r="A36" s="185" t="s">
        <v>149</v>
      </c>
      <c r="B36" s="186" t="s">
        <v>115</v>
      </c>
      <c r="C36" s="119">
        <f t="shared" si="7"/>
        <v>300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79"/>
      <c r="Q36" s="80"/>
      <c r="R36" s="80"/>
      <c r="S36" s="81"/>
      <c r="T36" s="80"/>
      <c r="U36" s="80"/>
      <c r="V36" s="80"/>
      <c r="W36" s="80"/>
      <c r="X36" s="81"/>
      <c r="Y36" s="80"/>
      <c r="Z36" s="80"/>
      <c r="AA36" s="80"/>
      <c r="AB36" s="81"/>
      <c r="AC36" s="80"/>
      <c r="AD36" s="80"/>
      <c r="AE36" s="80"/>
      <c r="AF36" s="80"/>
      <c r="AG36" s="81"/>
      <c r="AH36" s="80"/>
      <c r="AI36" s="80"/>
      <c r="AJ36" s="80"/>
      <c r="AK36" s="80"/>
      <c r="AL36" s="81"/>
      <c r="AM36" s="99"/>
      <c r="AN36" s="99"/>
      <c r="AO36" s="99"/>
      <c r="AP36" s="99"/>
      <c r="AQ36" s="99"/>
      <c r="AR36" s="81"/>
      <c r="AS36" s="80"/>
      <c r="AT36" s="80"/>
      <c r="AU36" s="80"/>
      <c r="AV36" s="80"/>
      <c r="AW36" s="80"/>
      <c r="AX36" s="81"/>
      <c r="AY36" s="80"/>
      <c r="AZ36" s="80"/>
      <c r="BA36" s="80"/>
      <c r="BB36" s="80"/>
      <c r="BC36" s="81"/>
      <c r="BD36" s="80"/>
      <c r="BE36" s="80"/>
      <c r="BF36" s="80"/>
      <c r="BG36" s="80"/>
      <c r="BH36" s="80"/>
      <c r="BI36" s="81"/>
      <c r="BJ36" s="80"/>
      <c r="BK36" s="80"/>
      <c r="BL36" s="80"/>
      <c r="BM36" s="81"/>
      <c r="BN36" s="80"/>
      <c r="BO36" s="82"/>
      <c r="BP36" s="80"/>
      <c r="BQ36" s="81"/>
      <c r="BR36" s="80"/>
      <c r="BS36" s="83"/>
      <c r="BT36" s="84"/>
      <c r="BU36" s="81"/>
      <c r="BV36" s="80"/>
      <c r="BW36" s="80"/>
      <c r="BX36" s="80"/>
      <c r="BY36" s="81"/>
      <c r="BZ36" s="80"/>
      <c r="CA36" s="80"/>
      <c r="CB36" s="80"/>
      <c r="CC36" s="80"/>
      <c r="CD36" s="81"/>
      <c r="CE36" s="80"/>
      <c r="CF36" s="80"/>
      <c r="CG36" s="80"/>
      <c r="CH36" s="81"/>
      <c r="CI36" s="80"/>
      <c r="CJ36" s="80"/>
      <c r="CK36" s="80"/>
      <c r="CL36" s="81"/>
      <c r="CM36" s="80"/>
      <c r="CN36" s="80"/>
      <c r="CO36" s="80"/>
      <c r="CP36" s="80"/>
      <c r="CQ36" s="80"/>
      <c r="CR36" s="81">
        <f>CS36</f>
        <v>300</v>
      </c>
      <c r="CS36" s="78">
        <v>300</v>
      </c>
      <c r="CT36" s="80"/>
      <c r="CU36" s="81"/>
      <c r="CV36" s="80"/>
      <c r="CW36" s="80"/>
      <c r="CX36" s="80"/>
      <c r="CY36" s="81"/>
      <c r="CZ36" s="80"/>
      <c r="DA36" s="80"/>
      <c r="DB36" s="80"/>
      <c r="DC36" s="81"/>
      <c r="DD36" s="80"/>
      <c r="DE36" s="80"/>
      <c r="DF36" s="80"/>
      <c r="DG36" s="84"/>
      <c r="DH36" s="84"/>
      <c r="DI36" s="84"/>
    </row>
    <row r="37" spans="1:113" ht="37.5" x14ac:dyDescent="0.25">
      <c r="A37" s="185" t="s">
        <v>150</v>
      </c>
      <c r="B37" s="186" t="s">
        <v>115</v>
      </c>
      <c r="C37" s="119">
        <f t="shared" si="7"/>
        <v>500</v>
      </c>
      <c r="D37" s="80"/>
      <c r="E37" s="80"/>
      <c r="F37" s="80">
        <v>500</v>
      </c>
      <c r="G37" s="80"/>
      <c r="H37" s="80"/>
      <c r="I37" s="80"/>
      <c r="J37" s="80"/>
      <c r="K37" s="80"/>
      <c r="L37" s="80"/>
      <c r="M37" s="80"/>
      <c r="N37" s="80"/>
      <c r="O37" s="80"/>
      <c r="P37" s="79"/>
      <c r="Q37" s="80"/>
      <c r="R37" s="80"/>
      <c r="S37" s="81"/>
      <c r="T37" s="80"/>
      <c r="U37" s="80"/>
      <c r="V37" s="80"/>
      <c r="W37" s="80"/>
      <c r="X37" s="81"/>
      <c r="Y37" s="80"/>
      <c r="Z37" s="80"/>
      <c r="AA37" s="80"/>
      <c r="AB37" s="81"/>
      <c r="AC37" s="80"/>
      <c r="AD37" s="80"/>
      <c r="AE37" s="80"/>
      <c r="AF37" s="80"/>
      <c r="AG37" s="81"/>
      <c r="AH37" s="80"/>
      <c r="AI37" s="80"/>
      <c r="AJ37" s="80"/>
      <c r="AK37" s="80"/>
      <c r="AL37" s="81"/>
      <c r="AM37" s="90"/>
      <c r="AN37" s="256"/>
      <c r="AO37" s="256"/>
      <c r="AP37" s="256"/>
      <c r="AQ37" s="256"/>
      <c r="AR37" s="81"/>
      <c r="AS37" s="80"/>
      <c r="AT37" s="80"/>
      <c r="AU37" s="80"/>
      <c r="AV37" s="80"/>
      <c r="AW37" s="80"/>
      <c r="AX37" s="81"/>
      <c r="AY37" s="80"/>
      <c r="AZ37" s="80"/>
      <c r="BA37" s="80"/>
      <c r="BB37" s="80"/>
      <c r="BC37" s="81"/>
      <c r="BD37" s="80"/>
      <c r="BE37" s="80"/>
      <c r="BF37" s="80"/>
      <c r="BG37" s="80"/>
      <c r="BH37" s="80"/>
      <c r="BI37" s="81"/>
      <c r="BJ37" s="80"/>
      <c r="BK37" s="80"/>
      <c r="BL37" s="80"/>
      <c r="BM37" s="81"/>
      <c r="BN37" s="80"/>
      <c r="BO37" s="82"/>
      <c r="BP37" s="80"/>
      <c r="BQ37" s="81"/>
      <c r="BR37" s="80"/>
      <c r="BS37" s="83"/>
      <c r="BT37" s="84"/>
      <c r="BU37" s="81"/>
      <c r="BV37" s="80"/>
      <c r="BW37" s="80"/>
      <c r="BX37" s="80"/>
      <c r="BY37" s="81"/>
      <c r="BZ37" s="80"/>
      <c r="CA37" s="80"/>
      <c r="CB37" s="80"/>
      <c r="CC37" s="80"/>
      <c r="CD37" s="81"/>
      <c r="CE37" s="80"/>
      <c r="CF37" s="80"/>
      <c r="CG37" s="80"/>
      <c r="CH37" s="81"/>
      <c r="CI37" s="80"/>
      <c r="CJ37" s="80"/>
      <c r="CK37" s="80"/>
      <c r="CL37" s="81"/>
      <c r="CM37" s="80"/>
      <c r="CN37" s="80"/>
      <c r="CO37" s="80"/>
      <c r="CP37" s="80"/>
      <c r="CQ37" s="80"/>
      <c r="CR37" s="81"/>
      <c r="CS37" s="78"/>
      <c r="CT37" s="80"/>
      <c r="CU37" s="81"/>
      <c r="CV37" s="80"/>
      <c r="CW37" s="80"/>
      <c r="CX37" s="80"/>
      <c r="CY37" s="81"/>
      <c r="CZ37" s="80"/>
      <c r="DA37" s="80"/>
      <c r="DB37" s="80"/>
      <c r="DC37" s="81"/>
      <c r="DD37" s="80"/>
      <c r="DE37" s="80"/>
      <c r="DF37" s="80"/>
      <c r="DG37" s="84"/>
      <c r="DH37" s="84"/>
      <c r="DI37" s="84"/>
    </row>
    <row r="38" spans="1:113" ht="18.75" x14ac:dyDescent="0.25">
      <c r="A38" s="185" t="s">
        <v>151</v>
      </c>
      <c r="B38" s="186" t="s">
        <v>115</v>
      </c>
      <c r="C38" s="119">
        <f t="shared" si="7"/>
        <v>800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79"/>
      <c r="Q38" s="80"/>
      <c r="R38" s="80"/>
      <c r="S38" s="81"/>
      <c r="T38" s="80"/>
      <c r="U38" s="80"/>
      <c r="V38" s="80"/>
      <c r="W38" s="80"/>
      <c r="X38" s="81"/>
      <c r="Y38" s="80"/>
      <c r="Z38" s="80"/>
      <c r="AA38" s="80"/>
      <c r="AB38" s="81"/>
      <c r="AC38" s="80"/>
      <c r="AD38" s="80"/>
      <c r="AE38" s="80"/>
      <c r="AF38" s="80"/>
      <c r="AG38" s="81"/>
      <c r="AH38" s="80"/>
      <c r="AI38" s="80"/>
      <c r="AJ38" s="80"/>
      <c r="AK38" s="80"/>
      <c r="AL38" s="81"/>
      <c r="AM38" s="99"/>
      <c r="AN38" s="99"/>
      <c r="AO38" s="99"/>
      <c r="AP38" s="99"/>
      <c r="AQ38" s="99"/>
      <c r="AR38" s="81"/>
      <c r="AS38" s="80"/>
      <c r="AT38" s="80"/>
      <c r="AU38" s="80"/>
      <c r="AV38" s="80"/>
      <c r="AW38" s="80"/>
      <c r="AX38" s="81"/>
      <c r="AY38" s="80"/>
      <c r="AZ38" s="80"/>
      <c r="BA38" s="80"/>
      <c r="BB38" s="80"/>
      <c r="BC38" s="81"/>
      <c r="BD38" s="80"/>
      <c r="BE38" s="80"/>
      <c r="BF38" s="80"/>
      <c r="BG38" s="80"/>
      <c r="BH38" s="80"/>
      <c r="BI38" s="81"/>
      <c r="BJ38" s="80"/>
      <c r="BK38" s="80"/>
      <c r="BL38" s="80"/>
      <c r="BM38" s="81"/>
      <c r="BN38" s="80"/>
      <c r="BO38" s="82"/>
      <c r="BP38" s="80"/>
      <c r="BQ38" s="81"/>
      <c r="BR38" s="80"/>
      <c r="BS38" s="83"/>
      <c r="BT38" s="84"/>
      <c r="BU38" s="81"/>
      <c r="BV38" s="80"/>
      <c r="BW38" s="80"/>
      <c r="BX38" s="80"/>
      <c r="BY38" s="81"/>
      <c r="BZ38" s="80"/>
      <c r="CA38" s="80"/>
      <c r="CB38" s="80"/>
      <c r="CC38" s="80"/>
      <c r="CD38" s="81"/>
      <c r="CE38" s="80"/>
      <c r="CF38" s="80"/>
      <c r="CG38" s="80"/>
      <c r="CH38" s="81"/>
      <c r="CI38" s="80"/>
      <c r="CJ38" s="80"/>
      <c r="CK38" s="80"/>
      <c r="CL38" s="81"/>
      <c r="CM38" s="80"/>
      <c r="CN38" s="80"/>
      <c r="CO38" s="80"/>
      <c r="CP38" s="80"/>
      <c r="CQ38" s="80"/>
      <c r="CR38" s="81"/>
      <c r="CS38" s="78"/>
      <c r="CT38" s="80"/>
      <c r="CU38" s="81"/>
      <c r="CV38" s="80"/>
      <c r="CW38" s="80"/>
      <c r="CX38" s="80"/>
      <c r="CY38" s="81">
        <f>CZ38</f>
        <v>800</v>
      </c>
      <c r="CZ38" s="80">
        <v>800</v>
      </c>
      <c r="DA38" s="80"/>
      <c r="DB38" s="80"/>
      <c r="DC38" s="81"/>
      <c r="DD38" s="80"/>
      <c r="DE38" s="80"/>
      <c r="DF38" s="80"/>
      <c r="DG38" s="84"/>
      <c r="DH38" s="84"/>
      <c r="DI38" s="84"/>
    </row>
    <row r="39" spans="1:113" ht="57" thickBot="1" x14ac:dyDescent="0.3">
      <c r="A39" s="257" t="s">
        <v>152</v>
      </c>
      <c r="B39" s="258" t="s">
        <v>115</v>
      </c>
      <c r="C39" s="62">
        <f t="shared" si="7"/>
        <v>79880</v>
      </c>
      <c r="D39" s="89">
        <f>D40+D41</f>
        <v>300</v>
      </c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79">
        <f t="shared" ref="P39:P72" si="121">Q39+R39</f>
        <v>3100</v>
      </c>
      <c r="Q39" s="80">
        <f>Q40+Q41</f>
        <v>1760</v>
      </c>
      <c r="R39" s="80">
        <f>R40+R41</f>
        <v>1340</v>
      </c>
      <c r="S39" s="81">
        <f>T39+U39+V39+W39</f>
        <v>3901</v>
      </c>
      <c r="T39" s="89">
        <f>T40+T41</f>
        <v>2520</v>
      </c>
      <c r="U39" s="89">
        <f t="shared" ref="U39:W39" si="122">U40+U41</f>
        <v>481</v>
      </c>
      <c r="V39" s="89">
        <f t="shared" si="122"/>
        <v>560</v>
      </c>
      <c r="W39" s="89">
        <f t="shared" si="122"/>
        <v>340</v>
      </c>
      <c r="X39" s="81">
        <f>Y39+Z39+AA39</f>
        <v>4510</v>
      </c>
      <c r="Y39" s="89">
        <f>Y40+Y41</f>
        <v>2200</v>
      </c>
      <c r="Z39" s="89">
        <f t="shared" ref="Z39:AA39" si="123">Z40+Z41</f>
        <v>1970</v>
      </c>
      <c r="AA39" s="89">
        <f t="shared" si="123"/>
        <v>340</v>
      </c>
      <c r="AB39" s="81">
        <f>AB40+AB41</f>
        <v>4360</v>
      </c>
      <c r="AC39" s="89">
        <f>AC40+AC41</f>
        <v>2200</v>
      </c>
      <c r="AD39" s="89">
        <f t="shared" ref="AD39:AF39" si="124">AD40+AD41</f>
        <v>500</v>
      </c>
      <c r="AE39" s="89">
        <f t="shared" si="124"/>
        <v>1100</v>
      </c>
      <c r="AF39" s="89">
        <f t="shared" si="124"/>
        <v>560</v>
      </c>
      <c r="AG39" s="81">
        <f>AH39+AI39+AJ39+AK39</f>
        <v>5092</v>
      </c>
      <c r="AH39" s="89">
        <f>AH40+AH41</f>
        <v>2000</v>
      </c>
      <c r="AI39" s="89">
        <f t="shared" ref="AI39:AK39" si="125">AI40+AI41</f>
        <v>1132</v>
      </c>
      <c r="AJ39" s="89">
        <f t="shared" si="125"/>
        <v>980</v>
      </c>
      <c r="AK39" s="89">
        <f t="shared" si="125"/>
        <v>980</v>
      </c>
      <c r="AL39" s="81">
        <f>AL40+AL41</f>
        <v>3024</v>
      </c>
      <c r="AM39" s="99">
        <f>AM40+AM41</f>
        <v>640</v>
      </c>
      <c r="AN39" s="99">
        <f t="shared" ref="AN39:AQ39" si="126">AN40+AN41</f>
        <v>636</v>
      </c>
      <c r="AO39" s="99">
        <f t="shared" si="126"/>
        <v>776</v>
      </c>
      <c r="AP39" s="99">
        <f t="shared" si="126"/>
        <v>532</v>
      </c>
      <c r="AQ39" s="99">
        <f t="shared" si="126"/>
        <v>440</v>
      </c>
      <c r="AR39" s="81">
        <f>AS39+AT39+AU39+AV39+AW39</f>
        <v>4480</v>
      </c>
      <c r="AS39" s="80">
        <f>AS40+AS41</f>
        <v>1440</v>
      </c>
      <c r="AT39" s="80">
        <f t="shared" ref="AT39:AW39" si="127">AT40+AT41</f>
        <v>760</v>
      </c>
      <c r="AU39" s="80">
        <f t="shared" si="127"/>
        <v>780</v>
      </c>
      <c r="AV39" s="80">
        <f t="shared" si="127"/>
        <v>500</v>
      </c>
      <c r="AW39" s="80">
        <f t="shared" si="127"/>
        <v>1000</v>
      </c>
      <c r="AX39" s="81">
        <f>AX40+AX41</f>
        <v>3342</v>
      </c>
      <c r="AY39" s="80">
        <f>AY40+AY41</f>
        <v>1332</v>
      </c>
      <c r="AZ39" s="80">
        <f>AZ40+AZ41</f>
        <v>620</v>
      </c>
      <c r="BA39" s="80">
        <f>BA40+BA41</f>
        <v>880</v>
      </c>
      <c r="BB39" s="80">
        <f t="shared" ref="BB39" si="128">BB40+BB41</f>
        <v>510</v>
      </c>
      <c r="BC39" s="81">
        <f>BC40+BC41</f>
        <v>3245</v>
      </c>
      <c r="BD39" s="89">
        <f>BD40+BD41</f>
        <v>930</v>
      </c>
      <c r="BE39" s="89">
        <f t="shared" ref="BE39:BH39" si="129">BE40+BE41</f>
        <v>380</v>
      </c>
      <c r="BF39" s="89">
        <f t="shared" si="129"/>
        <v>460</v>
      </c>
      <c r="BG39" s="89">
        <f t="shared" si="129"/>
        <v>425</v>
      </c>
      <c r="BH39" s="89">
        <f t="shared" si="129"/>
        <v>1050</v>
      </c>
      <c r="BI39" s="81">
        <f t="shared" ref="BI39:BI58" si="130">BJ39+BK39+BL39</f>
        <v>4185</v>
      </c>
      <c r="BJ39" s="80">
        <f>BJ40+BJ41</f>
        <v>1960</v>
      </c>
      <c r="BK39" s="80">
        <f t="shared" ref="BK39:BL39" si="131">BK40+BK41</f>
        <v>1485</v>
      </c>
      <c r="BL39" s="80">
        <f t="shared" si="131"/>
        <v>740</v>
      </c>
      <c r="BM39" s="81">
        <f>BN39+BO39+BP39</f>
        <v>2736</v>
      </c>
      <c r="BN39" s="89">
        <f>BN40+BN41</f>
        <v>1776</v>
      </c>
      <c r="BO39" s="89">
        <f t="shared" ref="BO39:BP39" si="132">BO40+BO41</f>
        <v>580</v>
      </c>
      <c r="BP39" s="89">
        <f t="shared" si="132"/>
        <v>380</v>
      </c>
      <c r="BQ39" s="81">
        <f>BR39+BS39</f>
        <v>1770</v>
      </c>
      <c r="BR39" s="80">
        <f>BR40+BR41</f>
        <v>1060</v>
      </c>
      <c r="BS39" s="94">
        <f>BS40+BS41</f>
        <v>710</v>
      </c>
      <c r="BT39" s="81">
        <f>BT40+BT41</f>
        <v>1990</v>
      </c>
      <c r="BU39" s="81">
        <f>BU40+BU41</f>
        <v>3760</v>
      </c>
      <c r="BV39" s="89">
        <f>BV40+BV41</f>
        <v>1780</v>
      </c>
      <c r="BW39" s="89">
        <f t="shared" ref="BW39:BX39" si="133">BW40+BW41</f>
        <v>1220</v>
      </c>
      <c r="BX39" s="89">
        <f t="shared" si="133"/>
        <v>760</v>
      </c>
      <c r="BY39" s="81">
        <f>BY40+BY41</f>
        <v>5460</v>
      </c>
      <c r="BZ39" s="80">
        <f>BZ40+BZ41</f>
        <v>2540</v>
      </c>
      <c r="CA39" s="255">
        <f t="shared" ref="CA39:CC39" si="134">CA40+CA41</f>
        <v>360</v>
      </c>
      <c r="CB39" s="255">
        <f t="shared" si="134"/>
        <v>840</v>
      </c>
      <c r="CC39" s="255">
        <f t="shared" si="134"/>
        <v>1720</v>
      </c>
      <c r="CD39" s="81">
        <f>CE39+CF39+CG39</f>
        <v>3040</v>
      </c>
      <c r="CE39" s="89">
        <f>CE40+CE41</f>
        <v>1080</v>
      </c>
      <c r="CF39" s="89">
        <f t="shared" ref="CF39:CG39" si="135">CF40+CF41</f>
        <v>1580</v>
      </c>
      <c r="CG39" s="89">
        <f t="shared" si="135"/>
        <v>380</v>
      </c>
      <c r="CH39" s="81">
        <f t="shared" ref="CH39:CH67" si="136">CI39+CJ39+CK39</f>
        <v>1830</v>
      </c>
      <c r="CI39" s="89">
        <f>CI40+CI41</f>
        <v>560</v>
      </c>
      <c r="CJ39" s="89">
        <f>CJ40+CJ41</f>
        <v>670</v>
      </c>
      <c r="CK39" s="89">
        <f>CK40+CK41</f>
        <v>600</v>
      </c>
      <c r="CL39" s="81">
        <f>CL40+CL41</f>
        <v>3588</v>
      </c>
      <c r="CM39" s="80">
        <f>CM40+CM41</f>
        <v>2000</v>
      </c>
      <c r="CN39" s="80">
        <f t="shared" ref="CN39:CQ39" si="137">CN40+CN41</f>
        <v>120</v>
      </c>
      <c r="CO39" s="80">
        <f t="shared" si="137"/>
        <v>648</v>
      </c>
      <c r="CP39" s="80">
        <f t="shared" si="137"/>
        <v>400</v>
      </c>
      <c r="CQ39" s="80">
        <f t="shared" si="137"/>
        <v>420</v>
      </c>
      <c r="CR39" s="81">
        <f>CS39+CT39</f>
        <v>2900</v>
      </c>
      <c r="CS39" s="88">
        <f>CS40+CS41</f>
        <v>1600</v>
      </c>
      <c r="CT39" s="89">
        <f>CT40+CT41</f>
        <v>1300</v>
      </c>
      <c r="CU39" s="81">
        <f t="shared" ref="CU39:CU72" si="138">CV39+CW39+CX39</f>
        <v>1886</v>
      </c>
      <c r="CV39" s="89">
        <f>CV40+CV41</f>
        <v>1146</v>
      </c>
      <c r="CW39" s="89">
        <f t="shared" ref="CW39:CX39" si="139">CW40+CW41</f>
        <v>380</v>
      </c>
      <c r="CX39" s="89">
        <f t="shared" si="139"/>
        <v>360</v>
      </c>
      <c r="CY39" s="81">
        <f>CZ39+DA39+DB39</f>
        <v>6295</v>
      </c>
      <c r="CZ39" s="89">
        <f>CZ40+CZ41</f>
        <v>3040</v>
      </c>
      <c r="DA39" s="89">
        <f t="shared" ref="DA39:DB39" si="140">DA40+DA41</f>
        <v>1425</v>
      </c>
      <c r="DB39" s="89">
        <f t="shared" si="140"/>
        <v>1830</v>
      </c>
      <c r="DC39" s="81">
        <f t="shared" ref="DC39:DC72" si="141">DD39+DF39+DE39</f>
        <v>2816</v>
      </c>
      <c r="DD39" s="80">
        <f>DD40+DD41</f>
        <v>1220</v>
      </c>
      <c r="DE39" s="80">
        <f>DE40+DE41</f>
        <v>960</v>
      </c>
      <c r="DF39" s="80">
        <f t="shared" ref="DF39" si="142">DF40+DF41</f>
        <v>636</v>
      </c>
      <c r="DG39" s="81">
        <f>DG40+DG41</f>
        <v>780</v>
      </c>
      <c r="DH39" s="81">
        <f>DH40+DH41</f>
        <v>790</v>
      </c>
      <c r="DI39" s="81">
        <f>DI40+DI41</f>
        <v>700</v>
      </c>
    </row>
    <row r="40" spans="1:113" ht="18.75" x14ac:dyDescent="0.25">
      <c r="A40" s="259" t="s">
        <v>153</v>
      </c>
      <c r="B40" s="260" t="s">
        <v>115</v>
      </c>
      <c r="C40" s="62">
        <f t="shared" si="7"/>
        <v>7790</v>
      </c>
      <c r="D40" s="89">
        <f>D45+D48+D51+D54+D57+D60+D63+D66</f>
        <v>100</v>
      </c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79">
        <f t="shared" si="121"/>
        <v>80</v>
      </c>
      <c r="Q40" s="80">
        <f>Q45+Q48+Q51+Q54+Q57+Q60+Q63+Q66</f>
        <v>80</v>
      </c>
      <c r="R40" s="80">
        <f>R45+R48+R51+R54+R57+R60+R63+R66</f>
        <v>0</v>
      </c>
      <c r="S40" s="81">
        <f>T40+U40+V40+W40</f>
        <v>321</v>
      </c>
      <c r="T40" s="80">
        <f>T45+T48+T51+T54+T57+T60+T63+T66</f>
        <v>220</v>
      </c>
      <c r="U40" s="80">
        <f t="shared" ref="U40:W40" si="143">U45+U48+U51+U54+U57+U60+U63+U66</f>
        <v>41</v>
      </c>
      <c r="V40" s="80">
        <f t="shared" si="143"/>
        <v>60</v>
      </c>
      <c r="W40" s="80">
        <f t="shared" si="143"/>
        <v>0</v>
      </c>
      <c r="X40" s="81">
        <f>Y40+Z40+AA40</f>
        <v>210</v>
      </c>
      <c r="Y40" s="80">
        <f>Y45+Y48+Y51+Y54+Y57+Y60+Y63+Y66</f>
        <v>60</v>
      </c>
      <c r="Z40" s="80">
        <f t="shared" ref="Z40:AA40" si="144">Z45+Z48+Z51+Z54+Z57+Z60+Z63+Z66</f>
        <v>130</v>
      </c>
      <c r="AA40" s="80">
        <f t="shared" si="144"/>
        <v>20</v>
      </c>
      <c r="AB40" s="81">
        <f>AC40+AD40+AE40+AF40</f>
        <v>360</v>
      </c>
      <c r="AC40" s="80">
        <f>AC45+AC48+AC51+AC54+AC57+AC60+AC63+AC66</f>
        <v>240</v>
      </c>
      <c r="AD40" s="80">
        <f t="shared" ref="AD40:AF40" si="145">AD45+AD48+AD51+AD54+AD57+AD60+AD63+AD66</f>
        <v>20</v>
      </c>
      <c r="AE40" s="80">
        <f t="shared" si="145"/>
        <v>60</v>
      </c>
      <c r="AF40" s="80">
        <f t="shared" si="145"/>
        <v>40</v>
      </c>
      <c r="AG40" s="84">
        <f>AH40+AI40+AJ40+AK40</f>
        <v>552</v>
      </c>
      <c r="AH40" s="80">
        <f>AH45+AH48+AH51+AH54+AH57+AH60+AH63+AH66</f>
        <v>260</v>
      </c>
      <c r="AI40" s="80">
        <f t="shared" ref="AI40:AK40" si="146">AI45+AI48+AI51+AI54+AI57+AI60+AI63+AI66</f>
        <v>132</v>
      </c>
      <c r="AJ40" s="80">
        <f t="shared" si="146"/>
        <v>120</v>
      </c>
      <c r="AK40" s="80">
        <f t="shared" si="146"/>
        <v>40</v>
      </c>
      <c r="AL40" s="81">
        <f t="shared" ref="AL40:AL67" si="147">AM40+AN40+AO40+AP40+AQ40</f>
        <v>504</v>
      </c>
      <c r="AM40" s="261">
        <f>AM45+AM48+AM51+AM54+AM57+AM60+AM63+AM66</f>
        <v>160</v>
      </c>
      <c r="AN40" s="261">
        <f t="shared" ref="AN40:AQ40" si="148">AN45+AN48+AN51+AN54+AN57+AN60+AN63+AN66</f>
        <v>96</v>
      </c>
      <c r="AO40" s="261">
        <f t="shared" si="148"/>
        <v>96</v>
      </c>
      <c r="AP40" s="261">
        <f t="shared" si="148"/>
        <v>52</v>
      </c>
      <c r="AQ40" s="261">
        <f t="shared" si="148"/>
        <v>100</v>
      </c>
      <c r="AR40" s="81">
        <f>AS40+AT40+AU40+AV40+AW40</f>
        <v>880</v>
      </c>
      <c r="AS40" s="80">
        <f>AS45+AS48+AS51+AS54+AS57+AS60+AS63+AS66</f>
        <v>380</v>
      </c>
      <c r="AT40" s="80">
        <f t="shared" ref="AT40:AW40" si="149">AT45+AT48+AT51+AT54+AT57+AT60+AT63+AT66</f>
        <v>160</v>
      </c>
      <c r="AU40" s="80">
        <f t="shared" si="149"/>
        <v>80</v>
      </c>
      <c r="AV40" s="80">
        <f t="shared" si="149"/>
        <v>100</v>
      </c>
      <c r="AW40" s="80">
        <f t="shared" si="149"/>
        <v>160</v>
      </c>
      <c r="AX40" s="81">
        <f t="shared" ref="AX40:AX71" si="150">AY40+BB40+AZ40+BA40</f>
        <v>482</v>
      </c>
      <c r="AY40" s="80">
        <f>AY45+AY48+AY51+AY54+AY57+AY60+AY63+AY66</f>
        <v>272</v>
      </c>
      <c r="AZ40" s="80">
        <f>AZ45+AZ48+AZ51+AZ54+AZ57+AZ60+AZ63+AZ66</f>
        <v>60</v>
      </c>
      <c r="BA40" s="80">
        <f>BA45+BA48+BA51+BA54+BA57+BA60+BA63+BA66</f>
        <v>100</v>
      </c>
      <c r="BB40" s="80">
        <f t="shared" ref="BB40" si="151">BB45+BB48+BB51+BB54+BB57+BB60+BB63+BB66</f>
        <v>50</v>
      </c>
      <c r="BC40" s="81">
        <f>BD40+BE40+BF40+BG40+BH40</f>
        <v>345</v>
      </c>
      <c r="BD40" s="80">
        <f>BD45+BD48+BD51+BD54+BD57+BD60+BD63+BD66</f>
        <v>150</v>
      </c>
      <c r="BE40" s="80">
        <f t="shared" ref="BE40:BH40" si="152">BE45+BE48+BE51+BE54+BE57+BE60+BE63+BE66</f>
        <v>60</v>
      </c>
      <c r="BF40" s="80">
        <f t="shared" si="152"/>
        <v>20</v>
      </c>
      <c r="BG40" s="80">
        <f t="shared" si="152"/>
        <v>25</v>
      </c>
      <c r="BH40" s="80">
        <f t="shared" si="152"/>
        <v>90</v>
      </c>
      <c r="BI40" s="81">
        <f t="shared" si="130"/>
        <v>345</v>
      </c>
      <c r="BJ40" s="80">
        <f>BJ45+BJ48+BJ51+BJ54+BJ57+BJ60+BJ63+BJ66</f>
        <v>220</v>
      </c>
      <c r="BK40" s="80">
        <f t="shared" ref="BK40:BL40" si="153">BK45+BK48+BK51+BK54+BK57+BK60+BK63+BK66</f>
        <v>85</v>
      </c>
      <c r="BL40" s="80">
        <f t="shared" si="153"/>
        <v>40</v>
      </c>
      <c r="BM40" s="81">
        <f>BN40+BO40+BP40</f>
        <v>396</v>
      </c>
      <c r="BN40" s="80">
        <f>BN45+BN48+BN51+BN54+BN57+BN60+BN63+BN66</f>
        <v>296</v>
      </c>
      <c r="BO40" s="80">
        <f t="shared" ref="BO40:BP40" si="154">BO45+BO48+BO51+BO54+BO57+BO60+BO63+BO66</f>
        <v>80</v>
      </c>
      <c r="BP40" s="80">
        <f t="shared" si="154"/>
        <v>20</v>
      </c>
      <c r="BQ40" s="81">
        <f>BR40+BS40</f>
        <v>310</v>
      </c>
      <c r="BR40" s="80">
        <f>BR45+BR48+BR51+BR54+BR57+BR60+BR63+BR66</f>
        <v>220</v>
      </c>
      <c r="BS40" s="94">
        <f>BS45+BS48+BS51+BS54+BS57+BS60+BS63+BS66</f>
        <v>90</v>
      </c>
      <c r="BT40" s="81">
        <f>BT45+BT48+BT51+BT54+BT57+BT60+BT63+BT66</f>
        <v>40</v>
      </c>
      <c r="BU40" s="81">
        <f>BU45+BU48+BU51+BU54+BU57+BU60+BU63+BU66</f>
        <v>280</v>
      </c>
      <c r="BV40" s="80">
        <f t="shared" ref="BV40:BX40" si="155">BV45+BV48+BV51+BV54+BV57+BV60+BV63+BV66</f>
        <v>120</v>
      </c>
      <c r="BW40" s="80">
        <f t="shared" si="155"/>
        <v>100</v>
      </c>
      <c r="BX40" s="80">
        <f t="shared" si="155"/>
        <v>60</v>
      </c>
      <c r="BY40" s="81">
        <f>SUM(BZ40:CC40)</f>
        <v>60</v>
      </c>
      <c r="BZ40" s="80">
        <f>BZ45+BZ48+BZ51+BZ54+BZ57+BZ60+BZ63+BZ66</f>
        <v>0</v>
      </c>
      <c r="CA40" s="255">
        <f t="shared" ref="CA40:CC40" si="156">CA45+CA48+CA51+CA54+CA57+CA60+CA63+CA66</f>
        <v>20</v>
      </c>
      <c r="CB40" s="255">
        <f t="shared" si="156"/>
        <v>0</v>
      </c>
      <c r="CC40" s="255">
        <f t="shared" si="156"/>
        <v>40</v>
      </c>
      <c r="CD40" s="81">
        <f t="shared" ref="CD40:CD41" si="157">CE40+CF40+CG40</f>
        <v>140</v>
      </c>
      <c r="CE40" s="89">
        <f>CE45+CE48+CE51+CE54+CE57+CE60+CE63+CE66</f>
        <v>20</v>
      </c>
      <c r="CF40" s="89">
        <f t="shared" ref="CF40:CG40" si="158">CF45+CF48+CF51+CF54+CF57+CF60+CF63+CF66</f>
        <v>60</v>
      </c>
      <c r="CG40" s="89">
        <f t="shared" si="158"/>
        <v>60</v>
      </c>
      <c r="CH40" s="81">
        <f t="shared" si="136"/>
        <v>110</v>
      </c>
      <c r="CI40" s="89">
        <f>CI45+CI48+CI51+CI54+CI57+CI60+CI63+CI66</f>
        <v>0</v>
      </c>
      <c r="CJ40" s="80">
        <f>CJ45+CJ48+CJ51+CJ54+CJ57+CJ60+CJ63+CJ66</f>
        <v>30</v>
      </c>
      <c r="CK40" s="91">
        <f>CK45+CK48+CK51+CK54+CK57+CK60+CK63+CK66</f>
        <v>80</v>
      </c>
      <c r="CL40" s="81">
        <f>CM40+CN40+CO40+CP40+CQ40</f>
        <v>468</v>
      </c>
      <c r="CM40" s="80">
        <f>CM45+CM48+CM51+CM54+CM57+CM60+CM63+CM66</f>
        <v>260</v>
      </c>
      <c r="CN40" s="80">
        <f t="shared" ref="CN40:CQ40" si="159">CN45+CN48+CN51+CN54+CN57+CN60+CN63+CN66</f>
        <v>60</v>
      </c>
      <c r="CO40" s="80">
        <f t="shared" si="159"/>
        <v>48</v>
      </c>
      <c r="CP40" s="80">
        <f t="shared" si="159"/>
        <v>40</v>
      </c>
      <c r="CQ40" s="80">
        <f t="shared" si="159"/>
        <v>60</v>
      </c>
      <c r="CR40" s="81">
        <f>CS40+CT40</f>
        <v>220</v>
      </c>
      <c r="CS40" s="88">
        <f>CS45+CS48+CS51+CS54+CS57+CS60+CS63+CS66</f>
        <v>180</v>
      </c>
      <c r="CT40" s="89">
        <f>CT45+CT48+CT51+CT54+CT57+CT60+CT63+CT66</f>
        <v>40</v>
      </c>
      <c r="CU40" s="81">
        <f t="shared" si="138"/>
        <v>566</v>
      </c>
      <c r="CV40" s="89">
        <f>CV45+CV48+CV51+CV54+CV57+CV60+CV63+CV66</f>
        <v>486</v>
      </c>
      <c r="CW40" s="89">
        <f t="shared" ref="CW40:CX40" si="160">CW45+CW48+CW51+CW54+CW57+CW60+CW63+CW66</f>
        <v>40</v>
      </c>
      <c r="CX40" s="89">
        <f t="shared" si="160"/>
        <v>40</v>
      </c>
      <c r="CY40" s="81">
        <f>CZ40+DA40+DB40</f>
        <v>235</v>
      </c>
      <c r="CZ40" s="80">
        <f>CZ45+CZ48+CZ51+CZ54+CZ57+CZ60+CZ63+CZ66</f>
        <v>120</v>
      </c>
      <c r="DA40" s="80">
        <f>DA45+DA48+DA51+DA54+DA57+DA60+DA63+DA66</f>
        <v>65</v>
      </c>
      <c r="DB40" s="80">
        <f>DB45+DB48+DB51+DB54+DB57+DB60+DB63+DB66</f>
        <v>50</v>
      </c>
      <c r="DC40" s="81">
        <f t="shared" si="141"/>
        <v>276</v>
      </c>
      <c r="DD40" s="80">
        <f>DD45+DD48+DD51+DD54+DD57+DD60+DD63+DD66</f>
        <v>160</v>
      </c>
      <c r="DE40" s="80">
        <f>DE45+DE48+DE51+DE54+DE57+DE60+DE63+DE66</f>
        <v>60</v>
      </c>
      <c r="DF40" s="80">
        <f t="shared" ref="DF40" si="161">DF45+DF48+DF51+DF54+DF57+DF60+DF63+DF66</f>
        <v>56</v>
      </c>
      <c r="DG40" s="81">
        <f>DG45+DG48+DG51+DG54+DG57+DG60+DG63+DG66</f>
        <v>180</v>
      </c>
      <c r="DH40" s="84">
        <f>DH45+DH48+DH51+DH54+DH57+DH60+DH63+DH66</f>
        <v>230</v>
      </c>
      <c r="DI40" s="81">
        <f>DI45+DI48+DI51+DI54+DI57+DI60+DI63+DI66</f>
        <v>100</v>
      </c>
    </row>
    <row r="41" spans="1:113" ht="19.5" thickBot="1" x14ac:dyDescent="0.3">
      <c r="A41" s="262" t="s">
        <v>154</v>
      </c>
      <c r="B41" s="263" t="s">
        <v>115</v>
      </c>
      <c r="C41" s="62">
        <f t="shared" si="7"/>
        <v>72090</v>
      </c>
      <c r="D41" s="89">
        <f>D43+D46+D49+D52+D55+D58+D61+D64+D67</f>
        <v>200</v>
      </c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79">
        <f t="shared" si="121"/>
        <v>3020</v>
      </c>
      <c r="Q41" s="80">
        <f>Q43+Q46+Q49+Q52+Q55+Q58+Q61+Q64+Q67</f>
        <v>1680</v>
      </c>
      <c r="R41" s="80">
        <f>R43+R46+R49+R52+R55+R58+R61+R64+R67</f>
        <v>1340</v>
      </c>
      <c r="S41" s="81">
        <f>T41+U41+V41+W41</f>
        <v>3580</v>
      </c>
      <c r="T41" s="80">
        <f>T43+T46+T49+T52+T55+T58+T61+T64+T67</f>
        <v>2300</v>
      </c>
      <c r="U41" s="80">
        <f t="shared" ref="U41:W41" si="162">U43+U46+U49+U52+U55+U58+U61+U64+U67</f>
        <v>440</v>
      </c>
      <c r="V41" s="80">
        <f t="shared" si="162"/>
        <v>500</v>
      </c>
      <c r="W41" s="80">
        <f t="shared" si="162"/>
        <v>340</v>
      </c>
      <c r="X41" s="81">
        <f t="shared" ref="X41:X71" si="163">Y41+Z41+AA41</f>
        <v>4300</v>
      </c>
      <c r="Y41" s="80">
        <f>Y43+Y46+Y49+Y52+Y55+Y58+Y61+Y64+Y67</f>
        <v>2140</v>
      </c>
      <c r="Z41" s="80">
        <f t="shared" ref="Z41:AA41" si="164">Z43+Z46+Z49+Z52+Z55+Z58+Z61+Z64+Z67</f>
        <v>1840</v>
      </c>
      <c r="AA41" s="80">
        <f t="shared" si="164"/>
        <v>320</v>
      </c>
      <c r="AB41" s="81">
        <f>AC41+AD41+AE41+AF41</f>
        <v>4000</v>
      </c>
      <c r="AC41" s="80">
        <f>AC43+AC46+AC49+AC52+AC55+AC58+AC61+AC64+AC67</f>
        <v>1960</v>
      </c>
      <c r="AD41" s="80">
        <f t="shared" ref="AD41:AF41" si="165">AD43+AD46+AD49+AD52+AD55+AD58+AD61+AD64+AD67</f>
        <v>480</v>
      </c>
      <c r="AE41" s="80">
        <f t="shared" si="165"/>
        <v>1040</v>
      </c>
      <c r="AF41" s="80">
        <f t="shared" si="165"/>
        <v>520</v>
      </c>
      <c r="AG41" s="84">
        <f>AH41+AI41+AJ41+AK41</f>
        <v>4540</v>
      </c>
      <c r="AH41" s="80">
        <f>AH43+AH46+AH49+AH52+AH55+AH58+AH61+AH64+AH67</f>
        <v>1740</v>
      </c>
      <c r="AI41" s="80">
        <f t="shared" ref="AI41:AK41" si="166">AI43+AI46+AI49+AI52+AI55+AI58+AI61+AI64+AI67</f>
        <v>1000</v>
      </c>
      <c r="AJ41" s="80">
        <f t="shared" si="166"/>
        <v>860</v>
      </c>
      <c r="AK41" s="80">
        <f t="shared" si="166"/>
        <v>940</v>
      </c>
      <c r="AL41" s="81">
        <f t="shared" si="147"/>
        <v>2520</v>
      </c>
      <c r="AM41" s="261">
        <f>AM43+AM46+AM49+AM52+AM55+AM58+AM61+AM64+AM67</f>
        <v>480</v>
      </c>
      <c r="AN41" s="261">
        <f t="shared" ref="AN41:AQ41" si="167">AN43+AN46+AN49+AN52+AN55+AN58+AN61+AN64+AN67</f>
        <v>540</v>
      </c>
      <c r="AO41" s="261">
        <f t="shared" si="167"/>
        <v>680</v>
      </c>
      <c r="AP41" s="261">
        <f t="shared" si="167"/>
        <v>480</v>
      </c>
      <c r="AQ41" s="261">
        <f t="shared" si="167"/>
        <v>340</v>
      </c>
      <c r="AR41" s="81">
        <f>AS41+AT41+AU41+AV41+AW41</f>
        <v>3600</v>
      </c>
      <c r="AS41" s="80">
        <f>AS43+AS46+AS49+AS52+AS55+AS58+AS61+AS64+AS67</f>
        <v>1060</v>
      </c>
      <c r="AT41" s="80">
        <f t="shared" ref="AT41:AW41" si="168">AT43+AT46+AT49+AT52+AT55+AT58+AT61+AT64+AT67</f>
        <v>600</v>
      </c>
      <c r="AU41" s="80">
        <f t="shared" si="168"/>
        <v>700</v>
      </c>
      <c r="AV41" s="80">
        <f t="shared" si="168"/>
        <v>400</v>
      </c>
      <c r="AW41" s="80">
        <f t="shared" si="168"/>
        <v>840</v>
      </c>
      <c r="AX41" s="81">
        <f t="shared" si="150"/>
        <v>2860</v>
      </c>
      <c r="AY41" s="80">
        <f>AY43+AY46+AY49+AY52+AY55+AY58+AY61+AY64+AY67</f>
        <v>1060</v>
      </c>
      <c r="AZ41" s="80">
        <f>AZ43+AZ46+AZ49+AZ52+AZ55+AZ58+AZ61+AZ64+AZ67</f>
        <v>560</v>
      </c>
      <c r="BA41" s="80">
        <f>BA43+BA46+BA49+BA52+BA55+BA58+BA61+BA64+BA67</f>
        <v>780</v>
      </c>
      <c r="BB41" s="80">
        <f t="shared" ref="BB41" si="169">BB43+BB46+BB49+BB52+BB55+BB58+BB61+BB64+BB67</f>
        <v>460</v>
      </c>
      <c r="BC41" s="81">
        <f>BD41+BE41+BF41+BG41+BH41</f>
        <v>2900</v>
      </c>
      <c r="BD41" s="80">
        <f>BD43+BD46+BD49+BD52+BD55+BD58+BD61+BD64+BD67</f>
        <v>780</v>
      </c>
      <c r="BE41" s="80">
        <f t="shared" ref="BE41:BH41" si="170">BE43+BE46+BE49+BE52+BE55+BE58+BE61+BE64+BE67</f>
        <v>320</v>
      </c>
      <c r="BF41" s="80">
        <f t="shared" si="170"/>
        <v>440</v>
      </c>
      <c r="BG41" s="80">
        <f t="shared" si="170"/>
        <v>400</v>
      </c>
      <c r="BH41" s="80">
        <f t="shared" si="170"/>
        <v>960</v>
      </c>
      <c r="BI41" s="81">
        <f t="shared" si="130"/>
        <v>3840</v>
      </c>
      <c r="BJ41" s="80">
        <f>BJ43+BJ46+BJ49+BJ52+BJ55+BJ58+BJ61+BJ64+BJ67</f>
        <v>1740</v>
      </c>
      <c r="BK41" s="80">
        <f t="shared" ref="BK41:BL41" si="171">BK43+BK46+BK49+BK52+BK55+BK58+BK61+BK64+BK67</f>
        <v>1400</v>
      </c>
      <c r="BL41" s="80">
        <f t="shared" si="171"/>
        <v>700</v>
      </c>
      <c r="BM41" s="81">
        <f>BN41+BO41+BP41</f>
        <v>2340</v>
      </c>
      <c r="BN41" s="80">
        <f>BN43+BN46+BN49+BN52+BN55+BN58+BN61+BN64+BN67</f>
        <v>1480</v>
      </c>
      <c r="BO41" s="80">
        <f t="shared" ref="BO41:BP41" si="172">BO43+BO46+BO49+BO52+BO55+BO58+BO61+BO64+BO67</f>
        <v>500</v>
      </c>
      <c r="BP41" s="80">
        <f t="shared" si="172"/>
        <v>360</v>
      </c>
      <c r="BQ41" s="81">
        <f>BR41+BS41</f>
        <v>1460</v>
      </c>
      <c r="BR41" s="80">
        <f>BR43+BR46+BR49+BR52+BR55+BR58+BR61+BR64+BR67</f>
        <v>840</v>
      </c>
      <c r="BS41" s="94">
        <f>BS43+BS46+BS49+BS52+BS55+BS58+BS61+BS64+BS67</f>
        <v>620</v>
      </c>
      <c r="BT41" s="81">
        <f>BT43+BT46+BT49+BT52+BT55+BT58+BT61+BT64+BT67</f>
        <v>1950</v>
      </c>
      <c r="BU41" s="81">
        <f>BU43+BU46+BU49+BU52+BU55+BU58+BU61+BU64+BU67</f>
        <v>3480</v>
      </c>
      <c r="BV41" s="80">
        <f t="shared" ref="BV41:BX41" si="173">BV43+BV46+BV49+BV52+BV55+BV58+BV61+BV64+BV67</f>
        <v>1660</v>
      </c>
      <c r="BW41" s="80">
        <f t="shared" si="173"/>
        <v>1120</v>
      </c>
      <c r="BX41" s="80">
        <f t="shared" si="173"/>
        <v>700</v>
      </c>
      <c r="BY41" s="81">
        <f t="shared" ref="BY41:BY44" si="174">SUM(BZ41:CC41)</f>
        <v>5400</v>
      </c>
      <c r="BZ41" s="80">
        <f>BZ43+BZ46+BZ49+BZ52+BZ55+BZ58+BZ61+BZ64+BZ67</f>
        <v>2540</v>
      </c>
      <c r="CA41" s="255">
        <f t="shared" ref="CA41:CC41" si="175">CA43+CA46+CA49+CA52+CA55+CA58+CA61+CA64+CA67</f>
        <v>340</v>
      </c>
      <c r="CB41" s="255">
        <f t="shared" si="175"/>
        <v>840</v>
      </c>
      <c r="CC41" s="255">
        <f t="shared" si="175"/>
        <v>1680</v>
      </c>
      <c r="CD41" s="81">
        <f t="shared" si="157"/>
        <v>2900</v>
      </c>
      <c r="CE41" s="89">
        <f>CE43+CE46+CE49+CE52+CE55+CE58+CE61+CE64+CE67</f>
        <v>1060</v>
      </c>
      <c r="CF41" s="89">
        <f t="shared" ref="CF41:CG41" si="176">CF43+CF46+CF49+CF52+CF55+CF58+CF61+CF64+CF67</f>
        <v>1520</v>
      </c>
      <c r="CG41" s="89">
        <f t="shared" si="176"/>
        <v>320</v>
      </c>
      <c r="CH41" s="81">
        <f t="shared" si="136"/>
        <v>1720</v>
      </c>
      <c r="CI41" s="89">
        <f>CI43+CI46+CI49+CI52+CI55+CI58+CI61+CI64+CI67</f>
        <v>560</v>
      </c>
      <c r="CJ41" s="80">
        <f>CJ43+CJ46+CJ49+CJ52+CJ55+CJ58+CJ61+CJ64+CJ67</f>
        <v>640</v>
      </c>
      <c r="CK41" s="91">
        <f>CK43+CK46+CK49+CK52+CK55+CK58+CK61+CK64+CK67</f>
        <v>520</v>
      </c>
      <c r="CL41" s="81">
        <f t="shared" ref="CL41:CL74" si="177">CM41+CN41+CO41+CP41+CQ41</f>
        <v>3120</v>
      </c>
      <c r="CM41" s="80">
        <f>CM43+CM46+CM49+CM52+CM55+CM58+CM61+CM64+CM67</f>
        <v>1740</v>
      </c>
      <c r="CN41" s="80">
        <f t="shared" ref="CN41:CQ41" si="178">CN43+CN46+CN49+CN52+CN55+CN58+CN61+CN64+CN67</f>
        <v>60</v>
      </c>
      <c r="CO41" s="80">
        <f t="shared" si="178"/>
        <v>600</v>
      </c>
      <c r="CP41" s="80">
        <f t="shared" si="178"/>
        <v>360</v>
      </c>
      <c r="CQ41" s="80">
        <f t="shared" si="178"/>
        <v>360</v>
      </c>
      <c r="CR41" s="81">
        <f>CS41+CT41</f>
        <v>2680</v>
      </c>
      <c r="CS41" s="88">
        <f>CS43+CS46+CS49+CS52+CS55+CS58+CS61+CS64+CS67</f>
        <v>1420</v>
      </c>
      <c r="CT41" s="89">
        <f>CT43+CT46+CT49+CT52+CT55+CT58+CT61+CT64+CT67</f>
        <v>1260</v>
      </c>
      <c r="CU41" s="81">
        <f t="shared" si="138"/>
        <v>1320</v>
      </c>
      <c r="CV41" s="89">
        <f>CV43+CV46+CV49+CV52+CV55+CV58+CV61+CV64+CV67</f>
        <v>660</v>
      </c>
      <c r="CW41" s="89">
        <f t="shared" ref="CW41:CX41" si="179">CW43+CW46+CW49+CW52+CW55+CW58+CW61+CW64+CW67</f>
        <v>340</v>
      </c>
      <c r="CX41" s="89">
        <f t="shared" si="179"/>
        <v>320</v>
      </c>
      <c r="CY41" s="81">
        <f>CZ41+DA41+DB41</f>
        <v>6060</v>
      </c>
      <c r="CZ41" s="80">
        <f>CZ43+CZ46+CZ49+CZ52+CZ55+CZ58+CZ61+CZ64+CZ67</f>
        <v>2920</v>
      </c>
      <c r="DA41" s="80">
        <f>DA43+DA46+DA49+DA52+DA55+DA58+DA61+DA64+DA67</f>
        <v>1360</v>
      </c>
      <c r="DB41" s="80">
        <f>DB43+DB46+DB49+DB52+DB55+DB58+DB61+DB64+DB67</f>
        <v>1780</v>
      </c>
      <c r="DC41" s="81">
        <f t="shared" si="141"/>
        <v>2540</v>
      </c>
      <c r="DD41" s="80">
        <f>DD43+DD46+DD49+DD52+DD55+DD58+DD61+DD64+DD67</f>
        <v>1060</v>
      </c>
      <c r="DE41" s="80">
        <f>DE43+DE46+DE49+DE52+DE55+DE58+DE61+DE64+DE67</f>
        <v>900</v>
      </c>
      <c r="DF41" s="80">
        <f t="shared" ref="DF41" si="180">DF43+DF46+DF49+DF52+DF55+DF58+DF61+DF64+DF67</f>
        <v>580</v>
      </c>
      <c r="DG41" s="81">
        <f>DG43+DG46+DG49+DG52+DG55+DG58+DG61+DG64+DG67</f>
        <v>600</v>
      </c>
      <c r="DH41" s="84">
        <f>DH43+DH46+DH49+DH52+DH55+DH58+DH61+DH64+DH67</f>
        <v>560</v>
      </c>
      <c r="DI41" s="81">
        <f>DI43+DI46+DI49+DI52+DI55+DI58+DI61+DI64+DI67</f>
        <v>600</v>
      </c>
    </row>
    <row r="42" spans="1:113" s="96" customFormat="1" ht="18.75" x14ac:dyDescent="0.3">
      <c r="A42" s="264" t="s">
        <v>155</v>
      </c>
      <c r="B42" s="265" t="s">
        <v>115</v>
      </c>
      <c r="C42" s="62">
        <f t="shared" si="7"/>
        <v>15080</v>
      </c>
      <c r="D42" s="89">
        <f>D43</f>
        <v>0</v>
      </c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79">
        <f t="shared" si="121"/>
        <v>880</v>
      </c>
      <c r="Q42" s="126">
        <f>SUM(Q43)</f>
        <v>440</v>
      </c>
      <c r="R42" s="126">
        <f>SUM(R43)</f>
        <v>440</v>
      </c>
      <c r="S42" s="81">
        <f>T42+U42+V42+W42</f>
        <v>620</v>
      </c>
      <c r="T42" s="266">
        <f>SUM(T43)</f>
        <v>440</v>
      </c>
      <c r="U42" s="266">
        <f>SUM(U43)</f>
        <v>80</v>
      </c>
      <c r="V42" s="266">
        <f>SUM(V43)</f>
        <v>100</v>
      </c>
      <c r="W42" s="267">
        <f>W43</f>
        <v>0</v>
      </c>
      <c r="X42" s="81">
        <f t="shared" si="163"/>
        <v>1100</v>
      </c>
      <c r="Y42" s="266">
        <f>SUM(Y43)</f>
        <v>800</v>
      </c>
      <c r="Z42" s="266">
        <f>SUM(Z43)</f>
        <v>260</v>
      </c>
      <c r="AA42" s="266">
        <f>SUM(AA43)</f>
        <v>40</v>
      </c>
      <c r="AB42" s="81">
        <f>AC42+AD42+AE42+AF42</f>
        <v>1040</v>
      </c>
      <c r="AC42" s="266">
        <v>680</v>
      </c>
      <c r="AD42" s="268">
        <v>120</v>
      </c>
      <c r="AE42" s="268">
        <v>240</v>
      </c>
      <c r="AF42" s="269">
        <v>0</v>
      </c>
      <c r="AG42" s="81">
        <f>AH42+AI42+AJ42+AK42</f>
        <v>1060</v>
      </c>
      <c r="AH42" s="270">
        <f>AH43</f>
        <v>600</v>
      </c>
      <c r="AI42" s="271">
        <f t="shared" ref="AI42:AK42" si="181">AI43</f>
        <v>200</v>
      </c>
      <c r="AJ42" s="271">
        <f t="shared" si="181"/>
        <v>100</v>
      </c>
      <c r="AK42" s="270">
        <f t="shared" si="181"/>
        <v>160</v>
      </c>
      <c r="AL42" s="81">
        <f t="shared" si="147"/>
        <v>360</v>
      </c>
      <c r="AM42" s="266">
        <f>SUM(AM43)</f>
        <v>100</v>
      </c>
      <c r="AN42" s="266">
        <f>SUM(AN43)</f>
        <v>60</v>
      </c>
      <c r="AO42" s="266">
        <f>SUM(AO43)</f>
        <v>100</v>
      </c>
      <c r="AP42" s="266">
        <f>SUM(AP43)</f>
        <v>60</v>
      </c>
      <c r="AQ42" s="266">
        <f>SUM(AQ43)</f>
        <v>40</v>
      </c>
      <c r="AR42" s="81">
        <f>AS42+AT42+AU42+AV42+AW42</f>
        <v>560</v>
      </c>
      <c r="AS42" s="266">
        <f>AS43</f>
        <v>200</v>
      </c>
      <c r="AT42" s="266">
        <f t="shared" ref="AT42:AW42" si="182">AT43</f>
        <v>120</v>
      </c>
      <c r="AU42" s="266">
        <f t="shared" si="182"/>
        <v>60</v>
      </c>
      <c r="AV42" s="266">
        <f t="shared" si="182"/>
        <v>60</v>
      </c>
      <c r="AW42" s="266">
        <f t="shared" si="182"/>
        <v>120</v>
      </c>
      <c r="AX42" s="81">
        <f t="shared" si="150"/>
        <v>380</v>
      </c>
      <c r="AY42" s="272">
        <f>AY43</f>
        <v>160</v>
      </c>
      <c r="AZ42" s="272">
        <f t="shared" ref="AZ42:BB42" si="183">AZ43</f>
        <v>60</v>
      </c>
      <c r="BA42" s="272">
        <f t="shared" si="183"/>
        <v>100</v>
      </c>
      <c r="BB42" s="272">
        <f t="shared" si="183"/>
        <v>60</v>
      </c>
      <c r="BC42" s="81">
        <f>BD42+BE42+BF42+BG42+BH42</f>
        <v>500</v>
      </c>
      <c r="BD42" s="273">
        <f>BD43</f>
        <v>160</v>
      </c>
      <c r="BE42" s="268">
        <f>BE43</f>
        <v>80</v>
      </c>
      <c r="BF42" s="268">
        <f t="shared" ref="BF42:BG42" si="184">BF43</f>
        <v>80</v>
      </c>
      <c r="BG42" s="268">
        <f t="shared" si="184"/>
        <v>80</v>
      </c>
      <c r="BH42" s="268">
        <f>BH43</f>
        <v>100</v>
      </c>
      <c r="BI42" s="81">
        <f t="shared" si="130"/>
        <v>460</v>
      </c>
      <c r="BJ42" s="274">
        <f t="shared" ref="BJ42:BL42" si="185">BJ43</f>
        <v>120</v>
      </c>
      <c r="BK42" s="274">
        <f t="shared" si="185"/>
        <v>240</v>
      </c>
      <c r="BL42" s="274">
        <f t="shared" si="185"/>
        <v>100</v>
      </c>
      <c r="BM42" s="81">
        <f>BN42+BO42+BP42</f>
        <v>380</v>
      </c>
      <c r="BN42" s="275">
        <f>BN43</f>
        <v>200</v>
      </c>
      <c r="BO42" s="275">
        <f t="shared" ref="BO42:BP42" si="186">BO43</f>
        <v>100</v>
      </c>
      <c r="BP42" s="275">
        <f t="shared" si="186"/>
        <v>80</v>
      </c>
      <c r="BQ42" s="81">
        <f>BR42+BS42</f>
        <v>360</v>
      </c>
      <c r="BR42" s="276">
        <f>BR43</f>
        <v>300</v>
      </c>
      <c r="BS42" s="277">
        <f>BS43</f>
        <v>60</v>
      </c>
      <c r="BT42" s="266">
        <f>BT43</f>
        <v>800</v>
      </c>
      <c r="BU42" s="81">
        <f>BV42+BW42+BX42</f>
        <v>560</v>
      </c>
      <c r="BV42" s="266">
        <f>BV43</f>
        <v>300</v>
      </c>
      <c r="BW42" s="266">
        <f t="shared" ref="BW42:BX42" si="187">BW43</f>
        <v>100</v>
      </c>
      <c r="BX42" s="266">
        <f t="shared" si="187"/>
        <v>160</v>
      </c>
      <c r="BY42" s="81">
        <f t="shared" si="174"/>
        <v>1340</v>
      </c>
      <c r="BZ42" s="89">
        <f>BZ43</f>
        <v>1000</v>
      </c>
      <c r="CA42" s="95">
        <f t="shared" ref="CA42:CC42" si="188">CA43</f>
        <v>20</v>
      </c>
      <c r="CB42" s="95">
        <f t="shared" si="188"/>
        <v>120</v>
      </c>
      <c r="CC42" s="95">
        <f t="shared" si="188"/>
        <v>200</v>
      </c>
      <c r="CD42" s="81">
        <f>CE42+CF42+CG42</f>
        <v>300</v>
      </c>
      <c r="CE42" s="89">
        <f>CE43</f>
        <v>40</v>
      </c>
      <c r="CF42" s="89">
        <f t="shared" ref="CF42:CG42" si="189">CF43</f>
        <v>200</v>
      </c>
      <c r="CG42" s="89">
        <f t="shared" si="189"/>
        <v>60</v>
      </c>
      <c r="CH42" s="81">
        <f t="shared" si="136"/>
        <v>440</v>
      </c>
      <c r="CI42" s="278">
        <f>CI43</f>
        <v>300</v>
      </c>
      <c r="CJ42" s="266">
        <f>CJ43</f>
        <v>100</v>
      </c>
      <c r="CK42" s="266">
        <f>CK43</f>
        <v>40</v>
      </c>
      <c r="CL42" s="81">
        <f t="shared" si="177"/>
        <v>540</v>
      </c>
      <c r="CM42" s="266">
        <f>SUM(CM43)</f>
        <v>300</v>
      </c>
      <c r="CN42" s="266">
        <f t="shared" ref="CN42:CQ42" si="190">SUM(CN43)</f>
        <v>60</v>
      </c>
      <c r="CO42" s="266">
        <f t="shared" si="190"/>
        <v>80</v>
      </c>
      <c r="CP42" s="266">
        <f t="shared" si="190"/>
        <v>40</v>
      </c>
      <c r="CQ42" s="266">
        <f t="shared" si="190"/>
        <v>60</v>
      </c>
      <c r="CR42" s="81">
        <f>CS42+CT42</f>
        <v>400</v>
      </c>
      <c r="CS42" s="276">
        <f>CS43</f>
        <v>200</v>
      </c>
      <c r="CT42" s="266">
        <f>CT43</f>
        <v>200</v>
      </c>
      <c r="CU42" s="81">
        <f t="shared" si="138"/>
        <v>280</v>
      </c>
      <c r="CV42" s="266">
        <f>CV43</f>
        <v>200</v>
      </c>
      <c r="CW42" s="266">
        <f t="shared" ref="CW42:CX42" si="191">CW43</f>
        <v>40</v>
      </c>
      <c r="CX42" s="266">
        <f t="shared" si="191"/>
        <v>40</v>
      </c>
      <c r="CY42" s="81">
        <f>CZ42+DA42+DB42</f>
        <v>1940</v>
      </c>
      <c r="CZ42" s="279">
        <f>CZ43</f>
        <v>1200</v>
      </c>
      <c r="DA42" s="279">
        <f t="shared" ref="DA42:DB42" si="192">DA43</f>
        <v>240</v>
      </c>
      <c r="DB42" s="279">
        <f t="shared" si="192"/>
        <v>500</v>
      </c>
      <c r="DC42" s="81">
        <f t="shared" si="141"/>
        <v>360</v>
      </c>
      <c r="DD42" s="266">
        <f>DD43</f>
        <v>200</v>
      </c>
      <c r="DE42" s="266">
        <f>DE43</f>
        <v>100</v>
      </c>
      <c r="DF42" s="266">
        <f t="shared" ref="DF42" si="193">DF43</f>
        <v>60</v>
      </c>
      <c r="DG42" s="280">
        <f>DG43</f>
        <v>100</v>
      </c>
      <c r="DH42" s="281">
        <f>DH43</f>
        <v>140</v>
      </c>
      <c r="DI42" s="280">
        <f>DI43</f>
        <v>180</v>
      </c>
    </row>
    <row r="43" spans="1:113" ht="18.75" x14ac:dyDescent="0.3">
      <c r="A43" s="282" t="s">
        <v>156</v>
      </c>
      <c r="B43" s="283" t="s">
        <v>115</v>
      </c>
      <c r="C43" s="119">
        <f t="shared" si="7"/>
        <v>15080</v>
      </c>
      <c r="D43" s="80">
        <v>0</v>
      </c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120">
        <f t="shared" si="121"/>
        <v>880</v>
      </c>
      <c r="Q43" s="147">
        <v>440</v>
      </c>
      <c r="R43" s="147">
        <v>440</v>
      </c>
      <c r="S43" s="84">
        <f t="shared" ref="S43:S67" si="194">T43+U43+V43+W43</f>
        <v>620</v>
      </c>
      <c r="T43" s="284">
        <v>440</v>
      </c>
      <c r="U43" s="284">
        <v>80</v>
      </c>
      <c r="V43" s="284">
        <v>100</v>
      </c>
      <c r="W43" s="285">
        <v>0</v>
      </c>
      <c r="X43" s="84">
        <f t="shared" si="163"/>
        <v>1100</v>
      </c>
      <c r="Y43" s="284">
        <v>800</v>
      </c>
      <c r="Z43" s="284">
        <v>260</v>
      </c>
      <c r="AA43" s="284">
        <v>40</v>
      </c>
      <c r="AB43" s="84">
        <f t="shared" ref="AB43:AB67" si="195">AC43+AD43+AE43+AF43</f>
        <v>1040</v>
      </c>
      <c r="AC43" s="284">
        <v>680</v>
      </c>
      <c r="AD43" s="149">
        <v>120</v>
      </c>
      <c r="AE43" s="149">
        <v>240</v>
      </c>
      <c r="AF43" s="285">
        <v>0</v>
      </c>
      <c r="AG43" s="84">
        <f>AH43+AI43+AJ43+AK43</f>
        <v>1060</v>
      </c>
      <c r="AH43" s="284">
        <v>600</v>
      </c>
      <c r="AI43" s="149">
        <v>200</v>
      </c>
      <c r="AJ43" s="149">
        <v>100</v>
      </c>
      <c r="AK43" s="284">
        <v>160</v>
      </c>
      <c r="AL43" s="84">
        <f t="shared" si="147"/>
        <v>360</v>
      </c>
      <c r="AM43" s="284">
        <v>100</v>
      </c>
      <c r="AN43" s="149">
        <v>60</v>
      </c>
      <c r="AO43" s="149">
        <v>100</v>
      </c>
      <c r="AP43" s="149">
        <v>60</v>
      </c>
      <c r="AQ43" s="149">
        <v>40</v>
      </c>
      <c r="AR43" s="84">
        <f t="shared" ref="AR43:AR67" si="196">AS43+AT43+AU43+AV43+AW43</f>
        <v>560</v>
      </c>
      <c r="AS43" s="284">
        <v>200</v>
      </c>
      <c r="AT43" s="284">
        <v>120</v>
      </c>
      <c r="AU43" s="284">
        <v>60</v>
      </c>
      <c r="AV43" s="284">
        <v>60</v>
      </c>
      <c r="AW43" s="284">
        <v>120</v>
      </c>
      <c r="AX43" s="84">
        <f t="shared" si="150"/>
        <v>380</v>
      </c>
      <c r="AY43" s="286">
        <v>160</v>
      </c>
      <c r="AZ43" s="286">
        <v>60</v>
      </c>
      <c r="BA43" s="286">
        <v>100</v>
      </c>
      <c r="BB43" s="286">
        <v>60</v>
      </c>
      <c r="BC43" s="84">
        <f>BD43+BE43+BF43+BG43+BH43</f>
        <v>500</v>
      </c>
      <c r="BD43" s="284">
        <v>160</v>
      </c>
      <c r="BE43" s="149">
        <v>80</v>
      </c>
      <c r="BF43" s="149">
        <v>80</v>
      </c>
      <c r="BG43" s="149">
        <v>80</v>
      </c>
      <c r="BH43" s="149">
        <v>100</v>
      </c>
      <c r="BI43" s="84">
        <f t="shared" si="130"/>
        <v>460</v>
      </c>
      <c r="BJ43" s="122">
        <v>120</v>
      </c>
      <c r="BK43" s="132">
        <v>240</v>
      </c>
      <c r="BL43" s="132">
        <v>100</v>
      </c>
      <c r="BM43" s="84">
        <f t="shared" ref="BM43:BM67" si="197">BN43+BO43+BP43</f>
        <v>380</v>
      </c>
      <c r="BN43" s="287">
        <v>200</v>
      </c>
      <c r="BO43" s="141">
        <v>100</v>
      </c>
      <c r="BP43" s="287">
        <v>80</v>
      </c>
      <c r="BQ43" s="84">
        <f t="shared" ref="BQ43:BQ67" si="198">BR43+BS43</f>
        <v>360</v>
      </c>
      <c r="BR43" s="150">
        <v>300</v>
      </c>
      <c r="BS43" s="288">
        <v>60</v>
      </c>
      <c r="BT43" s="284">
        <v>800</v>
      </c>
      <c r="BU43" s="84">
        <f t="shared" ref="BU43:BU67" si="199">BV43+BW43+BX43</f>
        <v>560</v>
      </c>
      <c r="BV43" s="284">
        <v>300</v>
      </c>
      <c r="BW43" s="149">
        <v>100</v>
      </c>
      <c r="BX43" s="149">
        <v>160</v>
      </c>
      <c r="BY43" s="84">
        <f>SUM(BZ43:CC43)</f>
        <v>1340</v>
      </c>
      <c r="BZ43" s="80">
        <v>1000</v>
      </c>
      <c r="CA43" s="80">
        <v>20</v>
      </c>
      <c r="CB43" s="80">
        <v>120</v>
      </c>
      <c r="CC43" s="80">
        <v>200</v>
      </c>
      <c r="CD43" s="84">
        <f t="shared" ref="CD43:CD67" si="200">CE43+CF43+CG43</f>
        <v>300</v>
      </c>
      <c r="CE43" s="80">
        <v>40</v>
      </c>
      <c r="CF43" s="80">
        <v>200</v>
      </c>
      <c r="CG43" s="80">
        <v>60</v>
      </c>
      <c r="CH43" s="84">
        <f t="shared" si="136"/>
        <v>440</v>
      </c>
      <c r="CI43" s="289">
        <v>300</v>
      </c>
      <c r="CJ43" s="284">
        <v>100</v>
      </c>
      <c r="CK43" s="284">
        <v>40</v>
      </c>
      <c r="CL43" s="84">
        <f t="shared" si="177"/>
        <v>540</v>
      </c>
      <c r="CM43" s="284">
        <v>300</v>
      </c>
      <c r="CN43" s="155">
        <v>60</v>
      </c>
      <c r="CO43" s="155">
        <v>80</v>
      </c>
      <c r="CP43" s="155">
        <v>40</v>
      </c>
      <c r="CQ43" s="155">
        <v>60</v>
      </c>
      <c r="CR43" s="84">
        <f t="shared" ref="CR43:CR67" si="201">CS43+CT43</f>
        <v>400</v>
      </c>
      <c r="CS43" s="150">
        <v>200</v>
      </c>
      <c r="CT43" s="149">
        <v>200</v>
      </c>
      <c r="CU43" s="84">
        <f t="shared" si="138"/>
        <v>280</v>
      </c>
      <c r="CV43" s="284">
        <v>200</v>
      </c>
      <c r="CW43" s="80">
        <v>40</v>
      </c>
      <c r="CX43" s="147">
        <v>40</v>
      </c>
      <c r="CY43" s="84">
        <f t="shared" ref="CY43:CY67" si="202">CZ43+DA43+DB43</f>
        <v>1940</v>
      </c>
      <c r="CZ43" s="85">
        <v>1200</v>
      </c>
      <c r="DA43" s="85">
        <v>240</v>
      </c>
      <c r="DB43" s="147">
        <v>500</v>
      </c>
      <c r="DC43" s="84">
        <f t="shared" si="141"/>
        <v>360</v>
      </c>
      <c r="DD43" s="284">
        <v>200</v>
      </c>
      <c r="DE43" s="141">
        <v>100</v>
      </c>
      <c r="DF43" s="284">
        <v>60</v>
      </c>
      <c r="DG43" s="290">
        <v>100</v>
      </c>
      <c r="DH43" s="291">
        <v>140</v>
      </c>
      <c r="DI43" s="290">
        <v>180</v>
      </c>
    </row>
    <row r="44" spans="1:113" s="96" customFormat="1" ht="19.5" thickBot="1" x14ac:dyDescent="0.35">
      <c r="A44" s="292" t="s">
        <v>157</v>
      </c>
      <c r="B44" s="293" t="s">
        <v>115</v>
      </c>
      <c r="C44" s="62">
        <f t="shared" si="7"/>
        <v>16098</v>
      </c>
      <c r="D44" s="89">
        <f>D45+D46</f>
        <v>300</v>
      </c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79">
        <f t="shared" si="121"/>
        <v>0</v>
      </c>
      <c r="Q44" s="108">
        <f>Q45+Q46</f>
        <v>0</v>
      </c>
      <c r="R44" s="108">
        <f>R45+R46</f>
        <v>0</v>
      </c>
      <c r="S44" s="81">
        <f t="shared" si="194"/>
        <v>296</v>
      </c>
      <c r="T44" s="266">
        <f>SUM(T45:T46)</f>
        <v>60</v>
      </c>
      <c r="U44" s="266">
        <f>SUM(U45:U46)</f>
        <v>96</v>
      </c>
      <c r="V44" s="266">
        <f>SUM(V45:V46)</f>
        <v>100</v>
      </c>
      <c r="W44" s="266">
        <f>SUM(W45:W46)</f>
        <v>40</v>
      </c>
      <c r="X44" s="81">
        <f t="shared" si="163"/>
        <v>800</v>
      </c>
      <c r="Y44" s="266">
        <f>SUM(Y45:Y46)</f>
        <v>540</v>
      </c>
      <c r="Z44" s="276">
        <f>SUM(Z45:Z46)</f>
        <v>220</v>
      </c>
      <c r="AA44" s="276">
        <f>SUM(AA45:AA46)</f>
        <v>40</v>
      </c>
      <c r="AB44" s="81">
        <f t="shared" si="195"/>
        <v>1020</v>
      </c>
      <c r="AC44" s="266">
        <v>340</v>
      </c>
      <c r="AD44" s="113">
        <v>80</v>
      </c>
      <c r="AE44" s="113">
        <v>400</v>
      </c>
      <c r="AF44" s="113">
        <v>200</v>
      </c>
      <c r="AG44" s="81">
        <f t="shared" ref="AG44:AG67" si="203">AH44+AI44+AJ44+AK44</f>
        <v>640</v>
      </c>
      <c r="AH44" s="270">
        <f>AH45+AH46</f>
        <v>100</v>
      </c>
      <c r="AI44" s="271">
        <f t="shared" ref="AI44:AK44" si="204">AI45+AI46</f>
        <v>200</v>
      </c>
      <c r="AJ44" s="271">
        <f t="shared" si="204"/>
        <v>160</v>
      </c>
      <c r="AK44" s="270">
        <f t="shared" si="204"/>
        <v>180</v>
      </c>
      <c r="AL44" s="81">
        <f t="shared" si="147"/>
        <v>256</v>
      </c>
      <c r="AM44" s="266">
        <f>SUM(AM45:AM46)</f>
        <v>60</v>
      </c>
      <c r="AN44" s="266">
        <f>SUM(AN45:AN46)</f>
        <v>36</v>
      </c>
      <c r="AO44" s="266">
        <f>SUM(AO45:AO46)</f>
        <v>160</v>
      </c>
      <c r="AP44" s="294">
        <f>SUM(AP45:AP46)</f>
        <v>0</v>
      </c>
      <c r="AQ44" s="294">
        <f>SUM(AQ45:AQ46)</f>
        <v>0</v>
      </c>
      <c r="AR44" s="81">
        <f t="shared" si="196"/>
        <v>940</v>
      </c>
      <c r="AS44" s="266">
        <f>AS45+AS46</f>
        <v>260</v>
      </c>
      <c r="AT44" s="266">
        <f t="shared" ref="AT44:AW44" si="205">AT45+AT46</f>
        <v>120</v>
      </c>
      <c r="AU44" s="266">
        <f t="shared" si="205"/>
        <v>140</v>
      </c>
      <c r="AV44" s="266">
        <f t="shared" si="205"/>
        <v>60</v>
      </c>
      <c r="AW44" s="266">
        <f t="shared" si="205"/>
        <v>360</v>
      </c>
      <c r="AX44" s="81">
        <f t="shared" si="150"/>
        <v>776</v>
      </c>
      <c r="AY44" s="272">
        <f>SUM(AY45:AY46)</f>
        <v>520</v>
      </c>
      <c r="AZ44" s="272">
        <f t="shared" ref="AZ44:BB44" si="206">SUM(AZ45:AZ46)</f>
        <v>80</v>
      </c>
      <c r="BA44" s="272">
        <f t="shared" si="206"/>
        <v>116</v>
      </c>
      <c r="BB44" s="272">
        <f t="shared" si="206"/>
        <v>60</v>
      </c>
      <c r="BC44" s="81">
        <f t="shared" ref="BC44:BC67" si="207">BD44+BE44+BF44+BG44+BH44</f>
        <v>400</v>
      </c>
      <c r="BD44" s="113">
        <f t="shared" ref="BD44:BG44" si="208">SUM(BD45:BD46)</f>
        <v>160</v>
      </c>
      <c r="BE44" s="113">
        <f>SUM(BE45:BE46)</f>
        <v>20</v>
      </c>
      <c r="BF44" s="113">
        <f t="shared" si="208"/>
        <v>20</v>
      </c>
      <c r="BG44" s="106">
        <f t="shared" si="208"/>
        <v>0</v>
      </c>
      <c r="BH44" s="113">
        <f>SUM(BH45:BH46)</f>
        <v>200</v>
      </c>
      <c r="BI44" s="81">
        <f t="shared" si="130"/>
        <v>780</v>
      </c>
      <c r="BJ44" s="274">
        <f>SUM(BJ45:BJ46)</f>
        <v>440</v>
      </c>
      <c r="BK44" s="274">
        <f t="shared" ref="BK44:BL44" si="209">SUM(BK45:BK46)</f>
        <v>260</v>
      </c>
      <c r="BL44" s="274">
        <f t="shared" si="209"/>
        <v>80</v>
      </c>
      <c r="BM44" s="81">
        <f t="shared" si="197"/>
        <v>1060</v>
      </c>
      <c r="BN44" s="275">
        <f>BN45+BN46</f>
        <v>660</v>
      </c>
      <c r="BO44" s="275">
        <f t="shared" ref="BO44:BP44" si="210">BO45+BO46</f>
        <v>260</v>
      </c>
      <c r="BP44" s="275">
        <f t="shared" si="210"/>
        <v>140</v>
      </c>
      <c r="BQ44" s="81">
        <f t="shared" si="198"/>
        <v>140</v>
      </c>
      <c r="BR44" s="276">
        <f>BR45+BR46</f>
        <v>120</v>
      </c>
      <c r="BS44" s="277">
        <f>BS45+BS46</f>
        <v>20</v>
      </c>
      <c r="BT44" s="266">
        <f>BT45+BT46</f>
        <v>240</v>
      </c>
      <c r="BU44" s="81">
        <f t="shared" si="199"/>
        <v>680</v>
      </c>
      <c r="BV44" s="266">
        <f>BV45+BV46</f>
        <v>100</v>
      </c>
      <c r="BW44" s="266">
        <f t="shared" ref="BW44:BX44" si="211">BW45+BW46</f>
        <v>320</v>
      </c>
      <c r="BX44" s="266">
        <f t="shared" si="211"/>
        <v>260</v>
      </c>
      <c r="BY44" s="81">
        <f t="shared" si="174"/>
        <v>360</v>
      </c>
      <c r="BZ44" s="89">
        <f>BZ45+BZ46</f>
        <v>200</v>
      </c>
      <c r="CA44" s="95">
        <f t="shared" ref="CA44:CC44" si="212">CA45+CA46</f>
        <v>40</v>
      </c>
      <c r="CB44" s="95">
        <f t="shared" si="212"/>
        <v>0</v>
      </c>
      <c r="CC44" s="95">
        <f t="shared" si="212"/>
        <v>120</v>
      </c>
      <c r="CD44" s="81">
        <f t="shared" si="200"/>
        <v>100</v>
      </c>
      <c r="CE44" s="89">
        <f>CE45+CE46</f>
        <v>40</v>
      </c>
      <c r="CF44" s="89">
        <f t="shared" ref="CF44:CG44" si="213">CF45+CF46</f>
        <v>0</v>
      </c>
      <c r="CG44" s="89">
        <f t="shared" si="213"/>
        <v>60</v>
      </c>
      <c r="CH44" s="81">
        <f t="shared" si="136"/>
        <v>420</v>
      </c>
      <c r="CI44" s="295">
        <f>CI45+CI46</f>
        <v>0</v>
      </c>
      <c r="CJ44" s="167">
        <v>0</v>
      </c>
      <c r="CK44" s="266">
        <f>CK46+CK45</f>
        <v>420</v>
      </c>
      <c r="CL44" s="81">
        <f t="shared" si="177"/>
        <v>520</v>
      </c>
      <c r="CM44" s="266">
        <f>CM45+CM46</f>
        <v>360</v>
      </c>
      <c r="CN44" s="89">
        <f>CN45+CN46</f>
        <v>0</v>
      </c>
      <c r="CO44" s="266">
        <f t="shared" ref="CO44:CQ44" si="214">CO45+CO46</f>
        <v>80</v>
      </c>
      <c r="CP44" s="266">
        <f t="shared" si="214"/>
        <v>60</v>
      </c>
      <c r="CQ44" s="266">
        <f t="shared" si="214"/>
        <v>20</v>
      </c>
      <c r="CR44" s="81">
        <f t="shared" si="201"/>
        <v>1550</v>
      </c>
      <c r="CS44" s="276">
        <f>CS45+CS46</f>
        <v>850</v>
      </c>
      <c r="CT44" s="266">
        <f>CT45+CT46</f>
        <v>700</v>
      </c>
      <c r="CU44" s="81">
        <f t="shared" si="138"/>
        <v>540</v>
      </c>
      <c r="CV44" s="863">
        <f>CV45+CV46</f>
        <v>500</v>
      </c>
      <c r="CW44" s="89">
        <f>CW45+CW46</f>
        <v>0</v>
      </c>
      <c r="CX44" s="266">
        <f t="shared" ref="CX44" si="215">CX45+CX46</f>
        <v>40</v>
      </c>
      <c r="CY44" s="81">
        <f t="shared" si="202"/>
        <v>3500</v>
      </c>
      <c r="CZ44" s="91">
        <f>CZ45+CZ46</f>
        <v>1500</v>
      </c>
      <c r="DA44" s="91">
        <f t="shared" ref="DA44:DB44" si="216">DA45+DA46</f>
        <v>1000</v>
      </c>
      <c r="DB44" s="91">
        <f t="shared" si="216"/>
        <v>1000</v>
      </c>
      <c r="DC44" s="81">
        <f t="shared" si="141"/>
        <v>480</v>
      </c>
      <c r="DD44" s="266">
        <f>DD45+DD46</f>
        <v>300</v>
      </c>
      <c r="DE44" s="266">
        <f>DE45+DE46</f>
        <v>120</v>
      </c>
      <c r="DF44" s="266">
        <f t="shared" ref="DF44" si="217">DF45+DF46</f>
        <v>60</v>
      </c>
      <c r="DG44" s="280">
        <f>SUM(DG45:DG46)</f>
        <v>100</v>
      </c>
      <c r="DH44" s="281">
        <f>DH45+DH46</f>
        <v>120</v>
      </c>
      <c r="DI44" s="296">
        <f>SUM(DI45:DI46)</f>
        <v>80</v>
      </c>
    </row>
    <row r="45" spans="1:113" s="323" customFormat="1" ht="19.5" thickBot="1" x14ac:dyDescent="0.35">
      <c r="A45" s="297" t="s">
        <v>158</v>
      </c>
      <c r="B45" s="298" t="s">
        <v>115</v>
      </c>
      <c r="C45" s="299">
        <f t="shared" si="7"/>
        <v>1718</v>
      </c>
      <c r="D45" s="300">
        <v>100</v>
      </c>
      <c r="E45" s="300"/>
      <c r="F45" s="300"/>
      <c r="G45" s="300"/>
      <c r="H45" s="300"/>
      <c r="I45" s="300"/>
      <c r="J45" s="300"/>
      <c r="K45" s="300"/>
      <c r="L45" s="300"/>
      <c r="M45" s="300"/>
      <c r="N45" s="300"/>
      <c r="O45" s="300"/>
      <c r="P45" s="301">
        <f t="shared" si="121"/>
        <v>0</v>
      </c>
      <c r="Q45" s="148">
        <v>0</v>
      </c>
      <c r="R45" s="148">
        <v>0</v>
      </c>
      <c r="S45" s="300">
        <f t="shared" si="194"/>
        <v>16</v>
      </c>
      <c r="T45" s="302">
        <v>0</v>
      </c>
      <c r="U45" s="303">
        <v>16</v>
      </c>
      <c r="V45" s="302">
        <v>0</v>
      </c>
      <c r="W45" s="302">
        <v>0</v>
      </c>
      <c r="X45" s="300">
        <f t="shared" si="163"/>
        <v>60</v>
      </c>
      <c r="Y45" s="303">
        <v>40</v>
      </c>
      <c r="Z45" s="303">
        <v>20</v>
      </c>
      <c r="AA45" s="304">
        <v>0</v>
      </c>
      <c r="AB45" s="300">
        <f t="shared" si="195"/>
        <v>40</v>
      </c>
      <c r="AC45" s="303">
        <v>40</v>
      </c>
      <c r="AD45" s="302">
        <v>0</v>
      </c>
      <c r="AE45" s="302">
        <v>0</v>
      </c>
      <c r="AF45" s="302">
        <v>0</v>
      </c>
      <c r="AG45" s="300">
        <f t="shared" si="203"/>
        <v>60</v>
      </c>
      <c r="AH45" s="305">
        <v>0</v>
      </c>
      <c r="AI45" s="305">
        <v>0</v>
      </c>
      <c r="AJ45" s="306">
        <v>40</v>
      </c>
      <c r="AK45" s="303">
        <v>20</v>
      </c>
      <c r="AL45" s="300">
        <f t="shared" si="147"/>
        <v>16</v>
      </c>
      <c r="AM45" s="307">
        <v>0</v>
      </c>
      <c r="AN45" s="306">
        <v>16</v>
      </c>
      <c r="AO45" s="308">
        <v>0</v>
      </c>
      <c r="AP45" s="308">
        <v>0</v>
      </c>
      <c r="AQ45" s="308">
        <v>0</v>
      </c>
      <c r="AR45" s="300">
        <f t="shared" si="196"/>
        <v>160</v>
      </c>
      <c r="AS45" s="303">
        <v>40</v>
      </c>
      <c r="AT45" s="303">
        <v>20</v>
      </c>
      <c r="AU45" s="303">
        <v>20</v>
      </c>
      <c r="AV45" s="303">
        <v>20</v>
      </c>
      <c r="AW45" s="303">
        <v>60</v>
      </c>
      <c r="AX45" s="300">
        <f t="shared" si="150"/>
        <v>156</v>
      </c>
      <c r="AY45" s="309">
        <v>120</v>
      </c>
      <c r="AZ45" s="309">
        <v>20</v>
      </c>
      <c r="BA45" s="309">
        <v>16</v>
      </c>
      <c r="BB45" s="309">
        <v>0</v>
      </c>
      <c r="BC45" s="300">
        <f t="shared" si="207"/>
        <v>20</v>
      </c>
      <c r="BD45" s="304">
        <v>0</v>
      </c>
      <c r="BE45" s="310">
        <v>0</v>
      </c>
      <c r="BF45" s="310">
        <v>0</v>
      </c>
      <c r="BG45" s="310">
        <v>0</v>
      </c>
      <c r="BH45" s="306">
        <v>20</v>
      </c>
      <c r="BI45" s="300">
        <f t="shared" si="130"/>
        <v>60</v>
      </c>
      <c r="BJ45" s="304">
        <v>40</v>
      </c>
      <c r="BK45" s="310">
        <v>20</v>
      </c>
      <c r="BL45" s="310">
        <v>0</v>
      </c>
      <c r="BM45" s="300">
        <f t="shared" si="197"/>
        <v>100</v>
      </c>
      <c r="BN45" s="311">
        <v>60</v>
      </c>
      <c r="BO45" s="312">
        <v>40</v>
      </c>
      <c r="BP45" s="311">
        <v>0</v>
      </c>
      <c r="BQ45" s="300">
        <f t="shared" si="198"/>
        <v>20</v>
      </c>
      <c r="BR45" s="150">
        <v>20</v>
      </c>
      <c r="BS45" s="300">
        <v>0</v>
      </c>
      <c r="BT45" s="303">
        <v>40</v>
      </c>
      <c r="BU45" s="300">
        <f t="shared" si="199"/>
        <v>80</v>
      </c>
      <c r="BV45" s="300">
        <v>0</v>
      </c>
      <c r="BW45" s="306">
        <v>60</v>
      </c>
      <c r="BX45" s="306">
        <v>20</v>
      </c>
      <c r="BY45" s="300">
        <f>BZ45+CA45+CB45+CC45</f>
        <v>0</v>
      </c>
      <c r="BZ45" s="300">
        <v>0</v>
      </c>
      <c r="CA45" s="313">
        <v>0</v>
      </c>
      <c r="CB45" s="313">
        <v>0</v>
      </c>
      <c r="CC45" s="313">
        <v>0</v>
      </c>
      <c r="CD45" s="300">
        <f t="shared" si="200"/>
        <v>20</v>
      </c>
      <c r="CE45" s="300">
        <v>0</v>
      </c>
      <c r="CF45" s="300">
        <v>0</v>
      </c>
      <c r="CG45" s="300">
        <v>20</v>
      </c>
      <c r="CH45" s="300">
        <f t="shared" si="136"/>
        <v>20</v>
      </c>
      <c r="CI45" s="314">
        <v>0</v>
      </c>
      <c r="CJ45" s="315">
        <v>0</v>
      </c>
      <c r="CK45" s="303">
        <v>20</v>
      </c>
      <c r="CL45" s="300">
        <f t="shared" si="177"/>
        <v>60</v>
      </c>
      <c r="CM45" s="303">
        <v>60</v>
      </c>
      <c r="CN45" s="300">
        <v>0</v>
      </c>
      <c r="CO45" s="300">
        <v>0</v>
      </c>
      <c r="CP45" s="300">
        <v>0</v>
      </c>
      <c r="CQ45" s="300">
        <v>0</v>
      </c>
      <c r="CR45" s="300">
        <f t="shared" si="201"/>
        <v>50</v>
      </c>
      <c r="CS45" s="316">
        <v>50</v>
      </c>
      <c r="CT45" s="317">
        <v>0</v>
      </c>
      <c r="CU45" s="861">
        <f>CV45+CW45+CX45</f>
        <v>400</v>
      </c>
      <c r="CV45" s="864">
        <f>SUM(CW45+CX45+CY45+CZ45+DA45+DB45+DC45+DD45+DF45+DH45+DM45+DQ45+DV45+EA45+EG45+EM45+ER45+EX45+FB45+FF45+FI45+FJ45+FN45+FS45+FW45+GA45+GG45+GJ45+GN45+GR45+GV45+GW45+GX45)</f>
        <v>400</v>
      </c>
      <c r="CW45" s="862">
        <v>0</v>
      </c>
      <c r="CX45" s="319"/>
      <c r="CY45" s="300">
        <f t="shared" si="202"/>
        <v>120</v>
      </c>
      <c r="CZ45" s="318">
        <v>80</v>
      </c>
      <c r="DA45" s="318">
        <v>40</v>
      </c>
      <c r="DB45" s="317">
        <v>0</v>
      </c>
      <c r="DC45" s="300">
        <f t="shared" si="141"/>
        <v>60</v>
      </c>
      <c r="DD45" s="303">
        <v>60</v>
      </c>
      <c r="DE45" s="312">
        <v>0</v>
      </c>
      <c r="DF45" s="312">
        <v>0</v>
      </c>
      <c r="DG45" s="320">
        <v>20</v>
      </c>
      <c r="DH45" s="321">
        <v>40</v>
      </c>
      <c r="DI45" s="322">
        <v>0</v>
      </c>
    </row>
    <row r="46" spans="1:113" s="184" customFormat="1" ht="18.75" x14ac:dyDescent="0.3">
      <c r="A46" s="282" t="s">
        <v>156</v>
      </c>
      <c r="B46" s="781" t="s">
        <v>115</v>
      </c>
      <c r="C46" s="119">
        <f t="shared" si="7"/>
        <v>14580</v>
      </c>
      <c r="D46" s="80">
        <v>200</v>
      </c>
      <c r="E46" s="80"/>
      <c r="F46" s="80"/>
      <c r="G46" s="256"/>
      <c r="H46" s="782"/>
      <c r="I46" s="256"/>
      <c r="J46" s="80"/>
      <c r="K46" s="80"/>
      <c r="L46" s="80"/>
      <c r="M46" s="80"/>
      <c r="N46" s="80"/>
      <c r="O46" s="80"/>
      <c r="P46" s="84">
        <f t="shared" si="121"/>
        <v>0</v>
      </c>
      <c r="Q46" s="148">
        <v>0</v>
      </c>
      <c r="R46" s="148">
        <v>0</v>
      </c>
      <c r="S46" s="84">
        <f t="shared" si="194"/>
        <v>280</v>
      </c>
      <c r="T46" s="284">
        <v>60</v>
      </c>
      <c r="U46" s="284">
        <v>80</v>
      </c>
      <c r="V46" s="284">
        <v>100</v>
      </c>
      <c r="W46" s="284">
        <v>40</v>
      </c>
      <c r="X46" s="84">
        <f t="shared" si="163"/>
        <v>740</v>
      </c>
      <c r="Y46" s="284">
        <v>500</v>
      </c>
      <c r="Z46" s="284">
        <v>200</v>
      </c>
      <c r="AA46" s="284">
        <v>40</v>
      </c>
      <c r="AB46" s="84">
        <f t="shared" si="195"/>
        <v>980</v>
      </c>
      <c r="AC46" s="284">
        <v>300</v>
      </c>
      <c r="AD46" s="149">
        <v>80</v>
      </c>
      <c r="AE46" s="149">
        <v>400</v>
      </c>
      <c r="AF46" s="149">
        <v>200</v>
      </c>
      <c r="AG46" s="84">
        <f t="shared" si="203"/>
        <v>580</v>
      </c>
      <c r="AH46" s="284">
        <v>100</v>
      </c>
      <c r="AI46" s="149">
        <v>200</v>
      </c>
      <c r="AJ46" s="149">
        <v>120</v>
      </c>
      <c r="AK46" s="284">
        <v>160</v>
      </c>
      <c r="AL46" s="84">
        <f t="shared" si="147"/>
        <v>240</v>
      </c>
      <c r="AM46" s="284">
        <v>60</v>
      </c>
      <c r="AN46" s="149">
        <v>20</v>
      </c>
      <c r="AO46" s="149">
        <v>160</v>
      </c>
      <c r="AP46" s="324">
        <v>0</v>
      </c>
      <c r="AQ46" s="324">
        <v>0</v>
      </c>
      <c r="AR46" s="84">
        <f t="shared" si="196"/>
        <v>780</v>
      </c>
      <c r="AS46" s="284">
        <v>220</v>
      </c>
      <c r="AT46" s="284">
        <v>100</v>
      </c>
      <c r="AU46" s="284">
        <v>120</v>
      </c>
      <c r="AV46" s="284">
        <v>40</v>
      </c>
      <c r="AW46" s="284">
        <v>300</v>
      </c>
      <c r="AX46" s="84">
        <f t="shared" si="150"/>
        <v>620</v>
      </c>
      <c r="AY46" s="286">
        <v>400</v>
      </c>
      <c r="AZ46" s="286">
        <v>60</v>
      </c>
      <c r="BA46" s="286">
        <v>100</v>
      </c>
      <c r="BB46" s="286">
        <v>60</v>
      </c>
      <c r="BC46" s="84">
        <f t="shared" si="207"/>
        <v>380</v>
      </c>
      <c r="BD46" s="284">
        <v>160</v>
      </c>
      <c r="BE46" s="149">
        <v>20</v>
      </c>
      <c r="BF46" s="149">
        <v>20</v>
      </c>
      <c r="BG46" s="132">
        <v>0</v>
      </c>
      <c r="BH46" s="149">
        <v>180</v>
      </c>
      <c r="BI46" s="84">
        <f t="shared" si="130"/>
        <v>720</v>
      </c>
      <c r="BJ46" s="122">
        <v>400</v>
      </c>
      <c r="BK46" s="132">
        <v>240</v>
      </c>
      <c r="BL46" s="132">
        <v>80</v>
      </c>
      <c r="BM46" s="84">
        <f t="shared" si="197"/>
        <v>960</v>
      </c>
      <c r="BN46" s="287">
        <v>600</v>
      </c>
      <c r="BO46" s="141">
        <v>220</v>
      </c>
      <c r="BP46" s="287">
        <v>140</v>
      </c>
      <c r="BQ46" s="84">
        <f t="shared" si="198"/>
        <v>120</v>
      </c>
      <c r="BR46" s="284">
        <v>100</v>
      </c>
      <c r="BS46" s="288">
        <v>20</v>
      </c>
      <c r="BT46" s="284">
        <v>200</v>
      </c>
      <c r="BU46" s="84">
        <f t="shared" si="199"/>
        <v>600</v>
      </c>
      <c r="BV46" s="284">
        <v>100</v>
      </c>
      <c r="BW46" s="149">
        <v>260</v>
      </c>
      <c r="BX46" s="149">
        <v>240</v>
      </c>
      <c r="BY46" s="84">
        <f>SUM(BZ46:CC46)</f>
        <v>360</v>
      </c>
      <c r="BZ46" s="80">
        <v>200</v>
      </c>
      <c r="CA46" s="80">
        <v>40</v>
      </c>
      <c r="CB46" s="80">
        <v>0</v>
      </c>
      <c r="CC46" s="80">
        <v>120</v>
      </c>
      <c r="CD46" s="84">
        <f t="shared" si="200"/>
        <v>80</v>
      </c>
      <c r="CE46" s="80">
        <v>40</v>
      </c>
      <c r="CF46" s="80">
        <v>0</v>
      </c>
      <c r="CG46" s="80">
        <v>40</v>
      </c>
      <c r="CH46" s="84">
        <f t="shared" si="136"/>
        <v>600</v>
      </c>
      <c r="CI46" s="295">
        <v>0</v>
      </c>
      <c r="CJ46" s="284">
        <v>200</v>
      </c>
      <c r="CK46" s="284">
        <v>400</v>
      </c>
      <c r="CL46" s="84">
        <f t="shared" si="177"/>
        <v>460</v>
      </c>
      <c r="CM46" s="284">
        <v>300</v>
      </c>
      <c r="CN46" s="80">
        <v>0</v>
      </c>
      <c r="CO46" s="155">
        <v>80</v>
      </c>
      <c r="CP46" s="155">
        <v>60</v>
      </c>
      <c r="CQ46" s="155">
        <v>20</v>
      </c>
      <c r="CR46" s="84">
        <f t="shared" si="201"/>
        <v>1500</v>
      </c>
      <c r="CS46" s="284">
        <v>800</v>
      </c>
      <c r="CT46" s="149">
        <v>700</v>
      </c>
      <c r="CU46" s="84">
        <f t="shared" si="138"/>
        <v>140</v>
      </c>
      <c r="CV46" s="284">
        <v>100</v>
      </c>
      <c r="CW46" s="80">
        <v>0</v>
      </c>
      <c r="CX46" s="147">
        <v>40</v>
      </c>
      <c r="CY46" s="84">
        <f t="shared" si="202"/>
        <v>3380</v>
      </c>
      <c r="CZ46" s="85">
        <v>1420</v>
      </c>
      <c r="DA46" s="85">
        <v>960</v>
      </c>
      <c r="DB46" s="147">
        <v>1000</v>
      </c>
      <c r="DC46" s="84">
        <f t="shared" si="141"/>
        <v>420</v>
      </c>
      <c r="DD46" s="284">
        <v>240</v>
      </c>
      <c r="DE46" s="141">
        <v>120</v>
      </c>
      <c r="DF46" s="284">
        <v>60</v>
      </c>
      <c r="DG46" s="290">
        <v>80</v>
      </c>
      <c r="DH46" s="291">
        <v>80</v>
      </c>
      <c r="DI46" s="325">
        <v>80</v>
      </c>
    </row>
    <row r="47" spans="1:113" s="96" customFormat="1" ht="18.75" x14ac:dyDescent="0.3">
      <c r="A47" s="292" t="s">
        <v>159</v>
      </c>
      <c r="B47" s="293" t="s">
        <v>115</v>
      </c>
      <c r="C47" s="62">
        <f t="shared" si="7"/>
        <v>6726</v>
      </c>
      <c r="D47" s="88">
        <f>D48+D49</f>
        <v>0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79">
        <f t="shared" si="121"/>
        <v>80</v>
      </c>
      <c r="Q47" s="326">
        <f>SUM(Q48:Q49)</f>
        <v>80</v>
      </c>
      <c r="R47" s="108">
        <f>R48+R49</f>
        <v>0</v>
      </c>
      <c r="S47" s="81">
        <f t="shared" si="194"/>
        <v>480</v>
      </c>
      <c r="T47" s="103">
        <f>SUM(T48:T49)</f>
        <v>200</v>
      </c>
      <c r="U47" s="103">
        <f>SUM(U48:U49)</f>
        <v>80</v>
      </c>
      <c r="V47" s="267">
        <f>V48</f>
        <v>0</v>
      </c>
      <c r="W47" s="103">
        <f>SUM(W48:W49)</f>
        <v>200</v>
      </c>
      <c r="X47" s="79">
        <f t="shared" si="163"/>
        <v>240</v>
      </c>
      <c r="Y47" s="266">
        <f>SUM(Y48:Y49)</f>
        <v>200</v>
      </c>
      <c r="Z47" s="276">
        <f>SUM(Z48:Z49)</f>
        <v>40</v>
      </c>
      <c r="AA47" s="327">
        <f>SUM(AA48:AA49)</f>
        <v>0</v>
      </c>
      <c r="AB47" s="81">
        <f t="shared" si="195"/>
        <v>220</v>
      </c>
      <c r="AC47" s="266">
        <v>60</v>
      </c>
      <c r="AD47" s="113">
        <v>40</v>
      </c>
      <c r="AE47" s="113">
        <v>60</v>
      </c>
      <c r="AF47" s="113">
        <v>60</v>
      </c>
      <c r="AG47" s="81">
        <f t="shared" si="203"/>
        <v>560</v>
      </c>
      <c r="AH47" s="103">
        <f>AH48+AH49</f>
        <v>200</v>
      </c>
      <c r="AI47" s="103">
        <f t="shared" ref="AI47:AK47" si="218">AI48+AI49</f>
        <v>140</v>
      </c>
      <c r="AJ47" s="103">
        <f t="shared" si="218"/>
        <v>100</v>
      </c>
      <c r="AK47" s="103">
        <f t="shared" si="218"/>
        <v>120</v>
      </c>
      <c r="AL47" s="81">
        <f t="shared" si="147"/>
        <v>316</v>
      </c>
      <c r="AM47" s="103">
        <f>SUM(AM48:AM49)</f>
        <v>100</v>
      </c>
      <c r="AN47" s="103">
        <f>SUM(AN48:AN49)</f>
        <v>56</v>
      </c>
      <c r="AO47" s="103">
        <f>SUM(AO48:AO49)</f>
        <v>100</v>
      </c>
      <c r="AP47" s="103">
        <f>SUM(AP48:AP49)</f>
        <v>60</v>
      </c>
      <c r="AQ47" s="328">
        <f>SUM(AQ48:AQ49)</f>
        <v>0</v>
      </c>
      <c r="AR47" s="81">
        <f t="shared" si="196"/>
        <v>500</v>
      </c>
      <c r="AS47" s="266">
        <f>AS48+AS49</f>
        <v>200</v>
      </c>
      <c r="AT47" s="266">
        <f t="shared" ref="AT47:AW47" si="219">AT48+AT49</f>
        <v>80</v>
      </c>
      <c r="AU47" s="266">
        <f t="shared" si="219"/>
        <v>80</v>
      </c>
      <c r="AV47" s="266">
        <f t="shared" si="219"/>
        <v>60</v>
      </c>
      <c r="AW47" s="266">
        <f t="shared" si="219"/>
        <v>80</v>
      </c>
      <c r="AX47" s="81">
        <f t="shared" si="150"/>
        <v>440</v>
      </c>
      <c r="AY47" s="111">
        <f>SUM(AY48:AY49)</f>
        <v>220</v>
      </c>
      <c r="AZ47" s="111">
        <f t="shared" ref="AZ47:BB47" si="220">SUM(AZ48:AZ49)</f>
        <v>80</v>
      </c>
      <c r="BA47" s="111">
        <f t="shared" si="220"/>
        <v>100</v>
      </c>
      <c r="BB47" s="111">
        <f t="shared" si="220"/>
        <v>40</v>
      </c>
      <c r="BC47" s="81">
        <f t="shared" si="207"/>
        <v>430</v>
      </c>
      <c r="BD47" s="113">
        <f t="shared" ref="BD47:BG47" si="221">SUM(BD48:BD49)</f>
        <v>140</v>
      </c>
      <c r="BE47" s="113">
        <f t="shared" si="221"/>
        <v>110</v>
      </c>
      <c r="BF47" s="113">
        <f t="shared" si="221"/>
        <v>60</v>
      </c>
      <c r="BG47" s="113">
        <f t="shared" si="221"/>
        <v>20</v>
      </c>
      <c r="BH47" s="113">
        <f>SUM(BH48:BH49)</f>
        <v>100</v>
      </c>
      <c r="BI47" s="81">
        <f t="shared" si="130"/>
        <v>400</v>
      </c>
      <c r="BJ47" s="167">
        <f>SUM(BJ48:BJ49)</f>
        <v>140</v>
      </c>
      <c r="BK47" s="167">
        <f>SUM(BK48:BK49)</f>
        <v>100</v>
      </c>
      <c r="BL47" s="167">
        <f t="shared" ref="BL47" si="222">SUM(BL48:BL49)</f>
        <v>160</v>
      </c>
      <c r="BM47" s="81">
        <f t="shared" si="197"/>
        <v>420</v>
      </c>
      <c r="BN47" s="275">
        <f>BN48+BN49</f>
        <v>220</v>
      </c>
      <c r="BO47" s="275">
        <f t="shared" ref="BO47:BP47" si="223">BO48+BO49</f>
        <v>100</v>
      </c>
      <c r="BP47" s="275">
        <f t="shared" si="223"/>
        <v>100</v>
      </c>
      <c r="BQ47" s="81">
        <f t="shared" si="198"/>
        <v>180</v>
      </c>
      <c r="BR47" s="202">
        <f>BR48+BR49</f>
        <v>120</v>
      </c>
      <c r="BS47" s="203">
        <f>BS48+BS49</f>
        <v>60</v>
      </c>
      <c r="BT47" s="103">
        <f>BT48+BT49</f>
        <v>100</v>
      </c>
      <c r="BU47" s="81">
        <f t="shared" si="199"/>
        <v>280</v>
      </c>
      <c r="BV47" s="266">
        <f>BV48+BV49</f>
        <v>100</v>
      </c>
      <c r="BW47" s="266">
        <f t="shared" ref="BW47:BX47" si="224">BW48+BW49</f>
        <v>100</v>
      </c>
      <c r="BX47" s="266">
        <f t="shared" si="224"/>
        <v>80</v>
      </c>
      <c r="BY47" s="81">
        <f>SUM(BZ47:CC47)</f>
        <v>100</v>
      </c>
      <c r="BZ47" s="89">
        <f>BZ48+BZ49</f>
        <v>20</v>
      </c>
      <c r="CA47" s="95">
        <f t="shared" ref="CA47:CC47" si="225">CA48+CA49</f>
        <v>40</v>
      </c>
      <c r="CB47" s="95">
        <f t="shared" si="225"/>
        <v>0</v>
      </c>
      <c r="CC47" s="95">
        <f t="shared" si="225"/>
        <v>40</v>
      </c>
      <c r="CD47" s="81">
        <f t="shared" si="200"/>
        <v>120</v>
      </c>
      <c r="CE47" s="89">
        <f>CE48+CE49</f>
        <v>0</v>
      </c>
      <c r="CF47" s="89">
        <f t="shared" ref="CF47:CG47" si="226">CF48+CF49</f>
        <v>100</v>
      </c>
      <c r="CG47" s="89">
        <f t="shared" si="226"/>
        <v>20</v>
      </c>
      <c r="CH47" s="81">
        <f t="shared" si="136"/>
        <v>60</v>
      </c>
      <c r="CI47" s="329">
        <v>20</v>
      </c>
      <c r="CJ47" s="274">
        <f>CJ48+CJ49</f>
        <v>0</v>
      </c>
      <c r="CK47" s="103">
        <f>CK48+CK49</f>
        <v>40</v>
      </c>
      <c r="CL47" s="81">
        <f t="shared" si="177"/>
        <v>520</v>
      </c>
      <c r="CM47" s="103">
        <f>SUM(CM48:CM49)</f>
        <v>300</v>
      </c>
      <c r="CN47" s="89">
        <f>CN48+CN49</f>
        <v>0</v>
      </c>
      <c r="CO47" s="103">
        <f t="shared" ref="CO47:CQ47" si="227">CO48+CO49</f>
        <v>60</v>
      </c>
      <c r="CP47" s="103">
        <f t="shared" si="227"/>
        <v>40</v>
      </c>
      <c r="CQ47" s="103">
        <f t="shared" si="227"/>
        <v>120</v>
      </c>
      <c r="CR47" s="81">
        <f t="shared" si="201"/>
        <v>260</v>
      </c>
      <c r="CS47" s="202">
        <f>CS48+CS49</f>
        <v>240</v>
      </c>
      <c r="CT47" s="103">
        <f>CT48+CT49</f>
        <v>20</v>
      </c>
      <c r="CU47" s="81">
        <f t="shared" si="138"/>
        <v>100</v>
      </c>
      <c r="CV47" s="103">
        <f>CV48+CV49</f>
        <v>60</v>
      </c>
      <c r="CW47" s="103"/>
      <c r="CX47" s="103">
        <f t="shared" ref="CX47" si="228">CX48+CX49</f>
        <v>40</v>
      </c>
      <c r="CY47" s="81">
        <f t="shared" si="202"/>
        <v>300</v>
      </c>
      <c r="CZ47" s="91">
        <f>CZ48+CZ49</f>
        <v>120</v>
      </c>
      <c r="DA47" s="91">
        <f t="shared" ref="DA47:DB47" si="229">DA48+DA49</f>
        <v>80</v>
      </c>
      <c r="DB47" s="91">
        <f t="shared" si="229"/>
        <v>100</v>
      </c>
      <c r="DC47" s="81">
        <f t="shared" si="141"/>
        <v>200</v>
      </c>
      <c r="DD47" s="266">
        <f>DD48+DD49</f>
        <v>140</v>
      </c>
      <c r="DE47" s="266">
        <f>DE48+DE49</f>
        <v>20</v>
      </c>
      <c r="DF47" s="266">
        <f t="shared" ref="DF47" si="230">DF48+DF49</f>
        <v>40</v>
      </c>
      <c r="DG47" s="330">
        <f>SUM(DG48:DG49)</f>
        <v>160</v>
      </c>
      <c r="DH47" s="331">
        <f>DH48+DH49</f>
        <v>160</v>
      </c>
      <c r="DI47" s="332">
        <f>SUM(DI48:DI49)</f>
        <v>100</v>
      </c>
    </row>
    <row r="48" spans="1:113" s="323" customFormat="1" ht="18.75" x14ac:dyDescent="0.3">
      <c r="A48" s="297" t="s">
        <v>158</v>
      </c>
      <c r="B48" s="298" t="s">
        <v>115</v>
      </c>
      <c r="C48" s="299">
        <f t="shared" si="7"/>
        <v>926</v>
      </c>
      <c r="D48" s="301">
        <v>0</v>
      </c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1"/>
      <c r="P48" s="301">
        <f t="shared" si="121"/>
        <v>0</v>
      </c>
      <c r="Q48" s="80">
        <f>R48+S48</f>
        <v>0</v>
      </c>
      <c r="R48" s="148">
        <v>0</v>
      </c>
      <c r="S48" s="300">
        <f t="shared" si="194"/>
        <v>0</v>
      </c>
      <c r="T48" s="302">
        <v>0</v>
      </c>
      <c r="U48" s="302">
        <v>0</v>
      </c>
      <c r="V48" s="302">
        <v>0</v>
      </c>
      <c r="W48" s="302">
        <v>0</v>
      </c>
      <c r="X48" s="301">
        <f t="shared" si="163"/>
        <v>0</v>
      </c>
      <c r="Y48" s="315">
        <v>0</v>
      </c>
      <c r="Z48" s="333">
        <v>0</v>
      </c>
      <c r="AA48" s="333">
        <v>0</v>
      </c>
      <c r="AB48" s="300">
        <f t="shared" si="195"/>
        <v>0</v>
      </c>
      <c r="AC48" s="302">
        <v>0</v>
      </c>
      <c r="AD48" s="302">
        <v>0</v>
      </c>
      <c r="AE48" s="302">
        <v>0</v>
      </c>
      <c r="AF48" s="302">
        <v>0</v>
      </c>
      <c r="AG48" s="300">
        <f t="shared" si="203"/>
        <v>140</v>
      </c>
      <c r="AH48" s="334">
        <v>80</v>
      </c>
      <c r="AI48" s="306">
        <v>60</v>
      </c>
      <c r="AJ48" s="305">
        <v>0</v>
      </c>
      <c r="AK48" s="305">
        <v>0</v>
      </c>
      <c r="AL48" s="300">
        <f t="shared" si="147"/>
        <v>56</v>
      </c>
      <c r="AM48" s="334">
        <v>40</v>
      </c>
      <c r="AN48" s="306">
        <v>16</v>
      </c>
      <c r="AO48" s="308">
        <v>0</v>
      </c>
      <c r="AP48" s="308">
        <v>0</v>
      </c>
      <c r="AQ48" s="308">
        <v>0</v>
      </c>
      <c r="AR48" s="300">
        <f t="shared" si="196"/>
        <v>100</v>
      </c>
      <c r="AS48" s="334">
        <v>40</v>
      </c>
      <c r="AT48" s="334">
        <v>20</v>
      </c>
      <c r="AU48" s="310">
        <v>0</v>
      </c>
      <c r="AV48" s="310">
        <v>0</v>
      </c>
      <c r="AW48" s="334">
        <v>40</v>
      </c>
      <c r="AX48" s="300">
        <f t="shared" si="150"/>
        <v>60</v>
      </c>
      <c r="AY48" s="335">
        <v>40</v>
      </c>
      <c r="AZ48" s="335">
        <v>0</v>
      </c>
      <c r="BA48" s="335">
        <v>20</v>
      </c>
      <c r="BB48" s="335">
        <v>0</v>
      </c>
      <c r="BC48" s="300">
        <f t="shared" si="207"/>
        <v>70</v>
      </c>
      <c r="BD48" s="334">
        <v>40</v>
      </c>
      <c r="BE48" s="306">
        <v>30</v>
      </c>
      <c r="BF48" s="310">
        <v>0</v>
      </c>
      <c r="BG48" s="310">
        <v>0</v>
      </c>
      <c r="BH48" s="310">
        <v>0</v>
      </c>
      <c r="BI48" s="300">
        <f t="shared" si="130"/>
        <v>20</v>
      </c>
      <c r="BJ48" s="315">
        <v>20</v>
      </c>
      <c r="BK48" s="310">
        <v>0</v>
      </c>
      <c r="BL48" s="310">
        <v>0</v>
      </c>
      <c r="BM48" s="300">
        <f t="shared" si="197"/>
        <v>60</v>
      </c>
      <c r="BN48" s="336">
        <v>40</v>
      </c>
      <c r="BO48" s="312">
        <v>20</v>
      </c>
      <c r="BP48" s="311">
        <v>0</v>
      </c>
      <c r="BQ48" s="300">
        <f t="shared" si="198"/>
        <v>40</v>
      </c>
      <c r="BR48" s="216">
        <v>40</v>
      </c>
      <c r="BS48" s="300">
        <v>0</v>
      </c>
      <c r="BT48" s="300">
        <v>0</v>
      </c>
      <c r="BU48" s="300">
        <f t="shared" si="199"/>
        <v>0</v>
      </c>
      <c r="BV48" s="300">
        <v>0</v>
      </c>
      <c r="BW48" s="300">
        <v>0</v>
      </c>
      <c r="BX48" s="300">
        <v>0</v>
      </c>
      <c r="BY48" s="300">
        <f t="shared" ref="BY48:BY71" si="231">BZ48+CA48+CB48+CC48</f>
        <v>0</v>
      </c>
      <c r="BZ48" s="300">
        <v>0</v>
      </c>
      <c r="CA48" s="300">
        <v>0</v>
      </c>
      <c r="CB48" s="300">
        <v>0</v>
      </c>
      <c r="CC48" s="300">
        <v>0</v>
      </c>
      <c r="CD48" s="300">
        <f t="shared" si="200"/>
        <v>0</v>
      </c>
      <c r="CE48" s="300">
        <v>0</v>
      </c>
      <c r="CF48" s="300">
        <v>0</v>
      </c>
      <c r="CG48" s="300">
        <v>0</v>
      </c>
      <c r="CH48" s="300">
        <f t="shared" si="136"/>
        <v>0</v>
      </c>
      <c r="CI48" s="314">
        <v>0</v>
      </c>
      <c r="CJ48" s="315">
        <v>0</v>
      </c>
      <c r="CK48" s="315">
        <v>0</v>
      </c>
      <c r="CL48" s="300">
        <f t="shared" si="177"/>
        <v>140</v>
      </c>
      <c r="CM48" s="334">
        <v>100</v>
      </c>
      <c r="CN48" s="300">
        <v>0</v>
      </c>
      <c r="CO48" s="300">
        <v>0</v>
      </c>
      <c r="CP48" s="300">
        <v>0</v>
      </c>
      <c r="CQ48" s="334">
        <v>40</v>
      </c>
      <c r="CR48" s="300">
        <f t="shared" si="201"/>
        <v>80</v>
      </c>
      <c r="CS48" s="337">
        <v>80</v>
      </c>
      <c r="CT48" s="317">
        <v>0</v>
      </c>
      <c r="CU48" s="300">
        <f t="shared" si="138"/>
        <v>0</v>
      </c>
      <c r="CV48" s="318">
        <v>0</v>
      </c>
      <c r="CW48" s="300">
        <v>0</v>
      </c>
      <c r="CX48" s="300">
        <v>0</v>
      </c>
      <c r="CY48" s="300">
        <f t="shared" si="202"/>
        <v>40</v>
      </c>
      <c r="CZ48" s="318">
        <v>20</v>
      </c>
      <c r="DA48" s="312">
        <v>0</v>
      </c>
      <c r="DB48" s="319">
        <v>20</v>
      </c>
      <c r="DC48" s="300">
        <f t="shared" si="141"/>
        <v>40</v>
      </c>
      <c r="DD48" s="334">
        <v>40</v>
      </c>
      <c r="DE48" s="312">
        <v>0</v>
      </c>
      <c r="DF48" s="312">
        <v>0</v>
      </c>
      <c r="DG48" s="338">
        <v>20</v>
      </c>
      <c r="DH48" s="339">
        <v>40</v>
      </c>
      <c r="DI48" s="340">
        <v>20</v>
      </c>
    </row>
    <row r="49" spans="1:113" ht="18.75" x14ac:dyDescent="0.3">
      <c r="A49" s="282" t="s">
        <v>156</v>
      </c>
      <c r="B49" s="283" t="s">
        <v>115</v>
      </c>
      <c r="C49" s="119">
        <f t="shared" si="7"/>
        <v>5840</v>
      </c>
      <c r="D49" s="78">
        <v>0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120">
        <f t="shared" si="121"/>
        <v>80</v>
      </c>
      <c r="Q49" s="147">
        <v>80</v>
      </c>
      <c r="R49" s="148">
        <v>0</v>
      </c>
      <c r="S49" s="84">
        <f t="shared" si="194"/>
        <v>480</v>
      </c>
      <c r="T49" s="155">
        <v>200</v>
      </c>
      <c r="U49" s="155">
        <v>80</v>
      </c>
      <c r="V49" s="285">
        <v>0</v>
      </c>
      <c r="W49" s="155">
        <v>200</v>
      </c>
      <c r="X49" s="120">
        <f t="shared" si="163"/>
        <v>240</v>
      </c>
      <c r="Y49" s="155">
        <v>200</v>
      </c>
      <c r="Z49" s="216">
        <v>40</v>
      </c>
      <c r="AA49" s="341">
        <v>0</v>
      </c>
      <c r="AB49" s="84">
        <f t="shared" si="195"/>
        <v>220</v>
      </c>
      <c r="AC49" s="155">
        <v>60</v>
      </c>
      <c r="AD49" s="149">
        <v>40</v>
      </c>
      <c r="AE49" s="149">
        <v>60</v>
      </c>
      <c r="AF49" s="149">
        <v>60</v>
      </c>
      <c r="AG49" s="84">
        <f t="shared" si="203"/>
        <v>420</v>
      </c>
      <c r="AH49" s="155">
        <v>120</v>
      </c>
      <c r="AI49" s="149">
        <v>80</v>
      </c>
      <c r="AJ49" s="149">
        <v>100</v>
      </c>
      <c r="AK49" s="155">
        <v>120</v>
      </c>
      <c r="AL49" s="84">
        <f t="shared" si="147"/>
        <v>260</v>
      </c>
      <c r="AM49" s="155">
        <v>60</v>
      </c>
      <c r="AN49" s="149">
        <v>40</v>
      </c>
      <c r="AO49" s="149">
        <v>100</v>
      </c>
      <c r="AP49" s="149">
        <v>60</v>
      </c>
      <c r="AQ49" s="324">
        <v>0</v>
      </c>
      <c r="AR49" s="84">
        <f t="shared" si="196"/>
        <v>400</v>
      </c>
      <c r="AS49" s="155">
        <v>160</v>
      </c>
      <c r="AT49" s="155">
        <v>60</v>
      </c>
      <c r="AU49" s="155">
        <v>80</v>
      </c>
      <c r="AV49" s="155">
        <v>60</v>
      </c>
      <c r="AW49" s="155">
        <v>40</v>
      </c>
      <c r="AX49" s="84">
        <f t="shared" si="150"/>
        <v>380</v>
      </c>
      <c r="AY49" s="134">
        <v>180</v>
      </c>
      <c r="AZ49" s="134">
        <v>80</v>
      </c>
      <c r="BA49" s="134">
        <v>80</v>
      </c>
      <c r="BB49" s="134">
        <v>40</v>
      </c>
      <c r="BC49" s="84">
        <f t="shared" si="207"/>
        <v>360</v>
      </c>
      <c r="BD49" s="155">
        <v>100</v>
      </c>
      <c r="BE49" s="149">
        <v>80</v>
      </c>
      <c r="BF49" s="149">
        <v>60</v>
      </c>
      <c r="BG49" s="149">
        <v>20</v>
      </c>
      <c r="BH49" s="149">
        <v>100</v>
      </c>
      <c r="BI49" s="84">
        <f t="shared" si="130"/>
        <v>380</v>
      </c>
      <c r="BJ49" s="189">
        <v>120</v>
      </c>
      <c r="BK49" s="132">
        <v>100</v>
      </c>
      <c r="BL49" s="132">
        <v>160</v>
      </c>
      <c r="BM49" s="84">
        <f t="shared" si="197"/>
        <v>360</v>
      </c>
      <c r="BN49" s="135">
        <v>180</v>
      </c>
      <c r="BO49" s="141">
        <v>80</v>
      </c>
      <c r="BP49" s="287">
        <v>100</v>
      </c>
      <c r="BQ49" s="84">
        <f t="shared" si="198"/>
        <v>140</v>
      </c>
      <c r="BR49" s="216">
        <v>80</v>
      </c>
      <c r="BS49" s="342">
        <v>60</v>
      </c>
      <c r="BT49" s="155">
        <v>100</v>
      </c>
      <c r="BU49" s="84">
        <f t="shared" si="199"/>
        <v>280</v>
      </c>
      <c r="BV49" s="155">
        <v>100</v>
      </c>
      <c r="BW49" s="149">
        <v>100</v>
      </c>
      <c r="BX49" s="149">
        <v>80</v>
      </c>
      <c r="BY49" s="84">
        <f t="shared" si="231"/>
        <v>100</v>
      </c>
      <c r="BZ49" s="80">
        <v>20</v>
      </c>
      <c r="CA49" s="80">
        <v>40</v>
      </c>
      <c r="CB49" s="80">
        <v>0</v>
      </c>
      <c r="CC49" s="80">
        <v>40</v>
      </c>
      <c r="CD49" s="84">
        <f t="shared" si="200"/>
        <v>120</v>
      </c>
      <c r="CE49" s="80">
        <v>0</v>
      </c>
      <c r="CF49" s="80">
        <v>100</v>
      </c>
      <c r="CG49" s="80">
        <v>20</v>
      </c>
      <c r="CH49" s="84">
        <f t="shared" si="136"/>
        <v>60</v>
      </c>
      <c r="CI49" s="343">
        <v>20</v>
      </c>
      <c r="CJ49" s="122">
        <v>0</v>
      </c>
      <c r="CK49" s="155">
        <v>40</v>
      </c>
      <c r="CL49" s="84">
        <f t="shared" si="177"/>
        <v>380</v>
      </c>
      <c r="CM49" s="155">
        <v>200</v>
      </c>
      <c r="CN49" s="80">
        <v>0</v>
      </c>
      <c r="CO49" s="155">
        <v>60</v>
      </c>
      <c r="CP49" s="155">
        <v>40</v>
      </c>
      <c r="CQ49" s="155">
        <v>80</v>
      </c>
      <c r="CR49" s="84">
        <f t="shared" si="201"/>
        <v>180</v>
      </c>
      <c r="CS49" s="216">
        <v>160</v>
      </c>
      <c r="CT49" s="149">
        <v>20</v>
      </c>
      <c r="CU49" s="84">
        <f t="shared" si="138"/>
        <v>140</v>
      </c>
      <c r="CV49" s="155">
        <v>60</v>
      </c>
      <c r="CW49" s="80">
        <v>40</v>
      </c>
      <c r="CX49" s="147">
        <v>40</v>
      </c>
      <c r="CY49" s="84">
        <f t="shared" si="202"/>
        <v>260</v>
      </c>
      <c r="CZ49" s="85">
        <v>100</v>
      </c>
      <c r="DA49" s="85">
        <v>80</v>
      </c>
      <c r="DB49" s="147">
        <v>80</v>
      </c>
      <c r="DC49" s="84">
        <f t="shared" si="141"/>
        <v>160</v>
      </c>
      <c r="DD49" s="155">
        <v>100</v>
      </c>
      <c r="DE49" s="141">
        <v>20</v>
      </c>
      <c r="DF49" s="155">
        <v>40</v>
      </c>
      <c r="DG49" s="338">
        <v>140</v>
      </c>
      <c r="DH49" s="339">
        <v>120</v>
      </c>
      <c r="DI49" s="340">
        <v>80</v>
      </c>
    </row>
    <row r="50" spans="1:113" s="96" customFormat="1" ht="19.5" customHeight="1" x14ac:dyDescent="0.3">
      <c r="A50" s="292" t="s">
        <v>160</v>
      </c>
      <c r="B50" s="293" t="s">
        <v>115</v>
      </c>
      <c r="C50" s="62">
        <f t="shared" si="7"/>
        <v>9586</v>
      </c>
      <c r="D50" s="88">
        <f>D51+D52</f>
        <v>0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79">
        <f t="shared" si="121"/>
        <v>1000</v>
      </c>
      <c r="Q50" s="126">
        <f>SUM(Q51:Q52)</f>
        <v>500</v>
      </c>
      <c r="R50" s="344">
        <f>R51+R52</f>
        <v>500</v>
      </c>
      <c r="S50" s="81">
        <f t="shared" si="194"/>
        <v>490</v>
      </c>
      <c r="T50" s="103">
        <f>SUM(T51:T52)</f>
        <v>320</v>
      </c>
      <c r="U50" s="103">
        <f>SUM(U51:U52)</f>
        <v>50</v>
      </c>
      <c r="V50" s="103">
        <f>SUM(V51:V52)</f>
        <v>120</v>
      </c>
      <c r="W50" s="103"/>
      <c r="X50" s="79">
        <f t="shared" si="163"/>
        <v>860</v>
      </c>
      <c r="Y50" s="266">
        <f>SUM(Y51:Y52)</f>
        <v>120</v>
      </c>
      <c r="Z50" s="276">
        <f>SUM(Z51:Z52)</f>
        <v>680</v>
      </c>
      <c r="AA50" s="276">
        <f>SUM(AA51:AA52)</f>
        <v>60</v>
      </c>
      <c r="AB50" s="81">
        <f t="shared" si="195"/>
        <v>760</v>
      </c>
      <c r="AC50" s="266">
        <v>480</v>
      </c>
      <c r="AD50" s="113">
        <v>80</v>
      </c>
      <c r="AE50" s="113">
        <v>120</v>
      </c>
      <c r="AF50" s="113">
        <v>80</v>
      </c>
      <c r="AG50" s="81">
        <f t="shared" si="203"/>
        <v>540</v>
      </c>
      <c r="AH50" s="103">
        <f>AH51+AH52</f>
        <v>160</v>
      </c>
      <c r="AI50" s="103">
        <f t="shared" ref="AI50:AK50" si="232">AI51+AI52</f>
        <v>120</v>
      </c>
      <c r="AJ50" s="103">
        <f t="shared" si="232"/>
        <v>180</v>
      </c>
      <c r="AK50" s="103">
        <f t="shared" si="232"/>
        <v>80</v>
      </c>
      <c r="AL50" s="81">
        <f t="shared" si="147"/>
        <v>448</v>
      </c>
      <c r="AM50" s="103">
        <f>SUM(AM51:AM52)</f>
        <v>100</v>
      </c>
      <c r="AN50" s="103">
        <f>SUM(AN51:AN52)</f>
        <v>112</v>
      </c>
      <c r="AO50" s="103">
        <f>SUM(AO51:AO52)</f>
        <v>100</v>
      </c>
      <c r="AP50" s="103">
        <f>SUM(AP51:AP52)</f>
        <v>56</v>
      </c>
      <c r="AQ50" s="103">
        <f>SUM(AQ51:AQ52)</f>
        <v>80</v>
      </c>
      <c r="AR50" s="81">
        <f t="shared" si="196"/>
        <v>610</v>
      </c>
      <c r="AS50" s="266">
        <f>AS51+AS52</f>
        <v>300</v>
      </c>
      <c r="AT50" s="266">
        <f t="shared" ref="AT50:AW50" si="233">AT51+AT52</f>
        <v>110</v>
      </c>
      <c r="AU50" s="266">
        <f t="shared" si="233"/>
        <v>80</v>
      </c>
      <c r="AV50" s="266">
        <f t="shared" si="233"/>
        <v>80</v>
      </c>
      <c r="AW50" s="266">
        <f t="shared" si="233"/>
        <v>40</v>
      </c>
      <c r="AX50" s="81">
        <f t="shared" si="150"/>
        <v>497</v>
      </c>
      <c r="AY50" s="111">
        <f>SUM(AY51:AY52)</f>
        <v>180</v>
      </c>
      <c r="AZ50" s="111">
        <f t="shared" ref="AZ50:BB50" si="234">SUM(AZ51:AZ52)</f>
        <v>85</v>
      </c>
      <c r="BA50" s="111">
        <f t="shared" si="234"/>
        <v>152</v>
      </c>
      <c r="BB50" s="111">
        <f t="shared" si="234"/>
        <v>80</v>
      </c>
      <c r="BC50" s="81">
        <f t="shared" si="207"/>
        <v>455</v>
      </c>
      <c r="BD50" s="113">
        <f t="shared" ref="BD50:BG50" si="235">SUM(BD51:BD52)</f>
        <v>140</v>
      </c>
      <c r="BE50" s="113">
        <f t="shared" si="235"/>
        <v>60</v>
      </c>
      <c r="BF50" s="113">
        <f t="shared" si="235"/>
        <v>90</v>
      </c>
      <c r="BG50" s="113">
        <f t="shared" si="235"/>
        <v>35</v>
      </c>
      <c r="BH50" s="113">
        <f>SUM(BH51:BH52)</f>
        <v>130</v>
      </c>
      <c r="BI50" s="81">
        <f t="shared" si="130"/>
        <v>405</v>
      </c>
      <c r="BJ50" s="167">
        <f>SUM(BJ51:BJ52)</f>
        <v>240</v>
      </c>
      <c r="BK50" s="167">
        <f t="shared" ref="BK50:BL50" si="236">SUM(BK51:BK52)</f>
        <v>85</v>
      </c>
      <c r="BL50" s="167">
        <f t="shared" si="236"/>
        <v>80</v>
      </c>
      <c r="BM50" s="81">
        <f t="shared" si="197"/>
        <v>220</v>
      </c>
      <c r="BN50" s="275">
        <f>BN51+BN52</f>
        <v>160</v>
      </c>
      <c r="BO50" s="275">
        <f t="shared" ref="BO50:BP50" si="237">BO51+BO52</f>
        <v>60</v>
      </c>
      <c r="BP50" s="275">
        <f t="shared" si="237"/>
        <v>0</v>
      </c>
      <c r="BQ50" s="81">
        <f t="shared" si="198"/>
        <v>300</v>
      </c>
      <c r="BR50" s="202">
        <f>BR51+BR52</f>
        <v>140</v>
      </c>
      <c r="BS50" s="203">
        <f>BS51+BS52</f>
        <v>160</v>
      </c>
      <c r="BT50" s="103">
        <f>BT51+BT52</f>
        <v>200</v>
      </c>
      <c r="BU50" s="81">
        <f t="shared" si="199"/>
        <v>400</v>
      </c>
      <c r="BV50" s="266">
        <f>BV51+BV52</f>
        <v>300</v>
      </c>
      <c r="BW50" s="266">
        <f t="shared" ref="BW50" si="238">BW51+BW52</f>
        <v>100</v>
      </c>
      <c r="BX50" s="89">
        <f>BX51+BX52</f>
        <v>0</v>
      </c>
      <c r="BY50" s="81">
        <f>BZ50+CA50+CB50+CC50</f>
        <v>650</v>
      </c>
      <c r="BZ50" s="89">
        <f>BZ51+BZ52</f>
        <v>500</v>
      </c>
      <c r="CA50" s="95">
        <f t="shared" ref="CA50:CC50" si="239">CA51+CA52</f>
        <v>50</v>
      </c>
      <c r="CB50" s="95">
        <f t="shared" si="239"/>
        <v>0</v>
      </c>
      <c r="CC50" s="95">
        <f t="shared" si="239"/>
        <v>100</v>
      </c>
      <c r="CD50" s="81">
        <f t="shared" si="200"/>
        <v>680</v>
      </c>
      <c r="CE50" s="89">
        <f>CE51+CE52</f>
        <v>280</v>
      </c>
      <c r="CF50" s="89">
        <f t="shared" ref="CF50:CG50" si="240">CF51+CF52</f>
        <v>400</v>
      </c>
      <c r="CG50" s="89">
        <f t="shared" si="240"/>
        <v>0</v>
      </c>
      <c r="CH50" s="81">
        <f t="shared" si="136"/>
        <v>10</v>
      </c>
      <c r="CI50" s="345">
        <f>CI51+CI52</f>
        <v>0</v>
      </c>
      <c r="CJ50" s="103">
        <f>CJ51+CJ52</f>
        <v>10</v>
      </c>
      <c r="CK50" s="167">
        <f>CK51+CK52</f>
        <v>0</v>
      </c>
      <c r="CL50" s="81">
        <f t="shared" si="177"/>
        <v>406</v>
      </c>
      <c r="CM50" s="103">
        <f>CM51+CM52</f>
        <v>240</v>
      </c>
      <c r="CN50" s="103">
        <f t="shared" ref="CN50:CP50" si="241">CN51+CN52</f>
        <v>30</v>
      </c>
      <c r="CO50" s="103">
        <f t="shared" si="241"/>
        <v>76</v>
      </c>
      <c r="CP50" s="103">
        <f t="shared" si="241"/>
        <v>60</v>
      </c>
      <c r="CQ50" s="89">
        <f>CQ51+CQ52</f>
        <v>0</v>
      </c>
      <c r="CR50" s="81">
        <f t="shared" si="201"/>
        <v>40</v>
      </c>
      <c r="CS50" s="71">
        <f>CS51+CS52</f>
        <v>0</v>
      </c>
      <c r="CT50" s="103">
        <f>CT51+CT52</f>
        <v>40</v>
      </c>
      <c r="CU50" s="81">
        <f t="shared" si="138"/>
        <v>170</v>
      </c>
      <c r="CV50" s="103">
        <f>CV51+CV52</f>
        <v>80</v>
      </c>
      <c r="CW50" s="103">
        <f t="shared" ref="CW50:CX50" si="242">CW51+CW52</f>
        <v>30</v>
      </c>
      <c r="CX50" s="103">
        <f t="shared" si="242"/>
        <v>60</v>
      </c>
      <c r="CY50" s="81">
        <f t="shared" si="202"/>
        <v>45</v>
      </c>
      <c r="CZ50" s="91">
        <f>CZ51+CZ52</f>
        <v>0</v>
      </c>
      <c r="DA50" s="91">
        <f t="shared" ref="DA50:DB50" si="243">DA51+DA52</f>
        <v>15</v>
      </c>
      <c r="DB50" s="91">
        <f t="shared" si="243"/>
        <v>30</v>
      </c>
      <c r="DC50" s="81">
        <f t="shared" si="141"/>
        <v>140</v>
      </c>
      <c r="DD50" s="266">
        <f>DD51+DD52</f>
        <v>40</v>
      </c>
      <c r="DE50" s="266">
        <f>DE51+DE52</f>
        <v>40</v>
      </c>
      <c r="DF50" s="266">
        <f t="shared" ref="DF50" si="244">DF51+DF52</f>
        <v>60</v>
      </c>
      <c r="DG50" s="330">
        <f>SUM(DG51:DG52)</f>
        <v>100</v>
      </c>
      <c r="DH50" s="331">
        <f>DH51+DH52</f>
        <v>100</v>
      </c>
      <c r="DI50" s="332">
        <f>SUM(DI51:DI52)</f>
        <v>60</v>
      </c>
    </row>
    <row r="51" spans="1:113" s="323" customFormat="1" ht="18.75" x14ac:dyDescent="0.3">
      <c r="A51" s="297" t="s">
        <v>158</v>
      </c>
      <c r="B51" s="298" t="s">
        <v>115</v>
      </c>
      <c r="C51" s="299">
        <f t="shared" si="7"/>
        <v>1746</v>
      </c>
      <c r="D51" s="301">
        <v>0</v>
      </c>
      <c r="E51" s="301"/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>
        <f t="shared" si="121"/>
        <v>20</v>
      </c>
      <c r="Q51" s="147">
        <v>20</v>
      </c>
      <c r="R51" s="148">
        <v>0</v>
      </c>
      <c r="S51" s="300">
        <f t="shared" si="194"/>
        <v>90</v>
      </c>
      <c r="T51" s="334">
        <v>60</v>
      </c>
      <c r="U51" s="334">
        <v>10</v>
      </c>
      <c r="V51" s="334">
        <v>20</v>
      </c>
      <c r="W51" s="302">
        <v>0</v>
      </c>
      <c r="X51" s="301">
        <f t="shared" si="163"/>
        <v>80</v>
      </c>
      <c r="Y51" s="303">
        <v>20</v>
      </c>
      <c r="Z51" s="303">
        <v>40</v>
      </c>
      <c r="AA51" s="303">
        <v>20</v>
      </c>
      <c r="AB51" s="300">
        <f t="shared" si="195"/>
        <v>160</v>
      </c>
      <c r="AC51" s="334">
        <v>120</v>
      </c>
      <c r="AD51" s="302">
        <v>0</v>
      </c>
      <c r="AE51" s="306">
        <v>20</v>
      </c>
      <c r="AF51" s="306">
        <v>20</v>
      </c>
      <c r="AG51" s="300">
        <f t="shared" si="203"/>
        <v>120</v>
      </c>
      <c r="AH51" s="334">
        <v>60</v>
      </c>
      <c r="AI51" s="306">
        <v>20</v>
      </c>
      <c r="AJ51" s="306">
        <v>40</v>
      </c>
      <c r="AK51" s="305">
        <v>0</v>
      </c>
      <c r="AL51" s="300">
        <f t="shared" si="147"/>
        <v>168</v>
      </c>
      <c r="AM51" s="334">
        <v>40</v>
      </c>
      <c r="AN51" s="306">
        <v>32</v>
      </c>
      <c r="AO51" s="306">
        <v>40</v>
      </c>
      <c r="AP51" s="306">
        <v>16</v>
      </c>
      <c r="AQ51" s="306">
        <v>40</v>
      </c>
      <c r="AR51" s="300">
        <f t="shared" si="196"/>
        <v>210</v>
      </c>
      <c r="AS51" s="334">
        <v>100</v>
      </c>
      <c r="AT51" s="334">
        <v>50</v>
      </c>
      <c r="AU51" s="334">
        <v>20</v>
      </c>
      <c r="AV51" s="334">
        <v>20</v>
      </c>
      <c r="AW51" s="334">
        <v>20</v>
      </c>
      <c r="AX51" s="300">
        <f t="shared" si="150"/>
        <v>137</v>
      </c>
      <c r="AY51" s="335">
        <v>60</v>
      </c>
      <c r="AZ51" s="335">
        <v>25</v>
      </c>
      <c r="BA51" s="335">
        <v>32</v>
      </c>
      <c r="BB51" s="335">
        <v>20</v>
      </c>
      <c r="BC51" s="300">
        <f t="shared" si="207"/>
        <v>115</v>
      </c>
      <c r="BD51" s="334">
        <v>40</v>
      </c>
      <c r="BE51" s="306">
        <v>20</v>
      </c>
      <c r="BF51" s="306">
        <v>10</v>
      </c>
      <c r="BG51" s="306">
        <v>15</v>
      </c>
      <c r="BH51" s="306">
        <v>30</v>
      </c>
      <c r="BI51" s="300">
        <f t="shared" si="130"/>
        <v>105</v>
      </c>
      <c r="BJ51" s="315">
        <v>60</v>
      </c>
      <c r="BK51" s="310">
        <v>25</v>
      </c>
      <c r="BL51" s="310">
        <v>20</v>
      </c>
      <c r="BM51" s="300">
        <f t="shared" si="197"/>
        <v>80</v>
      </c>
      <c r="BN51" s="336">
        <v>60</v>
      </c>
      <c r="BO51" s="312">
        <v>20</v>
      </c>
      <c r="BP51" s="311">
        <v>0</v>
      </c>
      <c r="BQ51" s="300">
        <f t="shared" si="198"/>
        <v>80</v>
      </c>
      <c r="BR51" s="216">
        <v>40</v>
      </c>
      <c r="BS51" s="334">
        <v>40</v>
      </c>
      <c r="BT51" s="300">
        <v>0</v>
      </c>
      <c r="BU51" s="300">
        <f t="shared" si="199"/>
        <v>20</v>
      </c>
      <c r="BV51" s="300">
        <v>0</v>
      </c>
      <c r="BW51" s="306">
        <v>20</v>
      </c>
      <c r="BX51" s="300">
        <v>0</v>
      </c>
      <c r="BY51" s="300">
        <f t="shared" si="231"/>
        <v>10</v>
      </c>
      <c r="BZ51" s="300">
        <v>0</v>
      </c>
      <c r="CA51" s="300">
        <v>10</v>
      </c>
      <c r="CB51" s="300">
        <v>0</v>
      </c>
      <c r="CC51" s="300">
        <v>0</v>
      </c>
      <c r="CD51" s="300">
        <f t="shared" si="200"/>
        <v>20</v>
      </c>
      <c r="CE51" s="300">
        <v>0</v>
      </c>
      <c r="CF51" s="300">
        <v>20</v>
      </c>
      <c r="CG51" s="300">
        <v>0</v>
      </c>
      <c r="CH51" s="300">
        <f t="shared" si="136"/>
        <v>10</v>
      </c>
      <c r="CI51" s="314">
        <v>0</v>
      </c>
      <c r="CJ51" s="334">
        <v>10</v>
      </c>
      <c r="CK51" s="315">
        <v>0</v>
      </c>
      <c r="CL51" s="300">
        <f t="shared" si="177"/>
        <v>106</v>
      </c>
      <c r="CM51" s="334">
        <v>40</v>
      </c>
      <c r="CN51" s="334">
        <v>30</v>
      </c>
      <c r="CO51" s="334">
        <v>16</v>
      </c>
      <c r="CP51" s="334">
        <v>20</v>
      </c>
      <c r="CQ51" s="300">
        <v>0</v>
      </c>
      <c r="CR51" s="300">
        <f t="shared" si="201"/>
        <v>20</v>
      </c>
      <c r="CS51" s="346">
        <v>0</v>
      </c>
      <c r="CT51" s="306">
        <v>20</v>
      </c>
      <c r="CU51" s="300">
        <f t="shared" si="138"/>
        <v>50</v>
      </c>
      <c r="CV51" s="334">
        <v>20</v>
      </c>
      <c r="CW51" s="300">
        <v>10</v>
      </c>
      <c r="CX51" s="319">
        <v>20</v>
      </c>
      <c r="CY51" s="300">
        <f t="shared" si="202"/>
        <v>25</v>
      </c>
      <c r="CZ51" s="312">
        <v>0</v>
      </c>
      <c r="DA51" s="318">
        <v>15</v>
      </c>
      <c r="DB51" s="319">
        <v>10</v>
      </c>
      <c r="DC51" s="300">
        <f t="shared" si="141"/>
        <v>20</v>
      </c>
      <c r="DD51" s="312">
        <v>0</v>
      </c>
      <c r="DE51" s="312">
        <v>0</v>
      </c>
      <c r="DF51" s="312">
        <v>20</v>
      </c>
      <c r="DG51" s="338">
        <v>40</v>
      </c>
      <c r="DH51" s="339">
        <v>40</v>
      </c>
      <c r="DI51" s="340">
        <v>20</v>
      </c>
    </row>
    <row r="52" spans="1:113" ht="19.5" customHeight="1" x14ac:dyDescent="0.3">
      <c r="A52" s="282" t="s">
        <v>156</v>
      </c>
      <c r="B52" s="283" t="s">
        <v>115</v>
      </c>
      <c r="C52" s="119">
        <f t="shared" si="7"/>
        <v>7840</v>
      </c>
      <c r="D52" s="80">
        <v>0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120">
        <f t="shared" si="121"/>
        <v>980</v>
      </c>
      <c r="Q52" s="147">
        <v>480</v>
      </c>
      <c r="R52" s="147">
        <v>500</v>
      </c>
      <c r="S52" s="84">
        <f t="shared" si="194"/>
        <v>400</v>
      </c>
      <c r="T52" s="155">
        <v>260</v>
      </c>
      <c r="U52" s="155">
        <v>40</v>
      </c>
      <c r="V52" s="155">
        <v>100</v>
      </c>
      <c r="W52" s="285">
        <v>0</v>
      </c>
      <c r="X52" s="84">
        <f t="shared" si="163"/>
        <v>780</v>
      </c>
      <c r="Y52" s="284">
        <v>100</v>
      </c>
      <c r="Z52" s="284">
        <v>640</v>
      </c>
      <c r="AA52" s="284">
        <v>40</v>
      </c>
      <c r="AB52" s="84">
        <f t="shared" si="195"/>
        <v>600</v>
      </c>
      <c r="AC52" s="155">
        <v>360</v>
      </c>
      <c r="AD52" s="149">
        <v>80</v>
      </c>
      <c r="AE52" s="149">
        <v>100</v>
      </c>
      <c r="AF52" s="149">
        <v>60</v>
      </c>
      <c r="AG52" s="84">
        <f t="shared" si="203"/>
        <v>420</v>
      </c>
      <c r="AH52" s="155">
        <v>100</v>
      </c>
      <c r="AI52" s="149">
        <v>100</v>
      </c>
      <c r="AJ52" s="149">
        <v>140</v>
      </c>
      <c r="AK52" s="155">
        <v>80</v>
      </c>
      <c r="AL52" s="84">
        <f t="shared" si="147"/>
        <v>280</v>
      </c>
      <c r="AM52" s="155">
        <v>60</v>
      </c>
      <c r="AN52" s="149">
        <v>80</v>
      </c>
      <c r="AO52" s="149">
        <v>60</v>
      </c>
      <c r="AP52" s="149">
        <v>40</v>
      </c>
      <c r="AQ52" s="149">
        <v>40</v>
      </c>
      <c r="AR52" s="84">
        <f t="shared" si="196"/>
        <v>400</v>
      </c>
      <c r="AS52" s="155">
        <v>200</v>
      </c>
      <c r="AT52" s="155">
        <v>60</v>
      </c>
      <c r="AU52" s="155">
        <v>60</v>
      </c>
      <c r="AV52" s="155">
        <v>60</v>
      </c>
      <c r="AW52" s="155">
        <v>20</v>
      </c>
      <c r="AX52" s="84">
        <f t="shared" si="150"/>
        <v>360</v>
      </c>
      <c r="AY52" s="134">
        <v>120</v>
      </c>
      <c r="AZ52" s="134">
        <v>60</v>
      </c>
      <c r="BA52" s="134">
        <v>120</v>
      </c>
      <c r="BB52" s="134">
        <v>60</v>
      </c>
      <c r="BC52" s="84">
        <f t="shared" si="207"/>
        <v>340</v>
      </c>
      <c r="BD52" s="155">
        <v>100</v>
      </c>
      <c r="BE52" s="149">
        <v>40</v>
      </c>
      <c r="BF52" s="149">
        <v>80</v>
      </c>
      <c r="BG52" s="149">
        <v>20</v>
      </c>
      <c r="BH52" s="149">
        <v>100</v>
      </c>
      <c r="BI52" s="84">
        <f t="shared" si="130"/>
        <v>300</v>
      </c>
      <c r="BJ52" s="189">
        <v>180</v>
      </c>
      <c r="BK52" s="132">
        <v>60</v>
      </c>
      <c r="BL52" s="132">
        <v>60</v>
      </c>
      <c r="BM52" s="84">
        <f t="shared" si="197"/>
        <v>140</v>
      </c>
      <c r="BN52" s="135">
        <v>100</v>
      </c>
      <c r="BO52" s="141">
        <v>40</v>
      </c>
      <c r="BP52" s="287">
        <v>0</v>
      </c>
      <c r="BQ52" s="84">
        <f t="shared" si="198"/>
        <v>220</v>
      </c>
      <c r="BR52" s="216">
        <v>100</v>
      </c>
      <c r="BS52" s="342">
        <v>120</v>
      </c>
      <c r="BT52" s="155">
        <v>200</v>
      </c>
      <c r="BU52" s="84">
        <f t="shared" si="199"/>
        <v>380</v>
      </c>
      <c r="BV52" s="155">
        <v>300</v>
      </c>
      <c r="BW52" s="191">
        <v>80</v>
      </c>
      <c r="BX52" s="80">
        <v>0</v>
      </c>
      <c r="BY52" s="84">
        <f t="shared" si="231"/>
        <v>640</v>
      </c>
      <c r="BZ52" s="80">
        <v>500</v>
      </c>
      <c r="CA52" s="80">
        <v>40</v>
      </c>
      <c r="CB52" s="80">
        <v>0</v>
      </c>
      <c r="CC52" s="80">
        <v>100</v>
      </c>
      <c r="CD52" s="84">
        <f t="shared" si="200"/>
        <v>660</v>
      </c>
      <c r="CE52" s="80">
        <v>280</v>
      </c>
      <c r="CF52" s="80">
        <v>380</v>
      </c>
      <c r="CG52" s="80">
        <v>0</v>
      </c>
      <c r="CH52" s="84">
        <f t="shared" si="136"/>
        <v>0</v>
      </c>
      <c r="CI52" s="295">
        <v>0</v>
      </c>
      <c r="CJ52" s="189">
        <v>0</v>
      </c>
      <c r="CK52" s="189">
        <v>0</v>
      </c>
      <c r="CL52" s="84">
        <f t="shared" si="177"/>
        <v>300</v>
      </c>
      <c r="CM52" s="155">
        <v>200</v>
      </c>
      <c r="CN52" s="80">
        <v>0</v>
      </c>
      <c r="CO52" s="155">
        <v>60</v>
      </c>
      <c r="CP52" s="155">
        <v>40</v>
      </c>
      <c r="CQ52" s="80">
        <v>0</v>
      </c>
      <c r="CR52" s="84">
        <f t="shared" si="201"/>
        <v>20</v>
      </c>
      <c r="CS52" s="347">
        <v>0</v>
      </c>
      <c r="CT52" s="149">
        <v>20</v>
      </c>
      <c r="CU52" s="84">
        <f t="shared" si="138"/>
        <v>120</v>
      </c>
      <c r="CV52" s="155">
        <v>60</v>
      </c>
      <c r="CW52" s="80">
        <v>20</v>
      </c>
      <c r="CX52" s="147">
        <v>40</v>
      </c>
      <c r="CY52" s="84">
        <f t="shared" si="202"/>
        <v>20</v>
      </c>
      <c r="CZ52" s="141">
        <v>0</v>
      </c>
      <c r="DA52" s="141">
        <v>0</v>
      </c>
      <c r="DB52" s="147">
        <v>20</v>
      </c>
      <c r="DC52" s="84">
        <f t="shared" si="141"/>
        <v>120</v>
      </c>
      <c r="DD52" s="155">
        <v>40</v>
      </c>
      <c r="DE52" s="141">
        <v>40</v>
      </c>
      <c r="DF52" s="155">
        <v>40</v>
      </c>
      <c r="DG52" s="338">
        <v>60</v>
      </c>
      <c r="DH52" s="339">
        <v>60</v>
      </c>
      <c r="DI52" s="340">
        <v>40</v>
      </c>
    </row>
    <row r="53" spans="1:113" s="96" customFormat="1" ht="18.75" x14ac:dyDescent="0.3">
      <c r="A53" s="292" t="s">
        <v>161</v>
      </c>
      <c r="B53" s="293" t="s">
        <v>115</v>
      </c>
      <c r="C53" s="62">
        <f t="shared" si="7"/>
        <v>10680</v>
      </c>
      <c r="D53" s="89">
        <f>D54+D55</f>
        <v>0</v>
      </c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79">
        <f t="shared" si="121"/>
        <v>460</v>
      </c>
      <c r="Q53" s="126">
        <f>SUM(Q54:Q55)</f>
        <v>260</v>
      </c>
      <c r="R53" s="344">
        <f>R54+R55</f>
        <v>200</v>
      </c>
      <c r="S53" s="81">
        <f t="shared" si="194"/>
        <v>625</v>
      </c>
      <c r="T53" s="103">
        <f>SUM(T54:T55)</f>
        <v>360</v>
      </c>
      <c r="U53" s="103">
        <f>SUM(U54:U55)</f>
        <v>65</v>
      </c>
      <c r="V53" s="103">
        <f>SUM(V54:V55)</f>
        <v>100</v>
      </c>
      <c r="W53" s="103">
        <f>SUM(W54:W55)</f>
        <v>100</v>
      </c>
      <c r="X53" s="81">
        <f t="shared" si="163"/>
        <v>690</v>
      </c>
      <c r="Y53" s="266">
        <f>SUM(Y54:Y55)</f>
        <v>300</v>
      </c>
      <c r="Z53" s="276">
        <f>SUM(Z54:Z55)</f>
        <v>390</v>
      </c>
      <c r="AA53" s="327">
        <f>SUM(AA54:AA55)</f>
        <v>0</v>
      </c>
      <c r="AB53" s="81">
        <f t="shared" si="195"/>
        <v>560</v>
      </c>
      <c r="AC53" s="266">
        <v>240</v>
      </c>
      <c r="AD53" s="113">
        <v>100</v>
      </c>
      <c r="AE53" s="113">
        <v>100</v>
      </c>
      <c r="AF53" s="113">
        <v>120</v>
      </c>
      <c r="AG53" s="81">
        <f t="shared" si="203"/>
        <v>720</v>
      </c>
      <c r="AH53" s="103">
        <f>AH54+AH55</f>
        <v>460</v>
      </c>
      <c r="AI53" s="103">
        <f t="shared" ref="AI53:AK53" si="245">AI54+AI55</f>
        <v>20</v>
      </c>
      <c r="AJ53" s="103">
        <f t="shared" si="245"/>
        <v>160</v>
      </c>
      <c r="AK53" s="103">
        <f t="shared" si="245"/>
        <v>80</v>
      </c>
      <c r="AL53" s="81">
        <f t="shared" si="147"/>
        <v>500</v>
      </c>
      <c r="AM53" s="103">
        <f>SUM(AM54:AM55)</f>
        <v>60</v>
      </c>
      <c r="AN53" s="103">
        <f>SUM(AN54:AN55)</f>
        <v>60</v>
      </c>
      <c r="AO53" s="103">
        <f>SUM(AO54:AO55)</f>
        <v>160</v>
      </c>
      <c r="AP53" s="103">
        <f>SUM(AP54:AP55)</f>
        <v>100</v>
      </c>
      <c r="AQ53" s="103">
        <f>SUM(AQ54:AQ55)</f>
        <v>120</v>
      </c>
      <c r="AR53" s="81">
        <f t="shared" si="196"/>
        <v>700</v>
      </c>
      <c r="AS53" s="266">
        <f>AS54+AS55</f>
        <v>180</v>
      </c>
      <c r="AT53" s="266">
        <f t="shared" ref="AT53:AW53" si="246">AT54+AT55</f>
        <v>140</v>
      </c>
      <c r="AU53" s="266">
        <f t="shared" si="246"/>
        <v>140</v>
      </c>
      <c r="AV53" s="266">
        <f t="shared" si="246"/>
        <v>80</v>
      </c>
      <c r="AW53" s="266">
        <f t="shared" si="246"/>
        <v>160</v>
      </c>
      <c r="AX53" s="81">
        <f t="shared" si="150"/>
        <v>423</v>
      </c>
      <c r="AY53" s="111">
        <f>SUM(AY54:AY55)</f>
        <v>152</v>
      </c>
      <c r="AZ53" s="111">
        <f t="shared" ref="AZ53:BB53" si="247">SUM(AZ54:AZ55)</f>
        <v>75</v>
      </c>
      <c r="BA53" s="111">
        <f t="shared" si="247"/>
        <v>116</v>
      </c>
      <c r="BB53" s="111">
        <f t="shared" si="247"/>
        <v>80</v>
      </c>
      <c r="BC53" s="81">
        <f t="shared" si="207"/>
        <v>480</v>
      </c>
      <c r="BD53" s="113">
        <f t="shared" ref="BD53:BG53" si="248">SUM(BD54:BD55)</f>
        <v>120</v>
      </c>
      <c r="BE53" s="113">
        <f t="shared" si="248"/>
        <v>50</v>
      </c>
      <c r="BF53" s="113">
        <f t="shared" si="248"/>
        <v>90</v>
      </c>
      <c r="BG53" s="113">
        <f t="shared" si="248"/>
        <v>100</v>
      </c>
      <c r="BH53" s="113">
        <f>SUM(BH54:BH55)</f>
        <v>120</v>
      </c>
      <c r="BI53" s="81">
        <f t="shared" si="130"/>
        <v>700</v>
      </c>
      <c r="BJ53" s="167">
        <f>SUM(BJ54:BJ55)</f>
        <v>200</v>
      </c>
      <c r="BK53" s="167">
        <f t="shared" ref="BK53:BL53" si="249">SUM(BK54:BK55)</f>
        <v>420</v>
      </c>
      <c r="BL53" s="167">
        <f t="shared" si="249"/>
        <v>80</v>
      </c>
      <c r="BM53" s="81">
        <f t="shared" si="197"/>
        <v>220</v>
      </c>
      <c r="BN53" s="275">
        <f>BN54+BN55</f>
        <v>160</v>
      </c>
      <c r="BO53" s="275">
        <f t="shared" ref="BO53:BP53" si="250">BO54+BO55</f>
        <v>40</v>
      </c>
      <c r="BP53" s="275">
        <f t="shared" si="250"/>
        <v>20</v>
      </c>
      <c r="BQ53" s="81">
        <f t="shared" si="198"/>
        <v>160</v>
      </c>
      <c r="BR53" s="202">
        <f>BR54+BR55</f>
        <v>140</v>
      </c>
      <c r="BS53" s="203">
        <f>BS54+BS55</f>
        <v>20</v>
      </c>
      <c r="BT53" s="103">
        <f>BT54+BT55</f>
        <v>150</v>
      </c>
      <c r="BU53" s="81">
        <f t="shared" si="199"/>
        <v>700</v>
      </c>
      <c r="BV53" s="266">
        <f>BV54+BV55</f>
        <v>300</v>
      </c>
      <c r="BW53" s="266">
        <f t="shared" ref="BW53:BX53" si="251">BW54+BW55</f>
        <v>200</v>
      </c>
      <c r="BX53" s="266">
        <f t="shared" si="251"/>
        <v>200</v>
      </c>
      <c r="BY53" s="81">
        <f t="shared" si="231"/>
        <v>490</v>
      </c>
      <c r="BZ53" s="89">
        <f>BZ54+BZ55</f>
        <v>200</v>
      </c>
      <c r="CA53" s="95">
        <f t="shared" ref="CA53:CC53" si="252">CA54+CA55</f>
        <v>50</v>
      </c>
      <c r="CB53" s="95">
        <f t="shared" si="252"/>
        <v>120</v>
      </c>
      <c r="CC53" s="95">
        <f t="shared" si="252"/>
        <v>120</v>
      </c>
      <c r="CD53" s="81">
        <f t="shared" si="200"/>
        <v>900</v>
      </c>
      <c r="CE53" s="89">
        <f>CE54+CE55</f>
        <v>320</v>
      </c>
      <c r="CF53" s="89">
        <f t="shared" ref="CF53:CG53" si="253">CF54+CF55</f>
        <v>420</v>
      </c>
      <c r="CG53" s="89">
        <f t="shared" si="253"/>
        <v>160</v>
      </c>
      <c r="CH53" s="81">
        <f t="shared" si="136"/>
        <v>370</v>
      </c>
      <c r="CI53" s="345">
        <f>CI54+CI55</f>
        <v>0</v>
      </c>
      <c r="CJ53" s="103">
        <f>CJ54+CJ55</f>
        <v>310</v>
      </c>
      <c r="CK53" s="103">
        <f>CK55+CK54</f>
        <v>60</v>
      </c>
      <c r="CL53" s="81">
        <f t="shared" si="177"/>
        <v>416</v>
      </c>
      <c r="CM53" s="103">
        <f>SUM(CM54:CM55)</f>
        <v>160</v>
      </c>
      <c r="CN53" s="103">
        <f t="shared" ref="CN53:CQ53" si="254">SUM(CN54:CN55)</f>
        <v>20</v>
      </c>
      <c r="CO53" s="103">
        <f t="shared" si="254"/>
        <v>116</v>
      </c>
      <c r="CP53" s="103">
        <f t="shared" si="254"/>
        <v>60</v>
      </c>
      <c r="CQ53" s="103">
        <f t="shared" si="254"/>
        <v>60</v>
      </c>
      <c r="CR53" s="81">
        <f t="shared" si="201"/>
        <v>240</v>
      </c>
      <c r="CS53" s="202">
        <f>CS54+CS55</f>
        <v>140</v>
      </c>
      <c r="CT53" s="103">
        <f>CT54+CT55</f>
        <v>100</v>
      </c>
      <c r="CU53" s="81">
        <f t="shared" si="138"/>
        <v>180</v>
      </c>
      <c r="CV53" s="103">
        <f>CV54+CV55</f>
        <v>100</v>
      </c>
      <c r="CW53" s="103">
        <f t="shared" ref="CW53:CX53" si="255">CW54+CW55</f>
        <v>30</v>
      </c>
      <c r="CX53" s="103">
        <f t="shared" si="255"/>
        <v>50</v>
      </c>
      <c r="CY53" s="81">
        <f t="shared" si="202"/>
        <v>280</v>
      </c>
      <c r="CZ53" s="91">
        <f>CZ54+CZ55</f>
        <v>120</v>
      </c>
      <c r="DA53" s="91">
        <f t="shared" ref="DA53:DB53" si="256">DA54+DA55</f>
        <v>50</v>
      </c>
      <c r="DB53" s="91">
        <f t="shared" si="256"/>
        <v>110</v>
      </c>
      <c r="DC53" s="81">
        <f t="shared" si="141"/>
        <v>356</v>
      </c>
      <c r="DD53" s="266">
        <f>DD54+DD55</f>
        <v>140</v>
      </c>
      <c r="DE53" s="266">
        <f>DE54+DE55</f>
        <v>160</v>
      </c>
      <c r="DF53" s="266">
        <f t="shared" ref="DF53" si="257">DF54+DF55</f>
        <v>56</v>
      </c>
      <c r="DG53" s="330">
        <f>SUM(DG54:DG55)</f>
        <v>140</v>
      </c>
      <c r="DH53" s="331">
        <f>DH54+DH55</f>
        <v>110</v>
      </c>
      <c r="DI53" s="332">
        <f>SUM(DI54:DI55)</f>
        <v>110</v>
      </c>
    </row>
    <row r="54" spans="1:113" s="323" customFormat="1" ht="18.75" x14ac:dyDescent="0.3">
      <c r="A54" s="297" t="s">
        <v>158</v>
      </c>
      <c r="B54" s="298" t="s">
        <v>115</v>
      </c>
      <c r="C54" s="299">
        <f t="shared" si="7"/>
        <v>1630</v>
      </c>
      <c r="D54" s="300">
        <v>0</v>
      </c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1">
        <f t="shared" si="121"/>
        <v>20</v>
      </c>
      <c r="Q54" s="147">
        <v>20</v>
      </c>
      <c r="R54" s="148">
        <v>0</v>
      </c>
      <c r="S54" s="300">
        <f t="shared" si="194"/>
        <v>65</v>
      </c>
      <c r="T54" s="334">
        <v>40</v>
      </c>
      <c r="U54" s="334">
        <v>5</v>
      </c>
      <c r="V54" s="334">
        <v>20</v>
      </c>
      <c r="W54" s="302">
        <v>0</v>
      </c>
      <c r="X54" s="300">
        <f t="shared" si="163"/>
        <v>50</v>
      </c>
      <c r="Y54" s="304">
        <v>0</v>
      </c>
      <c r="Z54" s="303">
        <v>50</v>
      </c>
      <c r="AA54" s="304">
        <v>0</v>
      </c>
      <c r="AB54" s="300">
        <f t="shared" si="195"/>
        <v>100</v>
      </c>
      <c r="AC54" s="334">
        <v>40</v>
      </c>
      <c r="AD54" s="306">
        <v>20</v>
      </c>
      <c r="AE54" s="306">
        <v>20</v>
      </c>
      <c r="AF54" s="306">
        <v>20</v>
      </c>
      <c r="AG54" s="300">
        <f t="shared" si="203"/>
        <v>120</v>
      </c>
      <c r="AH54" s="334">
        <v>60</v>
      </c>
      <c r="AI54" s="306">
        <v>20</v>
      </c>
      <c r="AJ54" s="306">
        <v>20</v>
      </c>
      <c r="AK54" s="334">
        <v>20</v>
      </c>
      <c r="AL54" s="300">
        <f t="shared" si="147"/>
        <v>80</v>
      </c>
      <c r="AM54" s="334">
        <v>20</v>
      </c>
      <c r="AN54" s="308">
        <v>0</v>
      </c>
      <c r="AO54" s="306">
        <v>20</v>
      </c>
      <c r="AP54" s="306">
        <v>20</v>
      </c>
      <c r="AQ54" s="306">
        <v>20</v>
      </c>
      <c r="AR54" s="300">
        <f t="shared" si="196"/>
        <v>200</v>
      </c>
      <c r="AS54" s="334">
        <v>80</v>
      </c>
      <c r="AT54" s="334">
        <v>40</v>
      </c>
      <c r="AU54" s="334">
        <v>20</v>
      </c>
      <c r="AV54" s="334">
        <v>20</v>
      </c>
      <c r="AW54" s="334">
        <v>40</v>
      </c>
      <c r="AX54" s="300">
        <f t="shared" si="150"/>
        <v>63</v>
      </c>
      <c r="AY54" s="335">
        <v>32</v>
      </c>
      <c r="AZ54" s="335">
        <v>15</v>
      </c>
      <c r="BA54" s="335">
        <v>16</v>
      </c>
      <c r="BB54" s="335">
        <v>0</v>
      </c>
      <c r="BC54" s="300">
        <f t="shared" si="207"/>
        <v>80</v>
      </c>
      <c r="BD54" s="334">
        <v>40</v>
      </c>
      <c r="BE54" s="306">
        <v>10</v>
      </c>
      <c r="BF54" s="306">
        <v>10</v>
      </c>
      <c r="BG54" s="310">
        <v>0</v>
      </c>
      <c r="BH54" s="306">
        <v>20</v>
      </c>
      <c r="BI54" s="300">
        <f t="shared" si="130"/>
        <v>80</v>
      </c>
      <c r="BJ54" s="315">
        <v>40</v>
      </c>
      <c r="BK54" s="310">
        <v>20</v>
      </c>
      <c r="BL54" s="310">
        <v>20</v>
      </c>
      <c r="BM54" s="300">
        <f t="shared" si="197"/>
        <v>60</v>
      </c>
      <c r="BN54" s="336">
        <v>60</v>
      </c>
      <c r="BO54" s="318">
        <v>0</v>
      </c>
      <c r="BP54" s="311">
        <v>0</v>
      </c>
      <c r="BQ54" s="300">
        <f t="shared" si="198"/>
        <v>60</v>
      </c>
      <c r="BR54" s="216">
        <v>40</v>
      </c>
      <c r="BS54" s="334">
        <v>20</v>
      </c>
      <c r="BT54" s="300">
        <v>0</v>
      </c>
      <c r="BU54" s="300">
        <f t="shared" si="199"/>
        <v>40</v>
      </c>
      <c r="BV54" s="300">
        <v>0</v>
      </c>
      <c r="BW54" s="300">
        <v>0</v>
      </c>
      <c r="BX54" s="348">
        <v>40</v>
      </c>
      <c r="BY54" s="300">
        <f t="shared" si="231"/>
        <v>30</v>
      </c>
      <c r="BZ54" s="300">
        <v>0</v>
      </c>
      <c r="CA54" s="300">
        <v>10</v>
      </c>
      <c r="CB54" s="300">
        <v>0</v>
      </c>
      <c r="CC54" s="300">
        <v>20</v>
      </c>
      <c r="CD54" s="300">
        <f t="shared" si="200"/>
        <v>80</v>
      </c>
      <c r="CE54" s="300">
        <v>20</v>
      </c>
      <c r="CF54" s="300">
        <v>20</v>
      </c>
      <c r="CG54" s="300">
        <v>40</v>
      </c>
      <c r="CH54" s="300">
        <f t="shared" si="136"/>
        <v>70</v>
      </c>
      <c r="CI54" s="314">
        <v>0</v>
      </c>
      <c r="CJ54" s="334">
        <v>10</v>
      </c>
      <c r="CK54" s="334">
        <v>60</v>
      </c>
      <c r="CL54" s="300">
        <f t="shared" si="177"/>
        <v>116</v>
      </c>
      <c r="CM54" s="334">
        <v>60</v>
      </c>
      <c r="CN54" s="334">
        <v>20</v>
      </c>
      <c r="CO54" s="334">
        <v>16</v>
      </c>
      <c r="CP54" s="334"/>
      <c r="CQ54" s="334">
        <v>20</v>
      </c>
      <c r="CR54" s="300">
        <f t="shared" si="201"/>
        <v>40</v>
      </c>
      <c r="CS54" s="337">
        <v>40</v>
      </c>
      <c r="CT54" s="317">
        <v>0</v>
      </c>
      <c r="CU54" s="300">
        <f t="shared" si="138"/>
        <v>40</v>
      </c>
      <c r="CV54" s="334">
        <v>20</v>
      </c>
      <c r="CW54" s="300">
        <v>10</v>
      </c>
      <c r="CX54" s="319">
        <v>10</v>
      </c>
      <c r="CY54" s="300">
        <f t="shared" si="202"/>
        <v>40</v>
      </c>
      <c r="CZ54" s="318">
        <v>20</v>
      </c>
      <c r="DA54" s="318">
        <v>10</v>
      </c>
      <c r="DB54" s="319">
        <v>10</v>
      </c>
      <c r="DC54" s="300">
        <f t="shared" si="141"/>
        <v>56</v>
      </c>
      <c r="DD54" s="334">
        <v>20</v>
      </c>
      <c r="DE54" s="312">
        <v>20</v>
      </c>
      <c r="DF54" s="334">
        <v>16</v>
      </c>
      <c r="DG54" s="338">
        <v>60</v>
      </c>
      <c r="DH54" s="339">
        <v>50</v>
      </c>
      <c r="DI54" s="340">
        <v>30</v>
      </c>
    </row>
    <row r="55" spans="1:113" ht="18.75" x14ac:dyDescent="0.3">
      <c r="A55" s="282" t="s">
        <v>156</v>
      </c>
      <c r="B55" s="283" t="s">
        <v>115</v>
      </c>
      <c r="C55" s="119">
        <f t="shared" si="7"/>
        <v>9050</v>
      </c>
      <c r="D55" s="78">
        <v>0</v>
      </c>
      <c r="E55" s="255"/>
      <c r="F55" s="255"/>
      <c r="G55" s="255"/>
      <c r="H55" s="255"/>
      <c r="I55" s="255"/>
      <c r="J55" s="78"/>
      <c r="K55" s="78"/>
      <c r="L55" s="78"/>
      <c r="M55" s="78"/>
      <c r="N55" s="78"/>
      <c r="O55" s="78"/>
      <c r="P55" s="120">
        <f t="shared" si="121"/>
        <v>440</v>
      </c>
      <c r="Q55" s="147">
        <v>240</v>
      </c>
      <c r="R55" s="147">
        <v>200</v>
      </c>
      <c r="S55" s="84">
        <f t="shared" si="194"/>
        <v>560</v>
      </c>
      <c r="T55" s="155">
        <v>320</v>
      </c>
      <c r="U55" s="155">
        <v>60</v>
      </c>
      <c r="V55" s="155">
        <v>80</v>
      </c>
      <c r="W55" s="155">
        <v>100</v>
      </c>
      <c r="X55" s="349">
        <f t="shared" si="163"/>
        <v>640</v>
      </c>
      <c r="Y55" s="284">
        <v>300</v>
      </c>
      <c r="Z55" s="284">
        <v>340</v>
      </c>
      <c r="AA55" s="285">
        <v>0</v>
      </c>
      <c r="AB55" s="84">
        <f t="shared" si="195"/>
        <v>460</v>
      </c>
      <c r="AC55" s="155">
        <v>200</v>
      </c>
      <c r="AD55" s="149">
        <v>80</v>
      </c>
      <c r="AE55" s="149">
        <v>80</v>
      </c>
      <c r="AF55" s="149">
        <v>100</v>
      </c>
      <c r="AG55" s="84">
        <f t="shared" si="203"/>
        <v>600</v>
      </c>
      <c r="AH55" s="155">
        <v>400</v>
      </c>
      <c r="AI55" s="127">
        <v>0</v>
      </c>
      <c r="AJ55" s="149">
        <v>140</v>
      </c>
      <c r="AK55" s="155">
        <v>60</v>
      </c>
      <c r="AL55" s="84">
        <f t="shared" si="147"/>
        <v>420</v>
      </c>
      <c r="AM55" s="155">
        <v>40</v>
      </c>
      <c r="AN55" s="149">
        <v>60</v>
      </c>
      <c r="AO55" s="149">
        <v>140</v>
      </c>
      <c r="AP55" s="149">
        <v>80</v>
      </c>
      <c r="AQ55" s="149">
        <v>100</v>
      </c>
      <c r="AR55" s="84">
        <f t="shared" si="196"/>
        <v>500</v>
      </c>
      <c r="AS55" s="155">
        <v>100</v>
      </c>
      <c r="AT55" s="155">
        <v>100</v>
      </c>
      <c r="AU55" s="155">
        <v>120</v>
      </c>
      <c r="AV55" s="155">
        <v>60</v>
      </c>
      <c r="AW55" s="155">
        <v>120</v>
      </c>
      <c r="AX55" s="84">
        <f t="shared" si="150"/>
        <v>360</v>
      </c>
      <c r="AY55" s="134">
        <v>120</v>
      </c>
      <c r="AZ55" s="134">
        <v>60</v>
      </c>
      <c r="BA55" s="134">
        <v>100</v>
      </c>
      <c r="BB55" s="134">
        <v>80</v>
      </c>
      <c r="BC55" s="84">
        <f t="shared" si="207"/>
        <v>400</v>
      </c>
      <c r="BD55" s="155">
        <v>80</v>
      </c>
      <c r="BE55" s="149">
        <v>40</v>
      </c>
      <c r="BF55" s="149">
        <v>80</v>
      </c>
      <c r="BG55" s="149">
        <v>100</v>
      </c>
      <c r="BH55" s="149">
        <v>100</v>
      </c>
      <c r="BI55" s="84">
        <f t="shared" si="130"/>
        <v>620</v>
      </c>
      <c r="BJ55" s="189">
        <v>160</v>
      </c>
      <c r="BK55" s="132">
        <v>400</v>
      </c>
      <c r="BL55" s="132">
        <v>60</v>
      </c>
      <c r="BM55" s="84">
        <f t="shared" si="197"/>
        <v>160</v>
      </c>
      <c r="BN55" s="135">
        <v>100</v>
      </c>
      <c r="BO55" s="141">
        <v>40</v>
      </c>
      <c r="BP55" s="287">
        <v>20</v>
      </c>
      <c r="BQ55" s="84">
        <f t="shared" si="198"/>
        <v>100</v>
      </c>
      <c r="BR55" s="216">
        <v>100</v>
      </c>
      <c r="BS55" s="83">
        <v>0</v>
      </c>
      <c r="BT55" s="155">
        <v>150</v>
      </c>
      <c r="BU55" s="84">
        <f t="shared" si="199"/>
        <v>660</v>
      </c>
      <c r="BV55" s="155">
        <v>300</v>
      </c>
      <c r="BW55" s="149">
        <v>200</v>
      </c>
      <c r="BX55" s="149">
        <v>160</v>
      </c>
      <c r="BY55" s="84">
        <f t="shared" si="231"/>
        <v>460</v>
      </c>
      <c r="BZ55" s="80">
        <v>200</v>
      </c>
      <c r="CA55" s="80">
        <v>40</v>
      </c>
      <c r="CB55" s="80">
        <v>120</v>
      </c>
      <c r="CC55" s="80">
        <v>100</v>
      </c>
      <c r="CD55" s="84">
        <f t="shared" si="200"/>
        <v>820</v>
      </c>
      <c r="CE55" s="80">
        <v>300</v>
      </c>
      <c r="CF55" s="80">
        <v>400</v>
      </c>
      <c r="CG55" s="80">
        <v>120</v>
      </c>
      <c r="CH55" s="84">
        <f t="shared" si="136"/>
        <v>300</v>
      </c>
      <c r="CI55" s="295">
        <v>0</v>
      </c>
      <c r="CJ55" s="155">
        <v>300</v>
      </c>
      <c r="CK55" s="189">
        <v>0</v>
      </c>
      <c r="CL55" s="84">
        <f t="shared" si="177"/>
        <v>300</v>
      </c>
      <c r="CM55" s="155">
        <v>100</v>
      </c>
      <c r="CN55" s="155"/>
      <c r="CO55" s="155">
        <v>100</v>
      </c>
      <c r="CP55" s="155">
        <v>60</v>
      </c>
      <c r="CQ55" s="155">
        <v>40</v>
      </c>
      <c r="CR55" s="84">
        <f t="shared" si="201"/>
        <v>200</v>
      </c>
      <c r="CS55" s="216">
        <v>100</v>
      </c>
      <c r="CT55" s="149">
        <v>100</v>
      </c>
      <c r="CU55" s="84">
        <f t="shared" si="138"/>
        <v>140</v>
      </c>
      <c r="CV55" s="155">
        <v>80</v>
      </c>
      <c r="CW55" s="80">
        <v>20</v>
      </c>
      <c r="CX55" s="147">
        <v>40</v>
      </c>
      <c r="CY55" s="84">
        <f t="shared" si="202"/>
        <v>240</v>
      </c>
      <c r="CZ55" s="85">
        <v>100</v>
      </c>
      <c r="DA55" s="85">
        <v>40</v>
      </c>
      <c r="DB55" s="147">
        <v>100</v>
      </c>
      <c r="DC55" s="84">
        <f t="shared" si="141"/>
        <v>300</v>
      </c>
      <c r="DD55" s="155">
        <v>120</v>
      </c>
      <c r="DE55" s="141">
        <v>140</v>
      </c>
      <c r="DF55" s="155">
        <v>40</v>
      </c>
      <c r="DG55" s="338">
        <v>80</v>
      </c>
      <c r="DH55" s="339">
        <v>60</v>
      </c>
      <c r="DI55" s="340">
        <v>80</v>
      </c>
    </row>
    <row r="56" spans="1:113" s="96" customFormat="1" ht="18.75" x14ac:dyDescent="0.3">
      <c r="A56" s="292" t="s">
        <v>162</v>
      </c>
      <c r="B56" s="293" t="s">
        <v>115</v>
      </c>
      <c r="C56" s="62">
        <f t="shared" si="7"/>
        <v>3132</v>
      </c>
      <c r="D56" s="88">
        <f>D57+D58</f>
        <v>0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79">
        <f t="shared" si="121"/>
        <v>120</v>
      </c>
      <c r="Q56" s="326">
        <f>SUM(Q57:Q58)</f>
        <v>120</v>
      </c>
      <c r="R56" s="108">
        <f>R57+R58</f>
        <v>0</v>
      </c>
      <c r="S56" s="81">
        <f t="shared" si="194"/>
        <v>400</v>
      </c>
      <c r="T56" s="103">
        <f>SUM(T57:T58)</f>
        <v>320</v>
      </c>
      <c r="U56" s="103">
        <f>SUM(U57:U58)</f>
        <v>40</v>
      </c>
      <c r="V56" s="103">
        <f>SUM(V57:V58)</f>
        <v>40</v>
      </c>
      <c r="W56" s="267">
        <f>W57+W58</f>
        <v>0</v>
      </c>
      <c r="X56" s="350">
        <f t="shared" si="163"/>
        <v>60</v>
      </c>
      <c r="Y56" s="266">
        <f>SUM(Y57:Y58)</f>
        <v>40</v>
      </c>
      <c r="Z56" s="276">
        <f>SUM(Z57:Z58)</f>
        <v>20</v>
      </c>
      <c r="AA56" s="327">
        <f>SUM(AA57:AA58)</f>
        <v>0</v>
      </c>
      <c r="AB56" s="81">
        <f t="shared" si="195"/>
        <v>140</v>
      </c>
      <c r="AC56" s="266">
        <v>20</v>
      </c>
      <c r="AD56" s="267">
        <v>0</v>
      </c>
      <c r="AE56" s="113">
        <v>120</v>
      </c>
      <c r="AF56" s="267">
        <v>0</v>
      </c>
      <c r="AG56" s="81">
        <f t="shared" si="203"/>
        <v>396</v>
      </c>
      <c r="AH56" s="103">
        <f>AH57+AH58</f>
        <v>100</v>
      </c>
      <c r="AI56" s="103">
        <f t="shared" ref="AI56:AK56" si="258">AI57+AI58</f>
        <v>116</v>
      </c>
      <c r="AJ56" s="103">
        <f t="shared" si="258"/>
        <v>120</v>
      </c>
      <c r="AK56" s="103">
        <f t="shared" si="258"/>
        <v>60</v>
      </c>
      <c r="AL56" s="81">
        <f t="shared" si="147"/>
        <v>216</v>
      </c>
      <c r="AM56" s="103">
        <f>SUM(AM57:AM58)</f>
        <v>60</v>
      </c>
      <c r="AN56" s="103">
        <f>SUM(AN57:AN58)</f>
        <v>56</v>
      </c>
      <c r="AO56" s="103">
        <f>SUM(AO57:AO58)</f>
        <v>40</v>
      </c>
      <c r="AP56" s="328">
        <f>SUM(AP57:AP58)</f>
        <v>0</v>
      </c>
      <c r="AQ56" s="103">
        <f>SUM(AQ57:AQ58)</f>
        <v>60</v>
      </c>
      <c r="AR56" s="81">
        <f t="shared" si="196"/>
        <v>120</v>
      </c>
      <c r="AS56" s="266">
        <f>AS57+AS58</f>
        <v>40</v>
      </c>
      <c r="AT56" s="266">
        <f t="shared" ref="AT56:AW56" si="259">AT57+AT58</f>
        <v>40</v>
      </c>
      <c r="AU56" s="266">
        <f t="shared" si="259"/>
        <v>0</v>
      </c>
      <c r="AV56" s="266">
        <f t="shared" si="259"/>
        <v>40</v>
      </c>
      <c r="AW56" s="266">
        <f t="shared" si="259"/>
        <v>0</v>
      </c>
      <c r="AX56" s="81">
        <f t="shared" si="150"/>
        <v>166</v>
      </c>
      <c r="AY56" s="111">
        <f>SUM(AY57:AY58)</f>
        <v>0</v>
      </c>
      <c r="AZ56" s="111">
        <f t="shared" ref="AZ56:BB56" si="260">SUM(AZ57:AZ58)</f>
        <v>80</v>
      </c>
      <c r="BA56" s="111">
        <f t="shared" si="260"/>
        <v>36</v>
      </c>
      <c r="BB56" s="111">
        <f t="shared" si="260"/>
        <v>50</v>
      </c>
      <c r="BC56" s="81">
        <f t="shared" si="207"/>
        <v>80</v>
      </c>
      <c r="BD56" s="106">
        <f t="shared" ref="BD56:BG56" si="261">SUM(BD57:BD58)</f>
        <v>0</v>
      </c>
      <c r="BE56" s="106">
        <f t="shared" si="261"/>
        <v>0</v>
      </c>
      <c r="BF56" s="106">
        <f t="shared" si="261"/>
        <v>0</v>
      </c>
      <c r="BG56" s="106">
        <f t="shared" si="261"/>
        <v>0</v>
      </c>
      <c r="BH56" s="113">
        <f>SUM(BH57:BH58)</f>
        <v>80</v>
      </c>
      <c r="BI56" s="81">
        <f t="shared" si="130"/>
        <v>260</v>
      </c>
      <c r="BJ56" s="167">
        <f>SUM(BJ57:BJ58)</f>
        <v>140</v>
      </c>
      <c r="BK56" s="167">
        <f t="shared" ref="BK56:BL56" si="262">SUM(BK57:BK58)</f>
        <v>120</v>
      </c>
      <c r="BL56" s="167">
        <f t="shared" si="262"/>
        <v>0</v>
      </c>
      <c r="BM56" s="81">
        <f t="shared" si="197"/>
        <v>60</v>
      </c>
      <c r="BN56" s="275">
        <f>BN57+BN58</f>
        <v>60</v>
      </c>
      <c r="BO56" s="91">
        <f>BO57+BO58</f>
        <v>0</v>
      </c>
      <c r="BP56" s="91">
        <f>BP57+BP58</f>
        <v>0</v>
      </c>
      <c r="BQ56" s="81">
        <f t="shared" si="198"/>
        <v>160</v>
      </c>
      <c r="BR56" s="89">
        <f>BR57+BR58</f>
        <v>0</v>
      </c>
      <c r="BS56" s="203">
        <f>BS57+BS58</f>
        <v>160</v>
      </c>
      <c r="BT56" s="103">
        <f>BT57+BT58</f>
        <v>40</v>
      </c>
      <c r="BU56" s="81">
        <f t="shared" si="199"/>
        <v>140</v>
      </c>
      <c r="BV56" s="103">
        <f>BV57+BV58</f>
        <v>40</v>
      </c>
      <c r="BW56" s="103">
        <f t="shared" ref="BW56" si="263">BW57+BW58</f>
        <v>100</v>
      </c>
      <c r="BX56" s="89">
        <f>BX57+BX58</f>
        <v>0</v>
      </c>
      <c r="BY56" s="81">
        <f t="shared" si="231"/>
        <v>40</v>
      </c>
      <c r="BZ56" s="89">
        <f>BZ57+BZ58</f>
        <v>0</v>
      </c>
      <c r="CA56" s="95">
        <f t="shared" ref="CA56:CC56" si="264">CA57+CA58</f>
        <v>20</v>
      </c>
      <c r="CB56" s="95">
        <f t="shared" si="264"/>
        <v>0</v>
      </c>
      <c r="CC56" s="95">
        <f t="shared" si="264"/>
        <v>20</v>
      </c>
      <c r="CD56" s="81">
        <f t="shared" si="200"/>
        <v>140</v>
      </c>
      <c r="CE56" s="89">
        <f>CE57+CE58</f>
        <v>100</v>
      </c>
      <c r="CF56" s="89">
        <f t="shared" ref="CF56:CG56" si="265">CF57+CF58</f>
        <v>40</v>
      </c>
      <c r="CG56" s="89">
        <f t="shared" si="265"/>
        <v>0</v>
      </c>
      <c r="CH56" s="81">
        <f t="shared" si="136"/>
        <v>10</v>
      </c>
      <c r="CI56" s="351">
        <f>CI57+CI58</f>
        <v>0</v>
      </c>
      <c r="CJ56" s="103">
        <f>CJ57+CJ58</f>
        <v>10</v>
      </c>
      <c r="CK56" s="167">
        <f>CK57+CK58</f>
        <v>0</v>
      </c>
      <c r="CL56" s="81">
        <f t="shared" si="177"/>
        <v>178</v>
      </c>
      <c r="CM56" s="103">
        <f>CM57+CM58</f>
        <v>60</v>
      </c>
      <c r="CN56" s="103">
        <f t="shared" ref="CN56:CP56" si="266">CN57+CN58</f>
        <v>10</v>
      </c>
      <c r="CO56" s="103">
        <f t="shared" si="266"/>
        <v>68</v>
      </c>
      <c r="CP56" s="103">
        <f t="shared" si="266"/>
        <v>40</v>
      </c>
      <c r="CQ56" s="89">
        <f>CQ57+CQ58</f>
        <v>0</v>
      </c>
      <c r="CR56" s="81">
        <f t="shared" si="201"/>
        <v>90</v>
      </c>
      <c r="CS56" s="202">
        <f>CS57+CS58</f>
        <v>50</v>
      </c>
      <c r="CT56" s="103">
        <f>CT57+CT58</f>
        <v>40</v>
      </c>
      <c r="CU56" s="81">
        <f t="shared" si="138"/>
        <v>166</v>
      </c>
      <c r="CV56" s="103">
        <f>CV57+CV58</f>
        <v>76</v>
      </c>
      <c r="CW56" s="103">
        <f t="shared" ref="CW56:CX56" si="267">CW57+CW58</f>
        <v>40</v>
      </c>
      <c r="CX56" s="103">
        <f t="shared" si="267"/>
        <v>50</v>
      </c>
      <c r="CY56" s="81">
        <f t="shared" si="202"/>
        <v>0</v>
      </c>
      <c r="CZ56" s="91">
        <f>CZ57+CZ58</f>
        <v>0</v>
      </c>
      <c r="DA56" s="91">
        <f t="shared" ref="DA56:DB56" si="268">DA57+DA58</f>
        <v>0</v>
      </c>
      <c r="DB56" s="91">
        <f t="shared" si="268"/>
        <v>0</v>
      </c>
      <c r="DC56" s="81">
        <f t="shared" si="141"/>
        <v>0</v>
      </c>
      <c r="DD56" s="352">
        <f>DD57+DD58</f>
        <v>0</v>
      </c>
      <c r="DE56" s="352">
        <f>DE57+DE58</f>
        <v>0</v>
      </c>
      <c r="DF56" s="352">
        <f t="shared" ref="DF56" si="269">DF57+DF58</f>
        <v>0</v>
      </c>
      <c r="DG56" s="330">
        <f>SUM(DG57:DG58)</f>
        <v>60</v>
      </c>
      <c r="DH56" s="331">
        <f>DH57+DH58</f>
        <v>30</v>
      </c>
      <c r="DI56" s="332">
        <f>SUM(DI57:DI58)</f>
        <v>60</v>
      </c>
    </row>
    <row r="57" spans="1:113" s="323" customFormat="1" ht="19.5" customHeight="1" x14ac:dyDescent="0.3">
      <c r="A57" s="297" t="s">
        <v>163</v>
      </c>
      <c r="B57" s="298" t="s">
        <v>115</v>
      </c>
      <c r="C57" s="299">
        <f t="shared" si="7"/>
        <v>612</v>
      </c>
      <c r="D57" s="301">
        <v>0</v>
      </c>
      <c r="E57" s="301"/>
      <c r="F57" s="301"/>
      <c r="G57" s="301"/>
      <c r="H57" s="313"/>
      <c r="I57" s="313"/>
      <c r="J57" s="313"/>
      <c r="K57" s="313"/>
      <c r="L57" s="313"/>
      <c r="M57" s="313"/>
      <c r="N57" s="313"/>
      <c r="O57" s="313"/>
      <c r="P57" s="301">
        <f t="shared" si="121"/>
        <v>20</v>
      </c>
      <c r="Q57" s="147">
        <v>20</v>
      </c>
      <c r="R57" s="148">
        <v>0</v>
      </c>
      <c r="S57" s="300">
        <f t="shared" si="194"/>
        <v>40</v>
      </c>
      <c r="T57" s="303">
        <v>20</v>
      </c>
      <c r="U57" s="302">
        <v>0</v>
      </c>
      <c r="V57" s="303">
        <v>20</v>
      </c>
      <c r="W57" s="302">
        <v>0</v>
      </c>
      <c r="X57" s="301">
        <f t="shared" si="163"/>
        <v>0</v>
      </c>
      <c r="Y57" s="304">
        <v>0</v>
      </c>
      <c r="Z57" s="304">
        <v>0</v>
      </c>
      <c r="AA57" s="304">
        <v>0</v>
      </c>
      <c r="AB57" s="300">
        <f t="shared" si="195"/>
        <v>20</v>
      </c>
      <c r="AC57" s="302">
        <v>0</v>
      </c>
      <c r="AD57" s="302">
        <v>0</v>
      </c>
      <c r="AE57" s="306">
        <v>20</v>
      </c>
      <c r="AF57" s="302">
        <v>0</v>
      </c>
      <c r="AG57" s="300">
        <f t="shared" si="203"/>
        <v>56</v>
      </c>
      <c r="AH57" s="303">
        <v>20</v>
      </c>
      <c r="AI57" s="306">
        <v>16</v>
      </c>
      <c r="AJ57" s="306">
        <v>20</v>
      </c>
      <c r="AK57" s="305">
        <v>0</v>
      </c>
      <c r="AL57" s="300">
        <f t="shared" si="147"/>
        <v>76</v>
      </c>
      <c r="AM57" s="303">
        <v>20</v>
      </c>
      <c r="AN57" s="306">
        <v>16</v>
      </c>
      <c r="AO57" s="306">
        <v>20</v>
      </c>
      <c r="AP57" s="308">
        <v>0</v>
      </c>
      <c r="AQ57" s="306">
        <v>20</v>
      </c>
      <c r="AR57" s="300">
        <f t="shared" si="196"/>
        <v>20</v>
      </c>
      <c r="AS57" s="310">
        <v>0</v>
      </c>
      <c r="AT57" s="310">
        <v>0</v>
      </c>
      <c r="AU57" s="310">
        <v>0</v>
      </c>
      <c r="AV57" s="303">
        <v>20</v>
      </c>
      <c r="AW57" s="310">
        <v>0</v>
      </c>
      <c r="AX57" s="300">
        <f t="shared" si="150"/>
        <v>26</v>
      </c>
      <c r="AY57" s="309">
        <v>0</v>
      </c>
      <c r="AZ57" s="309">
        <v>0</v>
      </c>
      <c r="BA57" s="309">
        <v>16</v>
      </c>
      <c r="BB57" s="309">
        <v>10</v>
      </c>
      <c r="BC57" s="300">
        <f t="shared" si="207"/>
        <v>20</v>
      </c>
      <c r="BD57" s="303"/>
      <c r="BE57" s="310">
        <v>0</v>
      </c>
      <c r="BF57" s="310">
        <v>0</v>
      </c>
      <c r="BG57" s="310">
        <v>0</v>
      </c>
      <c r="BH57" s="306">
        <v>20</v>
      </c>
      <c r="BI57" s="300">
        <f t="shared" si="130"/>
        <v>60</v>
      </c>
      <c r="BJ57" s="304">
        <v>40</v>
      </c>
      <c r="BK57" s="310">
        <v>20</v>
      </c>
      <c r="BL57" s="310">
        <v>0</v>
      </c>
      <c r="BM57" s="300">
        <f t="shared" si="197"/>
        <v>20</v>
      </c>
      <c r="BN57" s="311">
        <v>20</v>
      </c>
      <c r="BO57" s="318">
        <v>0</v>
      </c>
      <c r="BP57" s="300">
        <v>0</v>
      </c>
      <c r="BQ57" s="300">
        <f t="shared" si="198"/>
        <v>20</v>
      </c>
      <c r="BR57" s="80">
        <v>0</v>
      </c>
      <c r="BS57" s="303">
        <v>20</v>
      </c>
      <c r="BT57" s="300">
        <v>0</v>
      </c>
      <c r="BU57" s="300">
        <f t="shared" si="199"/>
        <v>40</v>
      </c>
      <c r="BV57" s="303">
        <v>20</v>
      </c>
      <c r="BW57" s="306">
        <v>20</v>
      </c>
      <c r="BX57" s="300">
        <v>0</v>
      </c>
      <c r="BY57" s="300">
        <f t="shared" si="231"/>
        <v>20</v>
      </c>
      <c r="BZ57" s="300">
        <v>0</v>
      </c>
      <c r="CA57" s="300">
        <v>0</v>
      </c>
      <c r="CB57" s="300">
        <v>0</v>
      </c>
      <c r="CC57" s="300">
        <v>20</v>
      </c>
      <c r="CD57" s="300">
        <f t="shared" si="200"/>
        <v>0</v>
      </c>
      <c r="CE57" s="300">
        <v>0</v>
      </c>
      <c r="CF57" s="300">
        <v>0</v>
      </c>
      <c r="CG57" s="300">
        <v>0</v>
      </c>
      <c r="CH57" s="300">
        <f t="shared" si="136"/>
        <v>10</v>
      </c>
      <c r="CI57" s="314">
        <v>0</v>
      </c>
      <c r="CJ57" s="303">
        <v>10</v>
      </c>
      <c r="CK57" s="304">
        <v>0</v>
      </c>
      <c r="CL57" s="300">
        <f t="shared" si="177"/>
        <v>18</v>
      </c>
      <c r="CM57" s="300">
        <v>0</v>
      </c>
      <c r="CN57" s="334">
        <v>10</v>
      </c>
      <c r="CO57" s="334">
        <v>8</v>
      </c>
      <c r="CP57" s="300">
        <v>0</v>
      </c>
      <c r="CQ57" s="300">
        <v>0</v>
      </c>
      <c r="CR57" s="300">
        <f t="shared" si="201"/>
        <v>30</v>
      </c>
      <c r="CS57" s="316">
        <v>10</v>
      </c>
      <c r="CT57" s="306">
        <v>20</v>
      </c>
      <c r="CU57" s="300">
        <f t="shared" si="138"/>
        <v>46</v>
      </c>
      <c r="CV57" s="303">
        <v>16</v>
      </c>
      <c r="CW57" s="300">
        <v>20</v>
      </c>
      <c r="CX57" s="319">
        <v>10</v>
      </c>
      <c r="CY57" s="300">
        <f t="shared" si="202"/>
        <v>0</v>
      </c>
      <c r="CZ57" s="312">
        <v>0</v>
      </c>
      <c r="DA57" s="312">
        <v>0</v>
      </c>
      <c r="DB57" s="317">
        <v>0</v>
      </c>
      <c r="DC57" s="300">
        <f t="shared" si="141"/>
        <v>0</v>
      </c>
      <c r="DD57" s="312">
        <v>0</v>
      </c>
      <c r="DE57" s="312">
        <v>0</v>
      </c>
      <c r="DF57" s="312">
        <v>0</v>
      </c>
      <c r="DG57" s="290">
        <v>20</v>
      </c>
      <c r="DH57" s="291">
        <v>30</v>
      </c>
      <c r="DI57" s="325">
        <v>20</v>
      </c>
    </row>
    <row r="58" spans="1:113" ht="18.75" x14ac:dyDescent="0.3">
      <c r="A58" s="282" t="s">
        <v>164</v>
      </c>
      <c r="B58" s="283" t="s">
        <v>115</v>
      </c>
      <c r="C58" s="119">
        <f t="shared" si="7"/>
        <v>2520</v>
      </c>
      <c r="D58" s="78">
        <v>0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120">
        <f t="shared" si="121"/>
        <v>100</v>
      </c>
      <c r="Q58" s="147">
        <v>100</v>
      </c>
      <c r="R58" s="148">
        <v>0</v>
      </c>
      <c r="S58" s="84">
        <f t="shared" si="194"/>
        <v>360</v>
      </c>
      <c r="T58" s="284">
        <v>300</v>
      </c>
      <c r="U58" s="284">
        <v>40</v>
      </c>
      <c r="V58" s="284">
        <v>20</v>
      </c>
      <c r="W58" s="284"/>
      <c r="X58" s="120">
        <f t="shared" si="163"/>
        <v>60</v>
      </c>
      <c r="Y58" s="284">
        <v>40</v>
      </c>
      <c r="Z58" s="284">
        <v>20</v>
      </c>
      <c r="AA58" s="353">
        <f>SUM(AA59:AA60)</f>
        <v>0</v>
      </c>
      <c r="AB58" s="84">
        <f t="shared" si="195"/>
        <v>120</v>
      </c>
      <c r="AC58" s="284">
        <v>20</v>
      </c>
      <c r="AD58" s="285">
        <v>0</v>
      </c>
      <c r="AE58" s="149">
        <v>100</v>
      </c>
      <c r="AF58" s="285">
        <v>0</v>
      </c>
      <c r="AG58" s="84">
        <f t="shared" si="203"/>
        <v>340</v>
      </c>
      <c r="AH58" s="284">
        <v>80</v>
      </c>
      <c r="AI58" s="149">
        <v>100</v>
      </c>
      <c r="AJ58" s="149">
        <v>100</v>
      </c>
      <c r="AK58" s="284">
        <v>60</v>
      </c>
      <c r="AL58" s="84">
        <f t="shared" si="147"/>
        <v>140</v>
      </c>
      <c r="AM58" s="284">
        <v>40</v>
      </c>
      <c r="AN58" s="149">
        <v>40</v>
      </c>
      <c r="AO58" s="149">
        <v>20</v>
      </c>
      <c r="AP58" s="324">
        <v>0</v>
      </c>
      <c r="AQ58" s="149">
        <v>40</v>
      </c>
      <c r="AR58" s="84">
        <f t="shared" si="196"/>
        <v>100</v>
      </c>
      <c r="AS58" s="284">
        <v>40</v>
      </c>
      <c r="AT58" s="284">
        <v>40</v>
      </c>
      <c r="AU58" s="132">
        <v>0</v>
      </c>
      <c r="AV58" s="284">
        <v>20</v>
      </c>
      <c r="AW58" s="132">
        <v>0</v>
      </c>
      <c r="AX58" s="84">
        <f t="shared" si="150"/>
        <v>140</v>
      </c>
      <c r="AY58" s="286">
        <v>0</v>
      </c>
      <c r="AZ58" s="286">
        <v>80</v>
      </c>
      <c r="BA58" s="286">
        <v>20</v>
      </c>
      <c r="BB58" s="286">
        <v>40</v>
      </c>
      <c r="BC58" s="84">
        <f t="shared" si="207"/>
        <v>60</v>
      </c>
      <c r="BD58" s="284"/>
      <c r="BE58" s="132">
        <v>0</v>
      </c>
      <c r="BF58" s="132">
        <v>0</v>
      </c>
      <c r="BG58" s="132">
        <v>0</v>
      </c>
      <c r="BH58" s="149">
        <v>60</v>
      </c>
      <c r="BI58" s="84">
        <f t="shared" si="130"/>
        <v>200</v>
      </c>
      <c r="BJ58" s="122">
        <v>100</v>
      </c>
      <c r="BK58" s="132">
        <v>100</v>
      </c>
      <c r="BL58" s="132">
        <v>0</v>
      </c>
      <c r="BM58" s="84">
        <f t="shared" si="197"/>
        <v>40</v>
      </c>
      <c r="BN58" s="287">
        <v>40</v>
      </c>
      <c r="BO58" s="85">
        <v>0</v>
      </c>
      <c r="BP58" s="80">
        <v>0</v>
      </c>
      <c r="BQ58" s="84">
        <f t="shared" si="198"/>
        <v>140</v>
      </c>
      <c r="BR58" s="80">
        <v>0</v>
      </c>
      <c r="BS58" s="288">
        <v>140</v>
      </c>
      <c r="BT58" s="284">
        <v>40</v>
      </c>
      <c r="BU58" s="84">
        <f t="shared" si="199"/>
        <v>100</v>
      </c>
      <c r="BV58" s="284">
        <v>20</v>
      </c>
      <c r="BW58" s="191">
        <v>80</v>
      </c>
      <c r="BX58" s="80">
        <v>0</v>
      </c>
      <c r="BY58" s="84">
        <f t="shared" si="231"/>
        <v>20</v>
      </c>
      <c r="BZ58" s="80">
        <v>0</v>
      </c>
      <c r="CA58" s="80">
        <v>20</v>
      </c>
      <c r="CB58" s="80">
        <v>0</v>
      </c>
      <c r="CC58" s="80">
        <v>0</v>
      </c>
      <c r="CD58" s="84">
        <f t="shared" si="200"/>
        <v>140</v>
      </c>
      <c r="CE58" s="80">
        <v>100</v>
      </c>
      <c r="CF58" s="80">
        <v>40</v>
      </c>
      <c r="CG58" s="80">
        <v>0</v>
      </c>
      <c r="CH58" s="84">
        <f t="shared" si="136"/>
        <v>0</v>
      </c>
      <c r="CI58" s="295">
        <v>0</v>
      </c>
      <c r="CJ58" s="122">
        <v>0</v>
      </c>
      <c r="CK58" s="122">
        <v>0</v>
      </c>
      <c r="CL58" s="84">
        <f t="shared" si="177"/>
        <v>160</v>
      </c>
      <c r="CM58" s="155">
        <v>60</v>
      </c>
      <c r="CN58" s="80">
        <v>0</v>
      </c>
      <c r="CO58" s="155">
        <v>60</v>
      </c>
      <c r="CP58" s="155">
        <v>40</v>
      </c>
      <c r="CQ58" s="80">
        <v>0</v>
      </c>
      <c r="CR58" s="84">
        <f t="shared" si="201"/>
        <v>60</v>
      </c>
      <c r="CS58" s="150">
        <v>40</v>
      </c>
      <c r="CT58" s="149">
        <v>20</v>
      </c>
      <c r="CU58" s="84">
        <f t="shared" si="138"/>
        <v>120</v>
      </c>
      <c r="CV58" s="284">
        <v>60</v>
      </c>
      <c r="CW58" s="80">
        <v>20</v>
      </c>
      <c r="CX58" s="147">
        <v>40</v>
      </c>
      <c r="CY58" s="84">
        <f t="shared" si="202"/>
        <v>0</v>
      </c>
      <c r="CZ58" s="141">
        <v>0</v>
      </c>
      <c r="DA58" s="141">
        <v>0</v>
      </c>
      <c r="DB58" s="80">
        <v>0</v>
      </c>
      <c r="DC58" s="84">
        <f t="shared" si="141"/>
        <v>0</v>
      </c>
      <c r="DD58" s="141">
        <v>0</v>
      </c>
      <c r="DE58" s="141">
        <v>0</v>
      </c>
      <c r="DF58" s="141">
        <v>0</v>
      </c>
      <c r="DG58" s="290">
        <v>40</v>
      </c>
      <c r="DH58" s="354">
        <v>0</v>
      </c>
      <c r="DI58" s="325">
        <v>40</v>
      </c>
    </row>
    <row r="59" spans="1:113" s="96" customFormat="1" ht="18.75" x14ac:dyDescent="0.3">
      <c r="A59" s="292" t="s">
        <v>165</v>
      </c>
      <c r="B59" s="293" t="s">
        <v>115</v>
      </c>
      <c r="C59" s="62">
        <f>SUM(D59+E59+F59+G59+H59+I59+J59+M59+N59+O59+P59+S59+X59+AB59+AG59+AL59+AR59+AX59+BC59+BI59+BM59+BQ59+BT59+BU59+BY59+CD59+CH59+CL59+CR59+CU59+CY59+DC59+DG59+DH59+DI59)</f>
        <v>3518</v>
      </c>
      <c r="D59" s="88">
        <f>D60+D61</f>
        <v>0</v>
      </c>
      <c r="E59" s="88"/>
      <c r="F59" s="88"/>
      <c r="G59" s="88"/>
      <c r="H59" s="95"/>
      <c r="I59" s="95"/>
      <c r="J59" s="95"/>
      <c r="K59" s="95"/>
      <c r="L59" s="95"/>
      <c r="M59" s="95"/>
      <c r="N59" s="95"/>
      <c r="O59" s="95"/>
      <c r="P59" s="79">
        <f t="shared" si="121"/>
        <v>120</v>
      </c>
      <c r="Q59" s="326">
        <f>SUM(Q60:Q61)</f>
        <v>120</v>
      </c>
      <c r="R59" s="108">
        <f>R60+R61</f>
        <v>0</v>
      </c>
      <c r="S59" s="81">
        <f t="shared" si="194"/>
        <v>340</v>
      </c>
      <c r="T59" s="266">
        <f>SUM(T60:T61)</f>
        <v>340</v>
      </c>
      <c r="U59" s="267">
        <f>U60+U61</f>
        <v>0</v>
      </c>
      <c r="V59" s="267">
        <f t="shared" ref="V59:W59" si="270">V60+V61</f>
        <v>0</v>
      </c>
      <c r="W59" s="267">
        <f t="shared" si="270"/>
        <v>0</v>
      </c>
      <c r="X59" s="79">
        <f t="shared" si="163"/>
        <v>40</v>
      </c>
      <c r="Y59" s="274">
        <f>SUM(Y60:Y61)</f>
        <v>0</v>
      </c>
      <c r="Z59" s="276">
        <f>SUM(Z60:Z61)</f>
        <v>40</v>
      </c>
      <c r="AA59" s="327">
        <f>SUM(AA60:AA61)</f>
        <v>0</v>
      </c>
      <c r="AB59" s="81">
        <f t="shared" si="195"/>
        <v>0</v>
      </c>
      <c r="AC59" s="267">
        <v>0</v>
      </c>
      <c r="AD59" s="267">
        <v>0</v>
      </c>
      <c r="AE59" s="267">
        <v>0</v>
      </c>
      <c r="AF59" s="267">
        <v>0</v>
      </c>
      <c r="AG59" s="81">
        <f t="shared" si="203"/>
        <v>380</v>
      </c>
      <c r="AH59" s="266">
        <f>AH60+AH61</f>
        <v>140</v>
      </c>
      <c r="AI59" s="266">
        <f t="shared" ref="AI59:AK59" si="271">AI60+AI61</f>
        <v>80</v>
      </c>
      <c r="AJ59" s="266">
        <f t="shared" si="271"/>
        <v>120</v>
      </c>
      <c r="AK59" s="266">
        <f t="shared" si="271"/>
        <v>40</v>
      </c>
      <c r="AL59" s="81">
        <f t="shared" si="147"/>
        <v>160</v>
      </c>
      <c r="AM59" s="266">
        <f>SUM(AM60:AM61)</f>
        <v>60</v>
      </c>
      <c r="AN59" s="266">
        <f>SUM(AN60:AN61)</f>
        <v>20</v>
      </c>
      <c r="AO59" s="266">
        <f>SUM(AO60:AO61)</f>
        <v>20</v>
      </c>
      <c r="AP59" s="266">
        <f>SUM(AP60:AP61)</f>
        <v>40</v>
      </c>
      <c r="AQ59" s="266">
        <f>SUM(AQ60:AQ61)</f>
        <v>20</v>
      </c>
      <c r="AR59" s="81">
        <f t="shared" si="196"/>
        <v>260</v>
      </c>
      <c r="AS59" s="266">
        <f>AS60+AS61</f>
        <v>20</v>
      </c>
      <c r="AT59" s="266">
        <f t="shared" ref="AT59:AW59" si="272">AT60+AT61</f>
        <v>40</v>
      </c>
      <c r="AU59" s="266">
        <f t="shared" si="272"/>
        <v>80</v>
      </c>
      <c r="AV59" s="266">
        <f t="shared" si="272"/>
        <v>60</v>
      </c>
      <c r="AW59" s="266">
        <f t="shared" si="272"/>
        <v>60</v>
      </c>
      <c r="AX59" s="81">
        <f t="shared" si="150"/>
        <v>160</v>
      </c>
      <c r="AY59" s="272">
        <f>SUM(AY60:AY61)</f>
        <v>20</v>
      </c>
      <c r="AZ59" s="272">
        <f t="shared" ref="AZ59:BB59" si="273">SUM(AZ60:AZ61)</f>
        <v>40</v>
      </c>
      <c r="BA59" s="272">
        <f t="shared" si="273"/>
        <v>40</v>
      </c>
      <c r="BB59" s="272">
        <f t="shared" si="273"/>
        <v>60</v>
      </c>
      <c r="BC59" s="81">
        <f t="shared" si="207"/>
        <v>350</v>
      </c>
      <c r="BD59" s="355">
        <f t="shared" ref="BD59:BG59" si="274">SUM(BD60:BD61)</f>
        <v>70</v>
      </c>
      <c r="BE59" s="355">
        <f t="shared" si="274"/>
        <v>40</v>
      </c>
      <c r="BF59" s="355">
        <f t="shared" si="274"/>
        <v>100</v>
      </c>
      <c r="BG59" s="355">
        <f t="shared" si="274"/>
        <v>100</v>
      </c>
      <c r="BH59" s="355">
        <f>SUM(BH60:BH61)</f>
        <v>40</v>
      </c>
      <c r="BI59" s="81">
        <f>BJ59+BL59</f>
        <v>200</v>
      </c>
      <c r="BJ59" s="274">
        <f>SUM(BJ60:BJ61)</f>
        <v>120</v>
      </c>
      <c r="BK59" s="274">
        <f t="shared" ref="BK59:BL59" si="275">SUM(BK60:BK61)</f>
        <v>60</v>
      </c>
      <c r="BL59" s="274">
        <f t="shared" si="275"/>
        <v>80</v>
      </c>
      <c r="BM59" s="81">
        <f t="shared" si="197"/>
        <v>60</v>
      </c>
      <c r="BN59" s="275">
        <f>BN60+BN61</f>
        <v>60</v>
      </c>
      <c r="BO59" s="89">
        <f>BO60+BO61</f>
        <v>0</v>
      </c>
      <c r="BP59" s="89">
        <f>BP60+BP61</f>
        <v>0</v>
      </c>
      <c r="BQ59" s="81">
        <f t="shared" si="198"/>
        <v>140</v>
      </c>
      <c r="BR59" s="276">
        <f>BR60+BR61</f>
        <v>80</v>
      </c>
      <c r="BS59" s="277">
        <f>BS60+BS61</f>
        <v>60</v>
      </c>
      <c r="BT59" s="266">
        <f>BT60+BT61</f>
        <v>60</v>
      </c>
      <c r="BU59" s="81">
        <f t="shared" si="199"/>
        <v>160</v>
      </c>
      <c r="BV59" s="266">
        <f>BV60+BV61</f>
        <v>60</v>
      </c>
      <c r="BW59" s="266">
        <f t="shared" ref="BW59" si="276">BW60+BW61</f>
        <v>100</v>
      </c>
      <c r="BX59" s="89">
        <f>BX60+BX61</f>
        <v>0</v>
      </c>
      <c r="BY59" s="81">
        <f t="shared" si="231"/>
        <v>200</v>
      </c>
      <c r="BZ59" s="89">
        <f>BZ60+BZ61</f>
        <v>0</v>
      </c>
      <c r="CA59" s="95">
        <f t="shared" ref="CA59:CC59" si="277">CA60+CA61</f>
        <v>0</v>
      </c>
      <c r="CB59" s="95">
        <f t="shared" si="277"/>
        <v>0</v>
      </c>
      <c r="CC59" s="95">
        <f t="shared" si="277"/>
        <v>200</v>
      </c>
      <c r="CD59" s="81">
        <f t="shared" si="200"/>
        <v>220</v>
      </c>
      <c r="CE59" s="89">
        <f>CE60+CE61</f>
        <v>100</v>
      </c>
      <c r="CF59" s="89">
        <f t="shared" ref="CF59:CG59" si="278">CF60+CF61</f>
        <v>120</v>
      </c>
      <c r="CG59" s="89">
        <f t="shared" si="278"/>
        <v>0</v>
      </c>
      <c r="CH59" s="81">
        <f t="shared" si="136"/>
        <v>0</v>
      </c>
      <c r="CI59" s="356">
        <f>CI60+CI61</f>
        <v>0</v>
      </c>
      <c r="CJ59" s="274">
        <f>CJ60+CJ61</f>
        <v>0</v>
      </c>
      <c r="CK59" s="274">
        <f>CK60+CK61</f>
        <v>0</v>
      </c>
      <c r="CL59" s="81">
        <f t="shared" si="177"/>
        <v>208</v>
      </c>
      <c r="CM59" s="266">
        <f>CM60+CM61</f>
        <v>100</v>
      </c>
      <c r="CN59" s="357">
        <f>CN60+CN61</f>
        <v>0</v>
      </c>
      <c r="CO59" s="266">
        <f t="shared" ref="CO59:CQ59" si="279">CO60+CO61</f>
        <v>68</v>
      </c>
      <c r="CP59" s="357">
        <f>CP60+CP61</f>
        <v>0</v>
      </c>
      <c r="CQ59" s="266">
        <f t="shared" si="279"/>
        <v>40</v>
      </c>
      <c r="CR59" s="81">
        <f t="shared" si="201"/>
        <v>200</v>
      </c>
      <c r="CS59" s="71">
        <f>CS60+CS61</f>
        <v>0</v>
      </c>
      <c r="CT59" s="73">
        <f>CT60+CT61</f>
        <v>200</v>
      </c>
      <c r="CU59" s="81">
        <f t="shared" si="138"/>
        <v>40</v>
      </c>
      <c r="CV59" s="358">
        <v>0</v>
      </c>
      <c r="CW59" s="359">
        <f t="shared" ref="CW59:CX59" si="280">CW60+CW61</f>
        <v>0</v>
      </c>
      <c r="CX59" s="359">
        <f t="shared" si="280"/>
        <v>40</v>
      </c>
      <c r="CY59" s="81">
        <f t="shared" si="202"/>
        <v>0</v>
      </c>
      <c r="CZ59" s="279">
        <f>CZ60+CZ61</f>
        <v>0</v>
      </c>
      <c r="DA59" s="279">
        <f t="shared" ref="DA59:DB59" si="281">DA60+DA61</f>
        <v>0</v>
      </c>
      <c r="DB59" s="279">
        <f t="shared" si="281"/>
        <v>0</v>
      </c>
      <c r="DC59" s="81">
        <f t="shared" si="141"/>
        <v>0</v>
      </c>
      <c r="DD59" s="352">
        <f>DD60+DD61</f>
        <v>0</v>
      </c>
      <c r="DE59" s="352">
        <f>DE60+DE61</f>
        <v>0</v>
      </c>
      <c r="DF59" s="352">
        <f t="shared" ref="DF59" si="282">DF60+DF61</f>
        <v>0</v>
      </c>
      <c r="DG59" s="280">
        <f>SUM(DG60:DG61)</f>
        <v>60</v>
      </c>
      <c r="DH59" s="281">
        <f>DH60+DH61</f>
        <v>110</v>
      </c>
      <c r="DI59" s="296">
        <f>SUM(DI60:DI61)</f>
        <v>50</v>
      </c>
    </row>
    <row r="60" spans="1:113" s="323" customFormat="1" ht="18.75" x14ac:dyDescent="0.3">
      <c r="A60" s="297" t="s">
        <v>163</v>
      </c>
      <c r="B60" s="298" t="s">
        <v>115</v>
      </c>
      <c r="C60" s="299">
        <f t="shared" si="7"/>
        <v>368</v>
      </c>
      <c r="D60" s="301">
        <v>0</v>
      </c>
      <c r="E60" s="301"/>
      <c r="F60" s="301"/>
      <c r="G60" s="301"/>
      <c r="H60" s="301"/>
      <c r="I60" s="301"/>
      <c r="J60" s="301"/>
      <c r="K60" s="301"/>
      <c r="L60" s="301"/>
      <c r="M60" s="301"/>
      <c r="N60" s="301"/>
      <c r="O60" s="301"/>
      <c r="P60" s="301">
        <f t="shared" si="121"/>
        <v>20</v>
      </c>
      <c r="Q60" s="124">
        <v>20</v>
      </c>
      <c r="R60" s="129">
        <v>0</v>
      </c>
      <c r="S60" s="300">
        <f t="shared" si="194"/>
        <v>40</v>
      </c>
      <c r="T60" s="334">
        <v>40</v>
      </c>
      <c r="U60" s="302">
        <v>0</v>
      </c>
      <c r="V60" s="302">
        <v>0</v>
      </c>
      <c r="W60" s="302">
        <v>0</v>
      </c>
      <c r="X60" s="301">
        <f t="shared" si="163"/>
        <v>0</v>
      </c>
      <c r="Y60" s="304">
        <v>0</v>
      </c>
      <c r="Z60" s="304">
        <v>0</v>
      </c>
      <c r="AA60" s="304">
        <v>0</v>
      </c>
      <c r="AB60" s="300">
        <f t="shared" si="195"/>
        <v>0</v>
      </c>
      <c r="AC60" s="302">
        <v>0</v>
      </c>
      <c r="AD60" s="302">
        <v>0</v>
      </c>
      <c r="AE60" s="302">
        <v>0</v>
      </c>
      <c r="AF60" s="302">
        <v>0</v>
      </c>
      <c r="AG60" s="300">
        <f t="shared" si="203"/>
        <v>20</v>
      </c>
      <c r="AH60" s="334">
        <v>20</v>
      </c>
      <c r="AI60" s="305">
        <v>0</v>
      </c>
      <c r="AJ60" s="305">
        <v>0</v>
      </c>
      <c r="AK60" s="305">
        <v>0</v>
      </c>
      <c r="AL60" s="300">
        <f t="shared" si="147"/>
        <v>20</v>
      </c>
      <c r="AM60" s="334">
        <v>20</v>
      </c>
      <c r="AN60" s="361">
        <v>0</v>
      </c>
      <c r="AO60" s="361">
        <v>0</v>
      </c>
      <c r="AP60" s="361">
        <v>0</v>
      </c>
      <c r="AQ60" s="362">
        <v>0</v>
      </c>
      <c r="AR60" s="300">
        <f t="shared" si="196"/>
        <v>40</v>
      </c>
      <c r="AS60" s="334">
        <v>20</v>
      </c>
      <c r="AT60" s="334">
        <v>20</v>
      </c>
      <c r="AU60" s="310">
        <v>0</v>
      </c>
      <c r="AV60" s="310">
        <v>0</v>
      </c>
      <c r="AW60" s="310">
        <v>0</v>
      </c>
      <c r="AX60" s="300">
        <f t="shared" si="150"/>
        <v>0</v>
      </c>
      <c r="AY60" s="335">
        <v>0</v>
      </c>
      <c r="AZ60" s="335">
        <v>0</v>
      </c>
      <c r="BA60" s="335">
        <v>0</v>
      </c>
      <c r="BB60" s="335">
        <v>0</v>
      </c>
      <c r="BC60" s="300">
        <f t="shared" si="207"/>
        <v>10</v>
      </c>
      <c r="BD60" s="334">
        <v>10</v>
      </c>
      <c r="BE60" s="363">
        <v>0</v>
      </c>
      <c r="BF60" s="363">
        <v>0</v>
      </c>
      <c r="BG60" s="363">
        <v>0</v>
      </c>
      <c r="BH60" s="364">
        <v>0</v>
      </c>
      <c r="BI60" s="300">
        <f t="shared" ref="BI60:BI72" si="283">BJ60+BK60+BL60</f>
        <v>20</v>
      </c>
      <c r="BJ60" s="315">
        <v>20</v>
      </c>
      <c r="BK60" s="363">
        <v>0</v>
      </c>
      <c r="BL60" s="363">
        <v>0</v>
      </c>
      <c r="BM60" s="300">
        <f t="shared" si="197"/>
        <v>20</v>
      </c>
      <c r="BN60" s="336">
        <v>20</v>
      </c>
      <c r="BO60" s="300">
        <v>0</v>
      </c>
      <c r="BP60" s="300">
        <v>0</v>
      </c>
      <c r="BQ60" s="300">
        <f t="shared" si="198"/>
        <v>40</v>
      </c>
      <c r="BR60" s="216">
        <v>40</v>
      </c>
      <c r="BS60" s="300">
        <v>0</v>
      </c>
      <c r="BT60" s="300">
        <v>0</v>
      </c>
      <c r="BU60" s="300">
        <f t="shared" si="199"/>
        <v>20</v>
      </c>
      <c r="BV60" s="334">
        <v>20</v>
      </c>
      <c r="BW60" s="300">
        <v>0</v>
      </c>
      <c r="BX60" s="300">
        <v>0</v>
      </c>
      <c r="BY60" s="300">
        <f t="shared" si="231"/>
        <v>0</v>
      </c>
      <c r="BZ60" s="300">
        <v>0</v>
      </c>
      <c r="CA60" s="300">
        <v>0</v>
      </c>
      <c r="CB60" s="300">
        <v>0</v>
      </c>
      <c r="CC60" s="300">
        <v>0</v>
      </c>
      <c r="CD60" s="300">
        <f t="shared" si="200"/>
        <v>20</v>
      </c>
      <c r="CE60" s="300">
        <v>0</v>
      </c>
      <c r="CF60" s="300">
        <v>20</v>
      </c>
      <c r="CG60" s="300">
        <v>0</v>
      </c>
      <c r="CH60" s="300">
        <f t="shared" si="136"/>
        <v>0</v>
      </c>
      <c r="CI60" s="314">
        <v>0</v>
      </c>
      <c r="CJ60" s="315">
        <v>0</v>
      </c>
      <c r="CK60" s="315">
        <v>0</v>
      </c>
      <c r="CL60" s="300">
        <f t="shared" si="177"/>
        <v>8</v>
      </c>
      <c r="CM60" s="317">
        <v>0</v>
      </c>
      <c r="CN60" s="317">
        <v>0</v>
      </c>
      <c r="CO60" s="303">
        <v>8</v>
      </c>
      <c r="CP60" s="317">
        <v>0</v>
      </c>
      <c r="CQ60" s="317">
        <v>0</v>
      </c>
      <c r="CR60" s="300">
        <f t="shared" si="201"/>
        <v>0</v>
      </c>
      <c r="CS60" s="346">
        <v>0</v>
      </c>
      <c r="CT60" s="317">
        <v>0</v>
      </c>
      <c r="CU60" s="300">
        <f t="shared" si="138"/>
        <v>30</v>
      </c>
      <c r="CV60" s="318">
        <f>SUM(CW60+CX60+CY60+CZ60+DA60+DB60+DC60+DD60+DF60+DH60+DM60+DQ60+DV60+EA60+EG60+EM60+ER60+EX60+FB60+FF60+FI60+FJ60+FN60+FS60+FW60+GA60+GG60+GJ60+GN60+GR60+GV60+GW60+GX60)</f>
        <v>30</v>
      </c>
      <c r="CW60" s="300"/>
      <c r="CX60" s="300">
        <v>0</v>
      </c>
      <c r="CY60" s="300">
        <f t="shared" si="202"/>
        <v>0</v>
      </c>
      <c r="CZ60" s="312">
        <v>0</v>
      </c>
      <c r="DA60" s="312">
        <v>0</v>
      </c>
      <c r="DB60" s="317">
        <v>0</v>
      </c>
      <c r="DC60" s="300">
        <f t="shared" si="141"/>
        <v>0</v>
      </c>
      <c r="DD60" s="312">
        <v>0</v>
      </c>
      <c r="DE60" s="312">
        <v>0</v>
      </c>
      <c r="DF60" s="312">
        <v>0</v>
      </c>
      <c r="DG60" s="338">
        <v>20</v>
      </c>
      <c r="DH60" s="339">
        <v>30</v>
      </c>
      <c r="DI60" s="340">
        <v>10</v>
      </c>
    </row>
    <row r="61" spans="1:113" ht="19.5" customHeight="1" x14ac:dyDescent="0.3">
      <c r="A61" s="282" t="s">
        <v>164</v>
      </c>
      <c r="B61" s="283" t="s">
        <v>115</v>
      </c>
      <c r="C61" s="119">
        <f t="shared" si="7"/>
        <v>3240</v>
      </c>
      <c r="D61" s="78">
        <v>0</v>
      </c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120">
        <f t="shared" si="121"/>
        <v>100</v>
      </c>
      <c r="Q61" s="147">
        <v>100</v>
      </c>
      <c r="R61" s="366">
        <v>0</v>
      </c>
      <c r="S61" s="84">
        <f t="shared" si="194"/>
        <v>300</v>
      </c>
      <c r="T61" s="155">
        <v>300</v>
      </c>
      <c r="U61" s="285">
        <v>0</v>
      </c>
      <c r="V61" s="285">
        <v>0</v>
      </c>
      <c r="W61" s="285">
        <v>0</v>
      </c>
      <c r="X61" s="120">
        <f t="shared" si="163"/>
        <v>40</v>
      </c>
      <c r="Y61" s="122">
        <v>0</v>
      </c>
      <c r="Z61" s="284">
        <v>40</v>
      </c>
      <c r="AA61" s="122">
        <v>0</v>
      </c>
      <c r="AB61" s="84">
        <f t="shared" si="195"/>
        <v>0</v>
      </c>
      <c r="AC61" s="285">
        <v>0</v>
      </c>
      <c r="AD61" s="285">
        <v>0</v>
      </c>
      <c r="AE61" s="285">
        <v>0</v>
      </c>
      <c r="AF61" s="285">
        <v>0</v>
      </c>
      <c r="AG61" s="84">
        <f t="shared" si="203"/>
        <v>360</v>
      </c>
      <c r="AH61" s="155">
        <v>120</v>
      </c>
      <c r="AI61" s="149">
        <v>80</v>
      </c>
      <c r="AJ61" s="367">
        <v>120</v>
      </c>
      <c r="AK61" s="155">
        <v>40</v>
      </c>
      <c r="AL61" s="84">
        <f t="shared" si="147"/>
        <v>140</v>
      </c>
      <c r="AM61" s="155">
        <v>40</v>
      </c>
      <c r="AN61" s="368">
        <v>20</v>
      </c>
      <c r="AO61" s="368">
        <v>20</v>
      </c>
      <c r="AP61" s="368">
        <v>40</v>
      </c>
      <c r="AQ61" s="368">
        <v>20</v>
      </c>
      <c r="AR61" s="84">
        <f t="shared" si="196"/>
        <v>220</v>
      </c>
      <c r="AS61" s="132">
        <v>0</v>
      </c>
      <c r="AT61" s="155">
        <v>20</v>
      </c>
      <c r="AU61" s="155">
        <v>80</v>
      </c>
      <c r="AV61" s="155">
        <v>60</v>
      </c>
      <c r="AW61" s="155">
        <v>60</v>
      </c>
      <c r="AX61" s="84">
        <f t="shared" si="150"/>
        <v>160</v>
      </c>
      <c r="AY61" s="134">
        <v>20</v>
      </c>
      <c r="AZ61" s="134">
        <v>40</v>
      </c>
      <c r="BA61" s="134">
        <v>40</v>
      </c>
      <c r="BB61" s="134">
        <v>60</v>
      </c>
      <c r="BC61" s="84">
        <f t="shared" si="207"/>
        <v>340</v>
      </c>
      <c r="BD61" s="155">
        <v>60</v>
      </c>
      <c r="BE61" s="367">
        <v>40</v>
      </c>
      <c r="BF61" s="367">
        <v>100</v>
      </c>
      <c r="BG61" s="367">
        <v>100</v>
      </c>
      <c r="BH61" s="367">
        <v>40</v>
      </c>
      <c r="BI61" s="84">
        <f t="shared" si="283"/>
        <v>240</v>
      </c>
      <c r="BJ61" s="189">
        <v>100</v>
      </c>
      <c r="BK61" s="369">
        <v>60</v>
      </c>
      <c r="BL61" s="369">
        <v>80</v>
      </c>
      <c r="BM61" s="84">
        <f t="shared" si="197"/>
        <v>40</v>
      </c>
      <c r="BN61" s="135">
        <v>40</v>
      </c>
      <c r="BO61" s="80">
        <v>0</v>
      </c>
      <c r="BP61" s="80">
        <v>0</v>
      </c>
      <c r="BQ61" s="84">
        <f t="shared" si="198"/>
        <v>100</v>
      </c>
      <c r="BR61" s="216">
        <v>40</v>
      </c>
      <c r="BS61" s="342">
        <v>60</v>
      </c>
      <c r="BT61" s="155">
        <v>60</v>
      </c>
      <c r="BU61" s="84">
        <f t="shared" si="199"/>
        <v>140</v>
      </c>
      <c r="BV61" s="155">
        <v>40</v>
      </c>
      <c r="BW61" s="370">
        <v>100</v>
      </c>
      <c r="BX61" s="80">
        <v>0</v>
      </c>
      <c r="BY61" s="84">
        <f t="shared" si="231"/>
        <v>200</v>
      </c>
      <c r="BZ61" s="80">
        <v>0</v>
      </c>
      <c r="CA61" s="80">
        <v>0</v>
      </c>
      <c r="CB61" s="80">
        <v>0</v>
      </c>
      <c r="CC61" s="80">
        <v>200</v>
      </c>
      <c r="CD61" s="84">
        <f t="shared" si="200"/>
        <v>200</v>
      </c>
      <c r="CE61" s="80">
        <v>100</v>
      </c>
      <c r="CF61" s="80">
        <v>100</v>
      </c>
      <c r="CG61" s="80">
        <v>0</v>
      </c>
      <c r="CH61" s="84">
        <f t="shared" si="136"/>
        <v>0</v>
      </c>
      <c r="CI61" s="295">
        <v>0</v>
      </c>
      <c r="CJ61" s="189">
        <v>0</v>
      </c>
      <c r="CK61" s="189">
        <v>0</v>
      </c>
      <c r="CL61" s="84">
        <f t="shared" si="177"/>
        <v>200</v>
      </c>
      <c r="CM61" s="155">
        <v>100</v>
      </c>
      <c r="CN61" s="140">
        <v>0</v>
      </c>
      <c r="CO61" s="371">
        <v>60</v>
      </c>
      <c r="CP61" s="140">
        <v>0</v>
      </c>
      <c r="CQ61" s="371">
        <v>40</v>
      </c>
      <c r="CR61" s="84">
        <f t="shared" si="201"/>
        <v>200</v>
      </c>
      <c r="CS61" s="347">
        <v>0</v>
      </c>
      <c r="CT61" s="370">
        <v>200</v>
      </c>
      <c r="CU61" s="84">
        <f t="shared" si="138"/>
        <v>40</v>
      </c>
      <c r="CV61" s="372">
        <v>0</v>
      </c>
      <c r="CW61" s="80">
        <v>0</v>
      </c>
      <c r="CX61" s="147">
        <v>40</v>
      </c>
      <c r="CY61" s="84">
        <f t="shared" si="202"/>
        <v>0</v>
      </c>
      <c r="CZ61" s="141">
        <v>0</v>
      </c>
      <c r="DA61" s="141">
        <v>0</v>
      </c>
      <c r="DB61" s="140">
        <v>0</v>
      </c>
      <c r="DC61" s="84">
        <f t="shared" si="141"/>
        <v>0</v>
      </c>
      <c r="DD61" s="141">
        <v>0</v>
      </c>
      <c r="DE61" s="141">
        <v>0</v>
      </c>
      <c r="DF61" s="141">
        <v>0</v>
      </c>
      <c r="DG61" s="338">
        <v>40</v>
      </c>
      <c r="DH61" s="339">
        <v>80</v>
      </c>
      <c r="DI61" s="340">
        <v>40</v>
      </c>
    </row>
    <row r="62" spans="1:113" s="96" customFormat="1" ht="18.75" x14ac:dyDescent="0.3">
      <c r="A62" s="292" t="s">
        <v>166</v>
      </c>
      <c r="B62" s="293" t="s">
        <v>115</v>
      </c>
      <c r="C62" s="62">
        <f t="shared" si="7"/>
        <v>9484</v>
      </c>
      <c r="D62" s="88">
        <f>D63+D64</f>
        <v>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79">
        <f t="shared" si="121"/>
        <v>440</v>
      </c>
      <c r="Q62" s="126">
        <f>SUM(Q63:Q64)</f>
        <v>240</v>
      </c>
      <c r="R62" s="126">
        <f>SUM(R63:R64)</f>
        <v>200</v>
      </c>
      <c r="S62" s="81">
        <f t="shared" si="194"/>
        <v>500</v>
      </c>
      <c r="T62" s="103">
        <f>SUM(T63:T64)</f>
        <v>380</v>
      </c>
      <c r="U62" s="103">
        <f>SUM(U63:U64)</f>
        <v>20</v>
      </c>
      <c r="V62" s="103">
        <f>SUM(V63:V64)</f>
        <v>100</v>
      </c>
      <c r="W62" s="103"/>
      <c r="X62" s="79">
        <f t="shared" si="163"/>
        <v>720</v>
      </c>
      <c r="Y62" s="266">
        <f>SUM(Y63:Y64)</f>
        <v>200</v>
      </c>
      <c r="Z62" s="276">
        <f>SUM(Z63:Z64)</f>
        <v>320</v>
      </c>
      <c r="AA62" s="276">
        <f>SUM(AA63:AA64)</f>
        <v>200</v>
      </c>
      <c r="AB62" s="81">
        <f t="shared" si="195"/>
        <v>600</v>
      </c>
      <c r="AC62" s="373">
        <v>360</v>
      </c>
      <c r="AD62" s="374">
        <v>80</v>
      </c>
      <c r="AE62" s="375">
        <v>60</v>
      </c>
      <c r="AF62" s="374">
        <v>100</v>
      </c>
      <c r="AG62" s="81">
        <f t="shared" si="203"/>
        <v>480</v>
      </c>
      <c r="AH62" s="103">
        <f>AH63+AH64</f>
        <v>140</v>
      </c>
      <c r="AI62" s="103">
        <f t="shared" ref="AI62:AK62" si="284">AI63+AI64</f>
        <v>140</v>
      </c>
      <c r="AJ62" s="376">
        <f>AJ63+AJ64</f>
        <v>0</v>
      </c>
      <c r="AK62" s="103">
        <f t="shared" si="284"/>
        <v>200</v>
      </c>
      <c r="AL62" s="81">
        <f t="shared" si="147"/>
        <v>648</v>
      </c>
      <c r="AM62" s="103">
        <f>SUM(AM63:AM64)</f>
        <v>40</v>
      </c>
      <c r="AN62" s="103">
        <f>SUM(AN63:AN64)</f>
        <v>176</v>
      </c>
      <c r="AO62" s="103">
        <f>SUM(AO63:AO64)</f>
        <v>96</v>
      </c>
      <c r="AP62" s="103">
        <f>SUM(AP63:AP64)</f>
        <v>216</v>
      </c>
      <c r="AQ62" s="103">
        <f>SUM(AQ63:AQ64)</f>
        <v>120</v>
      </c>
      <c r="AR62" s="81">
        <f t="shared" si="196"/>
        <v>570</v>
      </c>
      <c r="AS62" s="266">
        <f>AS63+AS64</f>
        <v>200</v>
      </c>
      <c r="AT62" s="266">
        <f t="shared" ref="AT62:AW62" si="285">AT63+AT64</f>
        <v>70</v>
      </c>
      <c r="AU62" s="266">
        <f t="shared" si="285"/>
        <v>140</v>
      </c>
      <c r="AV62" s="266">
        <f t="shared" si="285"/>
        <v>60</v>
      </c>
      <c r="AW62" s="266">
        <f t="shared" si="285"/>
        <v>100</v>
      </c>
      <c r="AX62" s="81">
        <f t="shared" si="150"/>
        <v>320</v>
      </c>
      <c r="AY62" s="111">
        <f>SUM(AY63:AY64)</f>
        <v>40</v>
      </c>
      <c r="AZ62" s="111">
        <f t="shared" ref="AZ62:BB62" si="286">SUM(AZ63:AZ64)</f>
        <v>60</v>
      </c>
      <c r="BA62" s="111">
        <f t="shared" si="286"/>
        <v>160</v>
      </c>
      <c r="BB62" s="111">
        <f t="shared" si="286"/>
        <v>60</v>
      </c>
      <c r="BC62" s="81">
        <f t="shared" si="207"/>
        <v>420</v>
      </c>
      <c r="BD62" s="377">
        <f t="shared" ref="BD62:BG62" si="287">SUM(BD63:BD64)</f>
        <v>60</v>
      </c>
      <c r="BE62" s="377">
        <f t="shared" si="287"/>
        <v>20</v>
      </c>
      <c r="BF62" s="377">
        <f t="shared" si="287"/>
        <v>20</v>
      </c>
      <c r="BG62" s="377">
        <f t="shared" si="287"/>
        <v>40</v>
      </c>
      <c r="BH62" s="377">
        <f>SUM(BH63:BH64)</f>
        <v>280</v>
      </c>
      <c r="BI62" s="81">
        <f t="shared" si="283"/>
        <v>800</v>
      </c>
      <c r="BJ62" s="167">
        <f>SUM(BJ63:BJ64)</f>
        <v>560</v>
      </c>
      <c r="BK62" s="167">
        <f t="shared" ref="BK62:BL62" si="288">SUM(BK63:BK64)</f>
        <v>160</v>
      </c>
      <c r="BL62" s="167">
        <f t="shared" si="288"/>
        <v>80</v>
      </c>
      <c r="BM62" s="81">
        <f t="shared" si="197"/>
        <v>256</v>
      </c>
      <c r="BN62" s="275">
        <f>BN63+BN64</f>
        <v>216</v>
      </c>
      <c r="BO62" s="275">
        <f t="shared" ref="BO62:BP62" si="289">BO63+BO64</f>
        <v>20</v>
      </c>
      <c r="BP62" s="275">
        <f t="shared" si="289"/>
        <v>20</v>
      </c>
      <c r="BQ62" s="81">
        <f t="shared" si="198"/>
        <v>270</v>
      </c>
      <c r="BR62" s="276">
        <f>BR63+BR64</f>
        <v>100</v>
      </c>
      <c r="BS62" s="277">
        <f>BS63+BS64</f>
        <v>170</v>
      </c>
      <c r="BT62" s="103">
        <f>BT63+BT64</f>
        <v>400</v>
      </c>
      <c r="BU62" s="81">
        <f t="shared" si="199"/>
        <v>360</v>
      </c>
      <c r="BV62" s="103">
        <f>BV63+BV64</f>
        <v>200</v>
      </c>
      <c r="BW62" s="103">
        <f t="shared" ref="BW62:BX62" si="290">BW63+BW64</f>
        <v>100</v>
      </c>
      <c r="BX62" s="103">
        <f t="shared" si="290"/>
        <v>60</v>
      </c>
      <c r="BY62" s="81">
        <f t="shared" si="231"/>
        <v>660</v>
      </c>
      <c r="BZ62" s="89">
        <f>BZ63+BZ64</f>
        <v>420</v>
      </c>
      <c r="CA62" s="95">
        <f t="shared" ref="CA62:CC62" si="291">CA63+CA64</f>
        <v>120</v>
      </c>
      <c r="CB62" s="95">
        <f t="shared" si="291"/>
        <v>0</v>
      </c>
      <c r="CC62" s="95">
        <f t="shared" si="291"/>
        <v>120</v>
      </c>
      <c r="CD62" s="81">
        <f t="shared" si="200"/>
        <v>380</v>
      </c>
      <c r="CE62" s="89">
        <f>CE63+CE64</f>
        <v>100</v>
      </c>
      <c r="CF62" s="89">
        <f t="shared" ref="CF62:CG62" si="292">CF63+CF64</f>
        <v>240</v>
      </c>
      <c r="CG62" s="89">
        <f t="shared" si="292"/>
        <v>40</v>
      </c>
      <c r="CH62" s="81">
        <f t="shared" si="136"/>
        <v>280</v>
      </c>
      <c r="CI62" s="329">
        <f>CI63+CI64</f>
        <v>200</v>
      </c>
      <c r="CJ62" s="266">
        <f>CJ63+CJ64</f>
        <v>40</v>
      </c>
      <c r="CK62" s="266">
        <f>CK64+CK63</f>
        <v>40</v>
      </c>
      <c r="CL62" s="81">
        <f t="shared" si="177"/>
        <v>580</v>
      </c>
      <c r="CM62" s="103">
        <f>CM63+CM64</f>
        <v>380</v>
      </c>
      <c r="CN62" s="73">
        <f>CN63+CN64</f>
        <v>0</v>
      </c>
      <c r="CO62" s="103">
        <f t="shared" ref="CO62:CQ62" si="293">CO63+CO64</f>
        <v>60</v>
      </c>
      <c r="CP62" s="103">
        <f t="shared" si="293"/>
        <v>100</v>
      </c>
      <c r="CQ62" s="103">
        <f t="shared" si="293"/>
        <v>40</v>
      </c>
      <c r="CR62" s="81">
        <f t="shared" si="201"/>
        <v>60</v>
      </c>
      <c r="CS62" s="202">
        <f>CS63+CS64</f>
        <v>60</v>
      </c>
      <c r="CT62" s="103">
        <f>CT63+CT64</f>
        <v>0</v>
      </c>
      <c r="CU62" s="81">
        <f t="shared" si="138"/>
        <v>340</v>
      </c>
      <c r="CV62" s="103">
        <f>CV63+CV64</f>
        <v>100</v>
      </c>
      <c r="CW62" s="103">
        <f t="shared" ref="CW62:CX62" si="294">CW63+CW64</f>
        <v>200</v>
      </c>
      <c r="CX62" s="103">
        <f t="shared" si="294"/>
        <v>40</v>
      </c>
      <c r="CY62" s="81">
        <f t="shared" si="202"/>
        <v>0</v>
      </c>
      <c r="CZ62" s="91">
        <f>CZ63+CZ64</f>
        <v>0</v>
      </c>
      <c r="DA62" s="91">
        <f t="shared" ref="DA62:DB62" si="295">DA63+DA64</f>
        <v>0</v>
      </c>
      <c r="DB62" s="91">
        <f t="shared" si="295"/>
        <v>0</v>
      </c>
      <c r="DC62" s="81">
        <f t="shared" si="141"/>
        <v>320</v>
      </c>
      <c r="DD62" s="266">
        <f>DD63+DD64</f>
        <v>200</v>
      </c>
      <c r="DE62" s="266">
        <f>DE63+DE64</f>
        <v>80</v>
      </c>
      <c r="DF62" s="266">
        <f t="shared" ref="DF62" si="296">DF63+DF64</f>
        <v>40</v>
      </c>
      <c r="DG62" s="330">
        <f>SUM(DG63:DG64)</f>
        <v>40</v>
      </c>
      <c r="DH62" s="378">
        <f>DH63+DH64</f>
        <v>0</v>
      </c>
      <c r="DI62" s="332">
        <f>SUM(DI63:DI64)</f>
        <v>40</v>
      </c>
    </row>
    <row r="63" spans="1:113" s="323" customFormat="1" ht="18" customHeight="1" x14ac:dyDescent="0.3">
      <c r="A63" s="297" t="s">
        <v>163</v>
      </c>
      <c r="B63" s="298" t="s">
        <v>115</v>
      </c>
      <c r="C63" s="299">
        <f t="shared" si="7"/>
        <v>404</v>
      </c>
      <c r="D63" s="301">
        <v>0</v>
      </c>
      <c r="E63" s="301"/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>
        <f t="shared" si="121"/>
        <v>0</v>
      </c>
      <c r="Q63" s="148">
        <v>0</v>
      </c>
      <c r="R63" s="148">
        <v>0</v>
      </c>
      <c r="S63" s="300">
        <f t="shared" si="194"/>
        <v>60</v>
      </c>
      <c r="T63" s="334">
        <v>60</v>
      </c>
      <c r="U63" s="302">
        <v>0</v>
      </c>
      <c r="V63" s="302">
        <v>0</v>
      </c>
      <c r="W63" s="302">
        <v>0</v>
      </c>
      <c r="X63" s="301">
        <f t="shared" si="163"/>
        <v>20</v>
      </c>
      <c r="Y63" s="304">
        <v>0</v>
      </c>
      <c r="Z63" s="303">
        <v>20</v>
      </c>
      <c r="AA63" s="304">
        <v>0</v>
      </c>
      <c r="AB63" s="300">
        <f t="shared" si="195"/>
        <v>40</v>
      </c>
      <c r="AC63" s="334">
        <v>40</v>
      </c>
      <c r="AD63" s="302">
        <v>0</v>
      </c>
      <c r="AE63" s="302">
        <v>0</v>
      </c>
      <c r="AF63" s="302">
        <v>0</v>
      </c>
      <c r="AG63" s="300">
        <f t="shared" si="203"/>
        <v>20</v>
      </c>
      <c r="AH63" s="334">
        <v>20</v>
      </c>
      <c r="AI63" s="305">
        <v>0</v>
      </c>
      <c r="AJ63" s="305">
        <v>0</v>
      </c>
      <c r="AK63" s="305">
        <v>0</v>
      </c>
      <c r="AL63" s="300">
        <f t="shared" si="147"/>
        <v>68</v>
      </c>
      <c r="AM63" s="379">
        <v>0</v>
      </c>
      <c r="AN63" s="306">
        <v>16</v>
      </c>
      <c r="AO63" s="306">
        <v>16</v>
      </c>
      <c r="AP63" s="306">
        <v>16</v>
      </c>
      <c r="AQ63" s="380">
        <v>20</v>
      </c>
      <c r="AR63" s="300">
        <f t="shared" si="196"/>
        <v>130</v>
      </c>
      <c r="AS63" s="334">
        <v>100</v>
      </c>
      <c r="AT63" s="334">
        <v>10</v>
      </c>
      <c r="AU63" s="310">
        <v>0</v>
      </c>
      <c r="AV63" s="334">
        <v>20</v>
      </c>
      <c r="AW63" s="310">
        <v>0</v>
      </c>
      <c r="AX63" s="300">
        <f t="shared" si="150"/>
        <v>0</v>
      </c>
      <c r="AY63" s="335">
        <v>0</v>
      </c>
      <c r="AZ63" s="335">
        <v>0</v>
      </c>
      <c r="BA63" s="335">
        <v>0</v>
      </c>
      <c r="BB63" s="335">
        <v>0</v>
      </c>
      <c r="BC63" s="300">
        <f t="shared" si="207"/>
        <v>0</v>
      </c>
      <c r="BD63" s="334"/>
      <c r="BE63" s="333">
        <v>0</v>
      </c>
      <c r="BF63" s="333">
        <v>0</v>
      </c>
      <c r="BG63" s="333">
        <v>0</v>
      </c>
      <c r="BH63" s="381">
        <v>0</v>
      </c>
      <c r="BI63" s="300">
        <f t="shared" si="283"/>
        <v>0</v>
      </c>
      <c r="BJ63" s="315">
        <v>0</v>
      </c>
      <c r="BK63" s="310">
        <v>0</v>
      </c>
      <c r="BL63" s="310">
        <v>0</v>
      </c>
      <c r="BM63" s="300">
        <f t="shared" si="197"/>
        <v>16</v>
      </c>
      <c r="BN63" s="336">
        <v>16</v>
      </c>
      <c r="BO63" s="300">
        <v>0</v>
      </c>
      <c r="BP63" s="300">
        <v>0</v>
      </c>
      <c r="BQ63" s="300">
        <f t="shared" si="198"/>
        <v>30</v>
      </c>
      <c r="BR63" s="216">
        <v>20</v>
      </c>
      <c r="BS63" s="334">
        <v>10</v>
      </c>
      <c r="BT63" s="300">
        <v>0</v>
      </c>
      <c r="BU63" s="300">
        <f t="shared" si="199"/>
        <v>0</v>
      </c>
      <c r="BV63" s="300">
        <v>0</v>
      </c>
      <c r="BW63" s="300">
        <v>0</v>
      </c>
      <c r="BX63" s="300">
        <v>0</v>
      </c>
      <c r="BY63" s="300">
        <f t="shared" si="231"/>
        <v>0</v>
      </c>
      <c r="BZ63" s="300">
        <v>0</v>
      </c>
      <c r="CA63" s="300">
        <v>0</v>
      </c>
      <c r="CB63" s="300">
        <v>0</v>
      </c>
      <c r="CC63" s="300">
        <v>0</v>
      </c>
      <c r="CD63" s="300">
        <f t="shared" si="200"/>
        <v>0</v>
      </c>
      <c r="CE63" s="300">
        <v>0</v>
      </c>
      <c r="CF63" s="300">
        <v>0</v>
      </c>
      <c r="CG63" s="300">
        <v>0</v>
      </c>
      <c r="CH63" s="300">
        <f t="shared" si="136"/>
        <v>0</v>
      </c>
      <c r="CI63" s="314">
        <v>0</v>
      </c>
      <c r="CJ63" s="315">
        <v>0</v>
      </c>
      <c r="CK63" s="315">
        <v>0</v>
      </c>
      <c r="CL63" s="300">
        <f t="shared" si="177"/>
        <v>20</v>
      </c>
      <c r="CM63" s="317">
        <v>0</v>
      </c>
      <c r="CN63" s="317">
        <v>0</v>
      </c>
      <c r="CO63" s="317">
        <v>0</v>
      </c>
      <c r="CP63" s="334">
        <v>20</v>
      </c>
      <c r="CQ63" s="317">
        <v>0</v>
      </c>
      <c r="CR63" s="300">
        <f t="shared" si="201"/>
        <v>0</v>
      </c>
      <c r="CS63" s="346">
        <v>0</v>
      </c>
      <c r="CT63" s="317">
        <v>0</v>
      </c>
      <c r="CU63" s="300">
        <f t="shared" si="138"/>
        <v>0</v>
      </c>
      <c r="CV63" s="318">
        <f>SUM(CW63+CX63+CY63+CZ63+DA63+DB63+DC63+DD63+DF63+DH63+DM63+DQ63+DV63+EA63+EG63+EM63+ER63+EX63+FB63+FF63+FI63+FJ63+FN63+FS63+FW63+GA63+GG63+GJ63+GN63+GR63+GV63+GW63+GX63)</f>
        <v>0</v>
      </c>
      <c r="CW63" s="300"/>
      <c r="CX63" s="300">
        <v>0</v>
      </c>
      <c r="CY63" s="300">
        <f t="shared" si="202"/>
        <v>0</v>
      </c>
      <c r="CZ63" s="312">
        <v>0</v>
      </c>
      <c r="DA63" s="312">
        <v>0</v>
      </c>
      <c r="DB63" s="317">
        <v>0</v>
      </c>
      <c r="DC63" s="300">
        <f t="shared" si="141"/>
        <v>0</v>
      </c>
      <c r="DD63" s="312">
        <v>0</v>
      </c>
      <c r="DE63" s="312">
        <v>0</v>
      </c>
      <c r="DF63" s="312">
        <v>0</v>
      </c>
      <c r="DG63" s="338">
        <v>0</v>
      </c>
      <c r="DH63" s="378">
        <v>0</v>
      </c>
      <c r="DI63" s="382">
        <v>0</v>
      </c>
    </row>
    <row r="64" spans="1:113" ht="18.75" x14ac:dyDescent="0.3">
      <c r="A64" s="282" t="s">
        <v>164</v>
      </c>
      <c r="B64" s="283" t="s">
        <v>115</v>
      </c>
      <c r="C64" s="119">
        <f t="shared" si="7"/>
        <v>9080</v>
      </c>
      <c r="D64" s="78">
        <v>0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120">
        <f t="shared" si="121"/>
        <v>440</v>
      </c>
      <c r="Q64" s="147">
        <v>240</v>
      </c>
      <c r="R64" s="383">
        <v>200</v>
      </c>
      <c r="S64" s="84">
        <f t="shared" si="194"/>
        <v>440</v>
      </c>
      <c r="T64" s="155">
        <v>320</v>
      </c>
      <c r="U64" s="155">
        <v>20</v>
      </c>
      <c r="V64" s="155">
        <v>100</v>
      </c>
      <c r="W64" s="155"/>
      <c r="X64" s="120">
        <f t="shared" si="163"/>
        <v>700</v>
      </c>
      <c r="Y64" s="284">
        <v>200</v>
      </c>
      <c r="Z64" s="284">
        <v>300</v>
      </c>
      <c r="AA64" s="284">
        <v>200</v>
      </c>
      <c r="AB64" s="84">
        <f t="shared" si="195"/>
        <v>560</v>
      </c>
      <c r="AC64" s="155">
        <v>320</v>
      </c>
      <c r="AD64" s="370">
        <v>80</v>
      </c>
      <c r="AE64" s="367">
        <v>60</v>
      </c>
      <c r="AF64" s="370">
        <v>100</v>
      </c>
      <c r="AG64" s="84">
        <f t="shared" si="203"/>
        <v>460</v>
      </c>
      <c r="AH64" s="155">
        <v>120</v>
      </c>
      <c r="AI64" s="149">
        <v>140</v>
      </c>
      <c r="AJ64" s="127">
        <v>0</v>
      </c>
      <c r="AK64" s="155">
        <v>200</v>
      </c>
      <c r="AL64" s="84">
        <f t="shared" si="147"/>
        <v>580</v>
      </c>
      <c r="AM64" s="155">
        <v>40</v>
      </c>
      <c r="AN64" s="368">
        <v>160</v>
      </c>
      <c r="AO64" s="368">
        <v>80</v>
      </c>
      <c r="AP64" s="368">
        <v>200</v>
      </c>
      <c r="AQ64" s="384">
        <v>100</v>
      </c>
      <c r="AR64" s="84">
        <f t="shared" si="196"/>
        <v>440</v>
      </c>
      <c r="AS64" s="155">
        <v>100</v>
      </c>
      <c r="AT64" s="155">
        <v>60</v>
      </c>
      <c r="AU64" s="155">
        <v>140</v>
      </c>
      <c r="AV64" s="155">
        <v>40</v>
      </c>
      <c r="AW64" s="155">
        <v>100</v>
      </c>
      <c r="AX64" s="84">
        <f t="shared" si="150"/>
        <v>320</v>
      </c>
      <c r="AY64" s="134">
        <v>40</v>
      </c>
      <c r="AZ64" s="134">
        <v>60</v>
      </c>
      <c r="BA64" s="134">
        <v>160</v>
      </c>
      <c r="BB64" s="134">
        <v>60</v>
      </c>
      <c r="BC64" s="84">
        <f t="shared" si="207"/>
        <v>420</v>
      </c>
      <c r="BD64" s="155">
        <v>60</v>
      </c>
      <c r="BE64" s="367">
        <v>20</v>
      </c>
      <c r="BF64" s="367">
        <v>20</v>
      </c>
      <c r="BG64" s="367">
        <v>40</v>
      </c>
      <c r="BH64" s="385">
        <v>280</v>
      </c>
      <c r="BI64" s="84">
        <f t="shared" si="283"/>
        <v>800</v>
      </c>
      <c r="BJ64" s="189">
        <v>560</v>
      </c>
      <c r="BK64" s="369">
        <v>160</v>
      </c>
      <c r="BL64" s="369">
        <v>80</v>
      </c>
      <c r="BM64" s="84">
        <f t="shared" si="197"/>
        <v>240</v>
      </c>
      <c r="BN64" s="135">
        <v>200</v>
      </c>
      <c r="BO64" s="386">
        <v>20</v>
      </c>
      <c r="BP64" s="287">
        <v>20</v>
      </c>
      <c r="BQ64" s="84">
        <f t="shared" si="198"/>
        <v>240</v>
      </c>
      <c r="BR64" s="216">
        <v>80</v>
      </c>
      <c r="BS64" s="342">
        <v>160</v>
      </c>
      <c r="BT64" s="155">
        <v>400</v>
      </c>
      <c r="BU64" s="84">
        <f t="shared" si="199"/>
        <v>360</v>
      </c>
      <c r="BV64" s="155">
        <v>200</v>
      </c>
      <c r="BW64" s="370">
        <v>100</v>
      </c>
      <c r="BX64" s="370">
        <v>60</v>
      </c>
      <c r="BY64" s="84">
        <f t="shared" si="231"/>
        <v>660</v>
      </c>
      <c r="BZ64" s="80">
        <v>420</v>
      </c>
      <c r="CA64" s="80">
        <v>120</v>
      </c>
      <c r="CB64" s="80">
        <v>0</v>
      </c>
      <c r="CC64" s="80">
        <v>120</v>
      </c>
      <c r="CD64" s="84">
        <f t="shared" si="200"/>
        <v>380</v>
      </c>
      <c r="CE64" s="80">
        <v>100</v>
      </c>
      <c r="CF64" s="80">
        <v>240</v>
      </c>
      <c r="CG64" s="80">
        <v>40</v>
      </c>
      <c r="CH64" s="84">
        <f t="shared" si="136"/>
        <v>280</v>
      </c>
      <c r="CI64" s="343">
        <v>200</v>
      </c>
      <c r="CJ64" s="155">
        <v>40</v>
      </c>
      <c r="CK64" s="155">
        <v>40</v>
      </c>
      <c r="CL64" s="84">
        <f t="shared" si="177"/>
        <v>560</v>
      </c>
      <c r="CM64" s="155">
        <v>380</v>
      </c>
      <c r="CN64" s="140">
        <v>0</v>
      </c>
      <c r="CO64" s="371">
        <v>60</v>
      </c>
      <c r="CP64" s="387">
        <v>80</v>
      </c>
      <c r="CQ64" s="388">
        <v>40</v>
      </c>
      <c r="CR64" s="84">
        <f t="shared" si="201"/>
        <v>60</v>
      </c>
      <c r="CS64" s="216">
        <v>60</v>
      </c>
      <c r="CT64" s="140">
        <v>0</v>
      </c>
      <c r="CU64" s="84">
        <f t="shared" si="138"/>
        <v>340</v>
      </c>
      <c r="CV64" s="155">
        <v>100</v>
      </c>
      <c r="CW64" s="80">
        <v>200</v>
      </c>
      <c r="CX64" s="147">
        <v>40</v>
      </c>
      <c r="CY64" s="84">
        <f t="shared" si="202"/>
        <v>0</v>
      </c>
      <c r="CZ64" s="141">
        <v>0</v>
      </c>
      <c r="DA64" s="141">
        <v>0</v>
      </c>
      <c r="DB64" s="140">
        <v>0</v>
      </c>
      <c r="DC64" s="84">
        <f t="shared" si="141"/>
        <v>320</v>
      </c>
      <c r="DD64" s="155">
        <v>200</v>
      </c>
      <c r="DE64" s="386">
        <v>80</v>
      </c>
      <c r="DF64" s="155">
        <v>40</v>
      </c>
      <c r="DG64" s="338">
        <v>40</v>
      </c>
      <c r="DH64" s="378">
        <v>0</v>
      </c>
      <c r="DI64" s="340">
        <v>40</v>
      </c>
    </row>
    <row r="65" spans="1:113" s="96" customFormat="1" ht="18.75" x14ac:dyDescent="0.3">
      <c r="A65" s="292" t="s">
        <v>167</v>
      </c>
      <c r="B65" s="293" t="s">
        <v>115</v>
      </c>
      <c r="C65" s="62">
        <f t="shared" si="7"/>
        <v>5246</v>
      </c>
      <c r="D65" s="389">
        <f>D66+D67</f>
        <v>0</v>
      </c>
      <c r="E65" s="389"/>
      <c r="F65" s="389"/>
      <c r="G65" s="389"/>
      <c r="H65" s="389"/>
      <c r="I65" s="389"/>
      <c r="J65" s="389"/>
      <c r="K65" s="389"/>
      <c r="L65" s="389"/>
      <c r="M65" s="389"/>
      <c r="N65" s="389"/>
      <c r="O65" s="389"/>
      <c r="P65" s="79">
        <f t="shared" si="121"/>
        <v>0</v>
      </c>
      <c r="Q65" s="108">
        <f>SUM(Q66:Q67)</f>
        <v>0</v>
      </c>
      <c r="R65" s="108">
        <f>R66+R67</f>
        <v>0</v>
      </c>
      <c r="S65" s="81">
        <f t="shared" si="194"/>
        <v>150</v>
      </c>
      <c r="T65" s="266">
        <f>SUM(T66:T67)</f>
        <v>100</v>
      </c>
      <c r="U65" s="266">
        <f>SUM(U66:U67)</f>
        <v>50</v>
      </c>
      <c r="V65" s="267">
        <f>V66+V67</f>
        <v>0</v>
      </c>
      <c r="W65" s="267">
        <f>W66+W67</f>
        <v>0</v>
      </c>
      <c r="X65" s="79">
        <f t="shared" si="163"/>
        <v>0</v>
      </c>
      <c r="Y65" s="274">
        <f>SUM(Y66:Y67)</f>
        <v>0</v>
      </c>
      <c r="Z65" s="327">
        <f>SUM(Z66:Z67)</f>
        <v>0</v>
      </c>
      <c r="AA65" s="327">
        <f>SUM(AA66:AA67)</f>
        <v>0</v>
      </c>
      <c r="AB65" s="81">
        <f t="shared" si="195"/>
        <v>20</v>
      </c>
      <c r="AC65" s="373">
        <v>20</v>
      </c>
      <c r="AD65" s="267">
        <v>0</v>
      </c>
      <c r="AE65" s="267">
        <v>0</v>
      </c>
      <c r="AF65" s="267">
        <v>0</v>
      </c>
      <c r="AG65" s="81">
        <f t="shared" si="203"/>
        <v>316</v>
      </c>
      <c r="AH65" s="266">
        <f>AH66+AH67</f>
        <v>100</v>
      </c>
      <c r="AI65" s="266">
        <f t="shared" ref="AI65:AK65" si="297">AI66+AI67</f>
        <v>116</v>
      </c>
      <c r="AJ65" s="266">
        <f t="shared" si="297"/>
        <v>40</v>
      </c>
      <c r="AK65" s="266">
        <f t="shared" si="297"/>
        <v>60</v>
      </c>
      <c r="AL65" s="81">
        <f t="shared" si="147"/>
        <v>120</v>
      </c>
      <c r="AM65" s="266">
        <f>SUM(AM66:AM67)</f>
        <v>60</v>
      </c>
      <c r="AN65" s="266">
        <f>SUM(AN66:AN67)</f>
        <v>60</v>
      </c>
      <c r="AO65" s="294">
        <f>SUM(AO66:AO67)</f>
        <v>0</v>
      </c>
      <c r="AP65" s="294">
        <f>SUM(AP66:AP67)</f>
        <v>0</v>
      </c>
      <c r="AQ65" s="294">
        <f>SUM(AQ66:AQ67)</f>
        <v>0</v>
      </c>
      <c r="AR65" s="81">
        <f t="shared" si="196"/>
        <v>220</v>
      </c>
      <c r="AS65" s="266">
        <f>AS66+AS67</f>
        <v>40</v>
      </c>
      <c r="AT65" s="266">
        <f t="shared" ref="AT65:AW65" si="298">AT66+AT67</f>
        <v>40</v>
      </c>
      <c r="AU65" s="266">
        <f t="shared" si="298"/>
        <v>60</v>
      </c>
      <c r="AV65" s="266">
        <f t="shared" si="298"/>
        <v>0</v>
      </c>
      <c r="AW65" s="266">
        <f t="shared" si="298"/>
        <v>80</v>
      </c>
      <c r="AX65" s="81">
        <f t="shared" si="150"/>
        <v>180</v>
      </c>
      <c r="AY65" s="272">
        <f>SUM(AY66:AY67)</f>
        <v>40</v>
      </c>
      <c r="AZ65" s="272">
        <f t="shared" ref="AZ65:BB65" si="299">SUM(AZ66:AZ67)</f>
        <v>60</v>
      </c>
      <c r="BA65" s="272">
        <f t="shared" si="299"/>
        <v>60</v>
      </c>
      <c r="BB65" s="272">
        <f t="shared" si="299"/>
        <v>20</v>
      </c>
      <c r="BC65" s="81">
        <f t="shared" si="207"/>
        <v>130</v>
      </c>
      <c r="BD65" s="355">
        <f t="shared" ref="BD65:BG65" si="300">SUM(BD66:BD67)</f>
        <v>80</v>
      </c>
      <c r="BE65" s="390">
        <f t="shared" si="300"/>
        <v>0</v>
      </c>
      <c r="BF65" s="390">
        <f t="shared" si="300"/>
        <v>0</v>
      </c>
      <c r="BG65" s="355">
        <f t="shared" si="300"/>
        <v>50</v>
      </c>
      <c r="BH65" s="390">
        <f>SUM(BH66:BH67)</f>
        <v>0</v>
      </c>
      <c r="BI65" s="81">
        <f t="shared" si="283"/>
        <v>120</v>
      </c>
      <c r="BJ65" s="274">
        <f>SUM(BJ66:BJ67)</f>
        <v>0</v>
      </c>
      <c r="BK65" s="274">
        <f t="shared" ref="BK65:BL65" si="301">SUM(BK66:BK67)</f>
        <v>40</v>
      </c>
      <c r="BL65" s="274">
        <f t="shared" si="301"/>
        <v>80</v>
      </c>
      <c r="BM65" s="81">
        <f t="shared" si="197"/>
        <v>60</v>
      </c>
      <c r="BN65" s="275">
        <f>BN66+BN67</f>
        <v>40</v>
      </c>
      <c r="BO65" s="91">
        <f>BO66+BO67</f>
        <v>0</v>
      </c>
      <c r="BP65" s="275">
        <f t="shared" ref="BP65" si="302">BP66+BP67</f>
        <v>20</v>
      </c>
      <c r="BQ65" s="81">
        <f t="shared" si="198"/>
        <v>60</v>
      </c>
      <c r="BR65" s="276">
        <f>BR66+BR67</f>
        <v>60</v>
      </c>
      <c r="BS65" s="94">
        <f>BS66+BS67</f>
        <v>0</v>
      </c>
      <c r="BT65" s="89">
        <f>BT66+BT67</f>
        <v>0</v>
      </c>
      <c r="BU65" s="81">
        <f t="shared" si="199"/>
        <v>480</v>
      </c>
      <c r="BV65" s="266">
        <f>BV66+BV67</f>
        <v>380</v>
      </c>
      <c r="BW65" s="266">
        <f t="shared" ref="BW65" si="303">BW66+BW67</f>
        <v>100</v>
      </c>
      <c r="BX65" s="89">
        <f>BX66+BX67</f>
        <v>0</v>
      </c>
      <c r="BY65" s="81">
        <f t="shared" si="231"/>
        <v>1620</v>
      </c>
      <c r="BZ65" s="389">
        <f>BZ66+BZ67</f>
        <v>200</v>
      </c>
      <c r="CA65" s="391">
        <f t="shared" ref="CA65:CC65" si="304">CA66+CA67</f>
        <v>20</v>
      </c>
      <c r="CB65" s="391">
        <f t="shared" si="304"/>
        <v>600</v>
      </c>
      <c r="CC65" s="391">
        <f t="shared" si="304"/>
        <v>800</v>
      </c>
      <c r="CD65" s="81">
        <f t="shared" si="200"/>
        <v>200</v>
      </c>
      <c r="CE65" s="389">
        <f>CE66+CE67</f>
        <v>100</v>
      </c>
      <c r="CF65" s="389">
        <f t="shared" ref="CF65:CG65" si="305">CF66+CF67</f>
        <v>60</v>
      </c>
      <c r="CG65" s="389">
        <f t="shared" si="305"/>
        <v>40</v>
      </c>
      <c r="CH65" s="81">
        <f t="shared" si="136"/>
        <v>40</v>
      </c>
      <c r="CI65" s="278">
        <f>CI66+CI67</f>
        <v>40</v>
      </c>
      <c r="CJ65" s="274">
        <f>CJ66+CJ67</f>
        <v>0</v>
      </c>
      <c r="CK65" s="274">
        <f>CK66+CK67</f>
        <v>0</v>
      </c>
      <c r="CL65" s="81">
        <f t="shared" si="177"/>
        <v>220</v>
      </c>
      <c r="CM65" s="266">
        <f>CM66+CM67</f>
        <v>100</v>
      </c>
      <c r="CN65" s="73">
        <f>CN66+CN67</f>
        <v>0</v>
      </c>
      <c r="CO65" s="266">
        <f t="shared" ref="CO65:CQ65" si="306">CO66+CO67</f>
        <v>40</v>
      </c>
      <c r="CP65" s="73">
        <f>CP66+CP67</f>
        <v>0</v>
      </c>
      <c r="CQ65" s="266">
        <f t="shared" si="306"/>
        <v>80</v>
      </c>
      <c r="CR65" s="81">
        <f t="shared" si="201"/>
        <v>60</v>
      </c>
      <c r="CS65" s="276">
        <f>CS66+CS67</f>
        <v>60</v>
      </c>
      <c r="CT65" s="73">
        <f>CT66+CT67</f>
        <v>0</v>
      </c>
      <c r="CU65" s="81">
        <f t="shared" si="138"/>
        <v>0</v>
      </c>
      <c r="CV65" s="274">
        <f>CV66+CV67</f>
        <v>0</v>
      </c>
      <c r="CW65" s="274"/>
      <c r="CX65" s="274">
        <f t="shared" ref="CX65" si="307">CX66+CX67</f>
        <v>0</v>
      </c>
      <c r="CY65" s="81">
        <f t="shared" si="202"/>
        <v>230</v>
      </c>
      <c r="CZ65" s="91">
        <f>CZ66+CZ67</f>
        <v>100</v>
      </c>
      <c r="DA65" s="91">
        <f t="shared" ref="DA65:DB65" si="308">DA66+DA67</f>
        <v>40</v>
      </c>
      <c r="DB65" s="91">
        <f t="shared" si="308"/>
        <v>90</v>
      </c>
      <c r="DC65" s="81">
        <f t="shared" si="141"/>
        <v>960</v>
      </c>
      <c r="DD65" s="266">
        <f>DD66+DD67</f>
        <v>200</v>
      </c>
      <c r="DE65" s="266">
        <f>DE66+DE67</f>
        <v>440</v>
      </c>
      <c r="DF65" s="266">
        <f t="shared" ref="DF65" si="309">DF66+DF67</f>
        <v>320</v>
      </c>
      <c r="DG65" s="280">
        <f>SUM(DG66:DG67)</f>
        <v>20</v>
      </c>
      <c r="DH65" s="281">
        <f>DH66+DH67</f>
        <v>20</v>
      </c>
      <c r="DI65" s="296">
        <f>SUM(DI66:DI67)</f>
        <v>20</v>
      </c>
    </row>
    <row r="66" spans="1:113" s="323" customFormat="1" ht="18.75" x14ac:dyDescent="0.3">
      <c r="A66" s="297" t="s">
        <v>163</v>
      </c>
      <c r="B66" s="298" t="s">
        <v>115</v>
      </c>
      <c r="C66" s="299">
        <f t="shared" si="7"/>
        <v>386</v>
      </c>
      <c r="D66" s="392">
        <v>0</v>
      </c>
      <c r="E66" s="392"/>
      <c r="F66" s="392"/>
      <c r="G66" s="392"/>
      <c r="H66" s="392"/>
      <c r="I66" s="392"/>
      <c r="J66" s="392"/>
      <c r="K66" s="392"/>
      <c r="L66" s="392"/>
      <c r="M66" s="392"/>
      <c r="N66" s="392"/>
      <c r="O66" s="392"/>
      <c r="P66" s="301">
        <f t="shared" si="121"/>
        <v>0</v>
      </c>
      <c r="Q66" s="129">
        <v>0</v>
      </c>
      <c r="R66" s="148">
        <v>0</v>
      </c>
      <c r="S66" s="300">
        <f t="shared" si="194"/>
        <v>10</v>
      </c>
      <c r="T66" s="302">
        <v>0</v>
      </c>
      <c r="U66" s="334">
        <v>10</v>
      </c>
      <c r="V66" s="302">
        <v>0</v>
      </c>
      <c r="W66" s="302">
        <v>0</v>
      </c>
      <c r="X66" s="301">
        <f t="shared" si="163"/>
        <v>0</v>
      </c>
      <c r="Y66" s="304">
        <v>0</v>
      </c>
      <c r="Z66" s="304">
        <v>0</v>
      </c>
      <c r="AA66" s="304">
        <v>0</v>
      </c>
      <c r="AB66" s="300">
        <f t="shared" si="195"/>
        <v>0</v>
      </c>
      <c r="AC66" s="302">
        <v>0</v>
      </c>
      <c r="AD66" s="302">
        <v>0</v>
      </c>
      <c r="AE66" s="302">
        <v>0</v>
      </c>
      <c r="AF66" s="302">
        <v>0</v>
      </c>
      <c r="AG66" s="300">
        <f t="shared" si="203"/>
        <v>16</v>
      </c>
      <c r="AH66" s="305">
        <v>0</v>
      </c>
      <c r="AI66" s="393">
        <v>16</v>
      </c>
      <c r="AJ66" s="305">
        <v>0</v>
      </c>
      <c r="AK66" s="305">
        <v>0</v>
      </c>
      <c r="AL66" s="300">
        <f t="shared" si="147"/>
        <v>20</v>
      </c>
      <c r="AM66" s="334">
        <v>20</v>
      </c>
      <c r="AN66" s="361">
        <v>0</v>
      </c>
      <c r="AO66" s="361">
        <v>0</v>
      </c>
      <c r="AP66" s="361">
        <v>0</v>
      </c>
      <c r="AQ66" s="362">
        <v>0</v>
      </c>
      <c r="AR66" s="300">
        <f t="shared" si="196"/>
        <v>20</v>
      </c>
      <c r="AS66" s="310">
        <v>0</v>
      </c>
      <c r="AT66" s="310">
        <v>0</v>
      </c>
      <c r="AU66" s="334">
        <v>20</v>
      </c>
      <c r="AV66" s="310">
        <v>0</v>
      </c>
      <c r="AW66" s="310">
        <v>0</v>
      </c>
      <c r="AX66" s="300">
        <f t="shared" si="150"/>
        <v>40</v>
      </c>
      <c r="AY66" s="335">
        <v>20</v>
      </c>
      <c r="AZ66" s="335">
        <v>0</v>
      </c>
      <c r="BA66" s="335">
        <v>0</v>
      </c>
      <c r="BB66" s="335">
        <v>20</v>
      </c>
      <c r="BC66" s="300">
        <f t="shared" si="207"/>
        <v>30</v>
      </c>
      <c r="BD66" s="334">
        <v>20</v>
      </c>
      <c r="BE66" s="363">
        <v>0</v>
      </c>
      <c r="BF66" s="363">
        <v>0</v>
      </c>
      <c r="BG66" s="393">
        <v>10</v>
      </c>
      <c r="BH66" s="364">
        <v>0</v>
      </c>
      <c r="BI66" s="300">
        <f t="shared" si="283"/>
        <v>0</v>
      </c>
      <c r="BJ66" s="315">
        <v>0</v>
      </c>
      <c r="BK66" s="363">
        <v>0</v>
      </c>
      <c r="BL66" s="363">
        <v>0</v>
      </c>
      <c r="BM66" s="300">
        <f t="shared" si="197"/>
        <v>40</v>
      </c>
      <c r="BN66" s="336">
        <v>20</v>
      </c>
      <c r="BO66" s="318">
        <v>0</v>
      </c>
      <c r="BP66" s="311">
        <v>20</v>
      </c>
      <c r="BQ66" s="300">
        <f t="shared" si="198"/>
        <v>20</v>
      </c>
      <c r="BR66" s="216">
        <v>20</v>
      </c>
      <c r="BS66" s="300">
        <v>0</v>
      </c>
      <c r="BT66" s="300">
        <v>0</v>
      </c>
      <c r="BU66" s="300">
        <f t="shared" si="199"/>
        <v>80</v>
      </c>
      <c r="BV66" s="334">
        <v>80</v>
      </c>
      <c r="BW66" s="300">
        <v>0</v>
      </c>
      <c r="BX66" s="300">
        <v>0</v>
      </c>
      <c r="BY66" s="300">
        <f t="shared" si="231"/>
        <v>0</v>
      </c>
      <c r="BZ66" s="392">
        <v>0</v>
      </c>
      <c r="CA66" s="392">
        <v>0</v>
      </c>
      <c r="CB66" s="392">
        <v>0</v>
      </c>
      <c r="CC66" s="392">
        <v>0</v>
      </c>
      <c r="CD66" s="300">
        <f t="shared" si="200"/>
        <v>0</v>
      </c>
      <c r="CE66" s="392">
        <v>0</v>
      </c>
      <c r="CF66" s="392">
        <v>0</v>
      </c>
      <c r="CG66" s="392">
        <v>0</v>
      </c>
      <c r="CH66" s="300">
        <f t="shared" si="136"/>
        <v>0</v>
      </c>
      <c r="CI66" s="314">
        <v>0</v>
      </c>
      <c r="CJ66" s="315">
        <v>0</v>
      </c>
      <c r="CK66" s="315">
        <v>0</v>
      </c>
      <c r="CL66" s="300">
        <f t="shared" si="177"/>
        <v>0</v>
      </c>
      <c r="CM66" s="317">
        <v>0</v>
      </c>
      <c r="CN66" s="317">
        <v>0</v>
      </c>
      <c r="CO66" s="317">
        <v>0</v>
      </c>
      <c r="CP66" s="317">
        <v>0</v>
      </c>
      <c r="CQ66" s="317">
        <v>0</v>
      </c>
      <c r="CR66" s="300">
        <f t="shared" si="201"/>
        <v>0</v>
      </c>
      <c r="CS66" s="346">
        <v>0</v>
      </c>
      <c r="CT66" s="317">
        <v>0</v>
      </c>
      <c r="CU66" s="300">
        <f t="shared" si="138"/>
        <v>0</v>
      </c>
      <c r="CV66" s="318">
        <v>0</v>
      </c>
      <c r="CW66" s="392">
        <v>0</v>
      </c>
      <c r="CX66" s="300">
        <v>0</v>
      </c>
      <c r="CY66" s="300">
        <f t="shared" si="202"/>
        <v>10</v>
      </c>
      <c r="CZ66" s="312">
        <v>0</v>
      </c>
      <c r="DA66" s="312">
        <v>0</v>
      </c>
      <c r="DB66" s="360">
        <v>10</v>
      </c>
      <c r="DC66" s="300">
        <f t="shared" si="141"/>
        <v>100</v>
      </c>
      <c r="DD66" s="303">
        <v>40</v>
      </c>
      <c r="DE66" s="394">
        <v>40</v>
      </c>
      <c r="DF66" s="334">
        <v>20</v>
      </c>
      <c r="DG66" s="338">
        <v>0</v>
      </c>
      <c r="DH66" s="378">
        <v>0</v>
      </c>
      <c r="DI66" s="382">
        <v>0</v>
      </c>
    </row>
    <row r="67" spans="1:113" ht="18.75" x14ac:dyDescent="0.3">
      <c r="A67" s="282" t="s">
        <v>164</v>
      </c>
      <c r="B67" s="283" t="s">
        <v>115</v>
      </c>
      <c r="C67" s="119">
        <f t="shared" si="7"/>
        <v>4860</v>
      </c>
      <c r="D67" s="78">
        <v>0</v>
      </c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120">
        <f t="shared" si="121"/>
        <v>0</v>
      </c>
      <c r="Q67" s="148">
        <v>0</v>
      </c>
      <c r="R67" s="148">
        <v>0</v>
      </c>
      <c r="S67" s="84">
        <f t="shared" si="194"/>
        <v>140</v>
      </c>
      <c r="T67" s="155">
        <v>100</v>
      </c>
      <c r="U67" s="155">
        <v>40</v>
      </c>
      <c r="V67" s="285">
        <v>0</v>
      </c>
      <c r="W67" s="285">
        <v>0</v>
      </c>
      <c r="X67" s="120">
        <f t="shared" si="163"/>
        <v>0</v>
      </c>
      <c r="Y67" s="122">
        <v>0</v>
      </c>
      <c r="Z67" s="122">
        <v>0</v>
      </c>
      <c r="AA67" s="122">
        <v>0</v>
      </c>
      <c r="AB67" s="84">
        <f t="shared" si="195"/>
        <v>20</v>
      </c>
      <c r="AC67" s="284">
        <v>20</v>
      </c>
      <c r="AD67" s="285">
        <v>0</v>
      </c>
      <c r="AE67" s="285">
        <v>0</v>
      </c>
      <c r="AF67" s="285">
        <v>0</v>
      </c>
      <c r="AG67" s="84">
        <f t="shared" si="203"/>
        <v>300</v>
      </c>
      <c r="AH67" s="155">
        <v>100</v>
      </c>
      <c r="AI67" s="149">
        <v>100</v>
      </c>
      <c r="AJ67" s="367">
        <v>40</v>
      </c>
      <c r="AK67" s="155">
        <v>60</v>
      </c>
      <c r="AL67" s="84">
        <f t="shared" si="147"/>
        <v>100</v>
      </c>
      <c r="AM67" s="155">
        <v>40</v>
      </c>
      <c r="AN67" s="368">
        <v>60</v>
      </c>
      <c r="AO67" s="396">
        <v>0</v>
      </c>
      <c r="AP67" s="396">
        <v>0</v>
      </c>
      <c r="AQ67" s="396">
        <v>0</v>
      </c>
      <c r="AR67" s="84">
        <f t="shared" si="196"/>
        <v>200</v>
      </c>
      <c r="AS67" s="155">
        <v>40</v>
      </c>
      <c r="AT67" s="155">
        <v>40</v>
      </c>
      <c r="AU67" s="155">
        <v>40</v>
      </c>
      <c r="AV67" s="132">
        <v>0</v>
      </c>
      <c r="AW67" s="155">
        <v>80</v>
      </c>
      <c r="AX67" s="84">
        <f t="shared" si="150"/>
        <v>140</v>
      </c>
      <c r="AY67" s="134">
        <v>20</v>
      </c>
      <c r="AZ67" s="134">
        <v>60</v>
      </c>
      <c r="BA67" s="134">
        <v>60</v>
      </c>
      <c r="BB67" s="134">
        <v>0</v>
      </c>
      <c r="BC67" s="84">
        <f t="shared" si="207"/>
        <v>100</v>
      </c>
      <c r="BD67" s="155">
        <v>60</v>
      </c>
      <c r="BE67" s="397">
        <v>0</v>
      </c>
      <c r="BF67" s="397">
        <v>0</v>
      </c>
      <c r="BG67" s="367">
        <v>40</v>
      </c>
      <c r="BH67" s="397">
        <v>0</v>
      </c>
      <c r="BI67" s="84">
        <f t="shared" si="283"/>
        <v>120</v>
      </c>
      <c r="BJ67" s="189">
        <v>0</v>
      </c>
      <c r="BK67" s="369">
        <v>40</v>
      </c>
      <c r="BL67" s="369">
        <v>80</v>
      </c>
      <c r="BM67" s="84">
        <f t="shared" si="197"/>
        <v>20</v>
      </c>
      <c r="BN67" s="135">
        <v>20</v>
      </c>
      <c r="BO67" s="85">
        <v>0</v>
      </c>
      <c r="BP67" s="80">
        <v>0</v>
      </c>
      <c r="BQ67" s="84">
        <f t="shared" si="198"/>
        <v>40</v>
      </c>
      <c r="BR67" s="216">
        <v>40</v>
      </c>
      <c r="BS67" s="83">
        <v>0</v>
      </c>
      <c r="BT67" s="80">
        <v>0</v>
      </c>
      <c r="BU67" s="84">
        <f t="shared" si="199"/>
        <v>400</v>
      </c>
      <c r="BV67" s="155">
        <v>300</v>
      </c>
      <c r="BW67" s="370">
        <v>100</v>
      </c>
      <c r="BX67" s="80">
        <v>0</v>
      </c>
      <c r="BY67" s="84">
        <f t="shared" si="231"/>
        <v>1620</v>
      </c>
      <c r="BZ67" s="80">
        <v>200</v>
      </c>
      <c r="CA67" s="80">
        <v>20</v>
      </c>
      <c r="CB67" s="80">
        <v>600</v>
      </c>
      <c r="CC67" s="80">
        <v>800</v>
      </c>
      <c r="CD67" s="84">
        <f t="shared" si="200"/>
        <v>200</v>
      </c>
      <c r="CE67" s="80">
        <v>100</v>
      </c>
      <c r="CF67" s="80">
        <v>60</v>
      </c>
      <c r="CG67" s="80">
        <v>40</v>
      </c>
      <c r="CH67" s="84">
        <f t="shared" si="136"/>
        <v>40</v>
      </c>
      <c r="CI67" s="343">
        <v>40</v>
      </c>
      <c r="CJ67" s="189">
        <v>0</v>
      </c>
      <c r="CK67" s="189">
        <v>0</v>
      </c>
      <c r="CL67" s="84">
        <f t="shared" si="177"/>
        <v>220</v>
      </c>
      <c r="CM67" s="155">
        <v>100</v>
      </c>
      <c r="CN67" s="140">
        <v>0</v>
      </c>
      <c r="CO67" s="371">
        <v>40</v>
      </c>
      <c r="CP67" s="140">
        <v>0</v>
      </c>
      <c r="CQ67" s="371">
        <v>80</v>
      </c>
      <c r="CR67" s="84">
        <f t="shared" si="201"/>
        <v>60</v>
      </c>
      <c r="CS67" s="216">
        <v>60</v>
      </c>
      <c r="CT67" s="140">
        <v>0</v>
      </c>
      <c r="CU67" s="84">
        <f t="shared" si="138"/>
        <v>0</v>
      </c>
      <c r="CV67" s="85">
        <v>0</v>
      </c>
      <c r="CW67" s="80">
        <v>0</v>
      </c>
      <c r="CX67" s="80">
        <v>0</v>
      </c>
      <c r="CY67" s="84">
        <f t="shared" si="202"/>
        <v>220</v>
      </c>
      <c r="CZ67" s="398">
        <v>100</v>
      </c>
      <c r="DA67" s="398">
        <v>40</v>
      </c>
      <c r="DB67" s="365">
        <v>80</v>
      </c>
      <c r="DC67" s="84">
        <f t="shared" si="141"/>
        <v>860</v>
      </c>
      <c r="DD67" s="284">
        <v>160</v>
      </c>
      <c r="DE67" s="386">
        <v>400</v>
      </c>
      <c r="DF67" s="155">
        <v>300</v>
      </c>
      <c r="DG67" s="338">
        <v>20</v>
      </c>
      <c r="DH67" s="339">
        <v>20</v>
      </c>
      <c r="DI67" s="340">
        <v>20</v>
      </c>
    </row>
    <row r="68" spans="1:113" s="96" customFormat="1" ht="37.5" x14ac:dyDescent="0.3">
      <c r="A68" s="86" t="s">
        <v>168</v>
      </c>
      <c r="B68" s="77" t="s">
        <v>115</v>
      </c>
      <c r="C68" s="62">
        <f t="shared" si="7"/>
        <v>80038</v>
      </c>
      <c r="D68" s="93">
        <f>D69+D70+D71+D72+D74</f>
        <v>400</v>
      </c>
      <c r="E68" s="93"/>
      <c r="F68" s="93"/>
      <c r="G68" s="93"/>
      <c r="H68" s="93"/>
      <c r="I68" s="93">
        <f>I69+I70+I74</f>
        <v>55240</v>
      </c>
      <c r="J68" s="93"/>
      <c r="K68" s="93"/>
      <c r="L68" s="93"/>
      <c r="M68" s="93"/>
      <c r="N68" s="93"/>
      <c r="O68" s="93"/>
      <c r="P68" s="399">
        <f t="shared" si="121"/>
        <v>1070</v>
      </c>
      <c r="Q68" s="91">
        <f>Q69+Q70+Q71</f>
        <v>700</v>
      </c>
      <c r="R68" s="93">
        <f>R69+R70+R71+R72+R73</f>
        <v>370</v>
      </c>
      <c r="S68" s="399">
        <f>T68+U68+V68+W68</f>
        <v>1340</v>
      </c>
      <c r="T68" s="93">
        <f>T69+T70+T71+T72+T74</f>
        <v>800</v>
      </c>
      <c r="U68" s="93">
        <f t="shared" ref="U68:W68" si="310">U69+U70+U71+U72+U74</f>
        <v>120</v>
      </c>
      <c r="V68" s="93">
        <f t="shared" si="310"/>
        <v>280</v>
      </c>
      <c r="W68" s="93">
        <f t="shared" si="310"/>
        <v>140</v>
      </c>
      <c r="X68" s="79">
        <f t="shared" si="163"/>
        <v>1880</v>
      </c>
      <c r="Y68" s="91">
        <f>Y69+Y70+Y71+Y72+Y74</f>
        <v>1200</v>
      </c>
      <c r="Z68" s="91">
        <f t="shared" ref="Z68:AA68" si="311">Z69+Z70+Z71+Z72+Z74</f>
        <v>260</v>
      </c>
      <c r="AA68" s="91">
        <f t="shared" si="311"/>
        <v>420</v>
      </c>
      <c r="AB68" s="399">
        <f>AC68+AD68+AE68+AF68</f>
        <v>1280</v>
      </c>
      <c r="AC68" s="93">
        <f>AC69+AC70+AC71+AC72+AC74</f>
        <v>800</v>
      </c>
      <c r="AD68" s="93">
        <f t="shared" ref="AD68:AF68" si="312">AD69+AD70+AD71+AD72+AD74</f>
        <v>280</v>
      </c>
      <c r="AE68" s="93">
        <f t="shared" si="312"/>
        <v>60</v>
      </c>
      <c r="AF68" s="93">
        <f t="shared" si="312"/>
        <v>140</v>
      </c>
      <c r="AG68" s="399">
        <f>AH68+AI68+AJ68+AK68</f>
        <v>1580</v>
      </c>
      <c r="AH68" s="93">
        <f>AH69+AH70+AH71+AH72+AH74</f>
        <v>640</v>
      </c>
      <c r="AI68" s="93">
        <f t="shared" ref="AI68:AK68" si="313">AI69+AI70</f>
        <v>240</v>
      </c>
      <c r="AJ68" s="93">
        <f t="shared" si="313"/>
        <v>400</v>
      </c>
      <c r="AK68" s="93">
        <f t="shared" si="313"/>
        <v>300</v>
      </c>
      <c r="AL68" s="400">
        <f>AM68+AN68+AO68+AP68+AQ68</f>
        <v>620</v>
      </c>
      <c r="AM68" s="168">
        <f>AM69+AM70</f>
        <v>280</v>
      </c>
      <c r="AN68" s="168">
        <f t="shared" ref="AN68:AQ68" si="314">AN69+AN70</f>
        <v>240</v>
      </c>
      <c r="AO68" s="168">
        <f t="shared" si="314"/>
        <v>60</v>
      </c>
      <c r="AP68" s="168">
        <f t="shared" si="314"/>
        <v>20</v>
      </c>
      <c r="AQ68" s="168">
        <f t="shared" si="314"/>
        <v>20</v>
      </c>
      <c r="AR68" s="400">
        <f>AS68+AT68+AU68+AV68+AW68</f>
        <v>1510</v>
      </c>
      <c r="AS68" s="91">
        <f>AS69+AS70+AS71+AS72+AS74</f>
        <v>480</v>
      </c>
      <c r="AT68" s="91">
        <f t="shared" ref="AT68:AW68" si="315">AT69+AT70+AT71+AT72+AT74</f>
        <v>240</v>
      </c>
      <c r="AU68" s="91">
        <f t="shared" si="315"/>
        <v>280</v>
      </c>
      <c r="AV68" s="91">
        <f t="shared" si="315"/>
        <v>140</v>
      </c>
      <c r="AW68" s="91">
        <f t="shared" si="315"/>
        <v>370</v>
      </c>
      <c r="AX68" s="400">
        <f t="shared" si="150"/>
        <v>770</v>
      </c>
      <c r="AY68" s="91">
        <f>AY69+AY70+AY71+AY72+AY74</f>
        <v>300</v>
      </c>
      <c r="AZ68" s="91">
        <f>AZ69+AZ70+AZ71+AZ72+AZ74</f>
        <v>120</v>
      </c>
      <c r="BA68" s="91">
        <f>BA69+BA70+BA71+BA72+BA74</f>
        <v>140</v>
      </c>
      <c r="BB68" s="91">
        <f t="shared" ref="BB68" si="316">BB69+BB70+BB71+BB72+BB74</f>
        <v>210</v>
      </c>
      <c r="BC68" s="401">
        <f>BD68+BE68+BF68+BG68+BH68</f>
        <v>1420</v>
      </c>
      <c r="BD68" s="107">
        <f>BD69+BD70+BD71+BD72+BD74</f>
        <v>500</v>
      </c>
      <c r="BE68" s="107">
        <f>BE69+BE70+BE71+BE72+BE74</f>
        <v>360</v>
      </c>
      <c r="BF68" s="107">
        <f t="shared" ref="BF68:BH68" si="317">BF69+BF70+BF71+BF72+BF74</f>
        <v>260</v>
      </c>
      <c r="BG68" s="107">
        <f t="shared" si="317"/>
        <v>80</v>
      </c>
      <c r="BH68" s="107">
        <f t="shared" si="317"/>
        <v>220</v>
      </c>
      <c r="BI68" s="401">
        <f t="shared" si="283"/>
        <v>640</v>
      </c>
      <c r="BJ68" s="107">
        <f>BJ69+BJ70+BJ71+BJ72+BJ74</f>
        <v>180</v>
      </c>
      <c r="BK68" s="107">
        <f t="shared" ref="BK68:BL68" si="318">BK69+BK70+BK71+BK72+BK74</f>
        <v>400</v>
      </c>
      <c r="BL68" s="107">
        <f t="shared" si="318"/>
        <v>60</v>
      </c>
      <c r="BM68" s="400">
        <f>BN68+BO68+BP68</f>
        <v>840</v>
      </c>
      <c r="BN68" s="91">
        <f>BN69+BN70+BN71+BN72+BN74</f>
        <v>560</v>
      </c>
      <c r="BO68" s="91">
        <f t="shared" ref="BO68:BP68" si="319">BO69+BO70+BO71+BO72+BO74</f>
        <v>180</v>
      </c>
      <c r="BP68" s="91">
        <f t="shared" si="319"/>
        <v>100</v>
      </c>
      <c r="BQ68" s="400">
        <f>BR68+BS68</f>
        <v>500</v>
      </c>
      <c r="BR68" s="91">
        <f>BR69+BR70+BR71+BR72+BR74</f>
        <v>400</v>
      </c>
      <c r="BS68" s="402">
        <f>BS69+BS70+BS71+BS72+BS74</f>
        <v>100</v>
      </c>
      <c r="BT68" s="400">
        <f>BT69+BT70+BT71+BT72+BT74</f>
        <v>1000</v>
      </c>
      <c r="BU68" s="81">
        <f>BV68+BW68+BX68</f>
        <v>1940</v>
      </c>
      <c r="BV68" s="89">
        <f>BV69+BV70+BV71+BV72+BV74</f>
        <v>1100</v>
      </c>
      <c r="BW68" s="89">
        <f t="shared" ref="BW68:BX68" si="320">BW69+BW70+BW71+BW72+BW74</f>
        <v>600</v>
      </c>
      <c r="BX68" s="89">
        <f t="shared" si="320"/>
        <v>240</v>
      </c>
      <c r="BY68" s="401">
        <f t="shared" si="231"/>
        <v>1260</v>
      </c>
      <c r="BZ68" s="107">
        <f>BZ69+BZ70</f>
        <v>600</v>
      </c>
      <c r="CA68" s="403">
        <f t="shared" ref="CA68:CC68" si="321">CA69+CA70</f>
        <v>40</v>
      </c>
      <c r="CB68" s="403">
        <f t="shared" si="321"/>
        <v>220</v>
      </c>
      <c r="CC68" s="403">
        <f t="shared" si="321"/>
        <v>400</v>
      </c>
      <c r="CD68" s="400">
        <f>CE68+CF68+CG68</f>
        <v>880</v>
      </c>
      <c r="CE68" s="91">
        <f>CE69+CE70+CE71+CE72+CE74</f>
        <v>420</v>
      </c>
      <c r="CF68" s="91">
        <f t="shared" ref="CF68:CG68" si="322">CF69+CF70+CF71+CF72+CF74</f>
        <v>300</v>
      </c>
      <c r="CG68" s="91">
        <f t="shared" si="322"/>
        <v>160</v>
      </c>
      <c r="CH68" s="81">
        <f>CI68+CJ68+CK68</f>
        <v>630</v>
      </c>
      <c r="CI68" s="91">
        <f>CI69+CI70+CI71+CI72+CI74</f>
        <v>80</v>
      </c>
      <c r="CJ68" s="91">
        <f>CJ69+CJ70+CJ71+CJ72+CJ74</f>
        <v>500</v>
      </c>
      <c r="CK68" s="91">
        <f>CK69+CK70+CK71+CK72+CK74</f>
        <v>50</v>
      </c>
      <c r="CL68" s="400">
        <f t="shared" si="177"/>
        <v>1278</v>
      </c>
      <c r="CM68" s="91">
        <f>CM69+CM70+CM71+CM72+CM74</f>
        <v>460</v>
      </c>
      <c r="CN68" s="91">
        <f t="shared" ref="CN68:CQ68" si="323">CN69+CN70+CN71+CN72+CN74</f>
        <v>220</v>
      </c>
      <c r="CO68" s="91">
        <f t="shared" si="323"/>
        <v>170</v>
      </c>
      <c r="CP68" s="91">
        <f t="shared" si="323"/>
        <v>260</v>
      </c>
      <c r="CQ68" s="91">
        <f t="shared" si="323"/>
        <v>168</v>
      </c>
      <c r="CR68" s="400">
        <f>CS68+CT68</f>
        <v>480</v>
      </c>
      <c r="CS68" s="93">
        <f>CS69+CS70+CS71+CS72+CS74</f>
        <v>360</v>
      </c>
      <c r="CT68" s="91">
        <f>CT69+CT70+CT71+CT72+CT74</f>
        <v>120</v>
      </c>
      <c r="CU68" s="400">
        <f t="shared" si="138"/>
        <v>540</v>
      </c>
      <c r="CV68" s="91">
        <f>CV69+CV70+CV71+CV72+CV74</f>
        <v>300</v>
      </c>
      <c r="CW68" s="91">
        <f>CW69+CW70+CW71+CW72+CW74</f>
        <v>180</v>
      </c>
      <c r="CX68" s="89">
        <f>CX69+CX70+CX71+CX72+CX74</f>
        <v>60</v>
      </c>
      <c r="CY68" s="81">
        <f>CZ68+DA68+DB68</f>
        <v>1560</v>
      </c>
      <c r="CZ68" s="89">
        <f>CZ69+CZ70+CZ71+CZ72+CZ74</f>
        <v>1200</v>
      </c>
      <c r="DA68" s="89">
        <f>DA69+DA70+DA71+DA72+DA74</f>
        <v>140</v>
      </c>
      <c r="DB68" s="89">
        <f>DB69+DB70+DB71+DB72+DB74</f>
        <v>220</v>
      </c>
      <c r="DC68" s="91">
        <f t="shared" si="141"/>
        <v>680</v>
      </c>
      <c r="DD68" s="91">
        <f>DD69+DD70+DD71+DD72+DD74</f>
        <v>260</v>
      </c>
      <c r="DE68" s="91">
        <f>DE69+DE70+DE71+DE72+DE74</f>
        <v>200</v>
      </c>
      <c r="DF68" s="91">
        <f t="shared" ref="DF68" si="324">DF69+DF70+DF71+DF72+DF74</f>
        <v>220</v>
      </c>
      <c r="DG68" s="81">
        <f>DG69+DG70+DG72+DG74</f>
        <v>220</v>
      </c>
      <c r="DH68" s="404">
        <f>DH69+DH70</f>
        <v>260</v>
      </c>
      <c r="DI68" s="81">
        <f>DI69+DI70+DI71+DI72+DI74</f>
        <v>220</v>
      </c>
    </row>
    <row r="69" spans="1:113" ht="37.5" x14ac:dyDescent="0.3">
      <c r="A69" s="405" t="s">
        <v>169</v>
      </c>
      <c r="B69" s="406" t="s">
        <v>115</v>
      </c>
      <c r="C69" s="62">
        <f t="shared" si="7"/>
        <v>10890</v>
      </c>
      <c r="D69" s="407">
        <v>100</v>
      </c>
      <c r="E69" s="407"/>
      <c r="F69" s="407"/>
      <c r="G69" s="407"/>
      <c r="H69" s="407"/>
      <c r="I69" s="100">
        <v>5000</v>
      </c>
      <c r="J69" s="407"/>
      <c r="K69" s="407"/>
      <c r="L69" s="407"/>
      <c r="M69" s="407"/>
      <c r="N69" s="407"/>
      <c r="O69" s="407"/>
      <c r="P69" s="399">
        <f t="shared" si="121"/>
        <v>190</v>
      </c>
      <c r="Q69" s="408">
        <v>150</v>
      </c>
      <c r="R69" s="408">
        <v>40</v>
      </c>
      <c r="S69" s="399">
        <f>T69+U69+V69+W69</f>
        <v>440</v>
      </c>
      <c r="T69" s="343">
        <v>300</v>
      </c>
      <c r="U69" s="343">
        <v>60</v>
      </c>
      <c r="V69" s="343">
        <v>40</v>
      </c>
      <c r="W69" s="343">
        <v>40</v>
      </c>
      <c r="X69" s="409">
        <f t="shared" si="163"/>
        <v>160</v>
      </c>
      <c r="Y69" s="410">
        <v>100</v>
      </c>
      <c r="Z69" s="411">
        <v>40</v>
      </c>
      <c r="AA69" s="411">
        <v>20</v>
      </c>
      <c r="AB69" s="399">
        <f>AC69+AD69+AE69+AF69</f>
        <v>360</v>
      </c>
      <c r="AC69" s="412">
        <v>200</v>
      </c>
      <c r="AD69" s="412">
        <v>80</v>
      </c>
      <c r="AE69" s="412">
        <v>40</v>
      </c>
      <c r="AF69" s="412">
        <v>40</v>
      </c>
      <c r="AG69" s="399">
        <f>AH69+AI69+AJ69+AK69</f>
        <v>320</v>
      </c>
      <c r="AH69" s="413">
        <v>240</v>
      </c>
      <c r="AI69" s="413">
        <v>40</v>
      </c>
      <c r="AJ69" s="414">
        <v>0</v>
      </c>
      <c r="AK69" s="413">
        <v>40</v>
      </c>
      <c r="AL69" s="400">
        <f>AM69+AN69+AO69+AP69+AQ69</f>
        <v>220</v>
      </c>
      <c r="AM69" s="412">
        <v>80</v>
      </c>
      <c r="AN69" s="412">
        <v>40</v>
      </c>
      <c r="AO69" s="412">
        <v>60</v>
      </c>
      <c r="AP69" s="412">
        <v>20</v>
      </c>
      <c r="AQ69" s="412">
        <v>20</v>
      </c>
      <c r="AR69" s="400">
        <f>AS69+AT69+AU69+AV69+AW69</f>
        <v>320</v>
      </c>
      <c r="AS69" s="191">
        <v>180</v>
      </c>
      <c r="AT69" s="191">
        <v>40</v>
      </c>
      <c r="AU69" s="191">
        <v>40</v>
      </c>
      <c r="AV69" s="191">
        <v>40</v>
      </c>
      <c r="AW69" s="191">
        <v>20</v>
      </c>
      <c r="AX69" s="400">
        <f t="shared" si="150"/>
        <v>310</v>
      </c>
      <c r="AY69" s="415">
        <v>150</v>
      </c>
      <c r="AZ69" s="415">
        <v>60</v>
      </c>
      <c r="BA69" s="415">
        <v>40</v>
      </c>
      <c r="BB69" s="415">
        <v>60</v>
      </c>
      <c r="BC69" s="416">
        <f t="shared" ref="BC69:BC74" si="325">BD69+BE69+BF69+BG69+BH69</f>
        <v>400</v>
      </c>
      <c r="BD69" s="147">
        <v>100</v>
      </c>
      <c r="BE69" s="147">
        <v>160</v>
      </c>
      <c r="BF69" s="147">
        <v>60</v>
      </c>
      <c r="BG69" s="147">
        <v>20</v>
      </c>
      <c r="BH69" s="326">
        <v>60</v>
      </c>
      <c r="BI69" s="401">
        <f t="shared" si="283"/>
        <v>240</v>
      </c>
      <c r="BJ69" s="149">
        <v>80</v>
      </c>
      <c r="BK69" s="149">
        <v>100</v>
      </c>
      <c r="BL69" s="149">
        <v>60</v>
      </c>
      <c r="BM69" s="400">
        <f>BN69+BO69+BP69</f>
        <v>140</v>
      </c>
      <c r="BN69" s="415">
        <v>60</v>
      </c>
      <c r="BO69" s="417">
        <v>40</v>
      </c>
      <c r="BP69" s="418">
        <v>40</v>
      </c>
      <c r="BQ69" s="400">
        <f>BR69+BS69</f>
        <v>140</v>
      </c>
      <c r="BR69" s="85">
        <v>100</v>
      </c>
      <c r="BS69" s="419">
        <v>40</v>
      </c>
      <c r="BT69" s="420">
        <v>200</v>
      </c>
      <c r="BU69" s="81">
        <f>BV69+BW69+BX69</f>
        <v>240</v>
      </c>
      <c r="BV69" s="412">
        <v>100</v>
      </c>
      <c r="BW69" s="412">
        <v>100</v>
      </c>
      <c r="BX69" s="412">
        <v>40</v>
      </c>
      <c r="BY69" s="401">
        <f t="shared" si="231"/>
        <v>240</v>
      </c>
      <c r="BZ69" s="193">
        <v>100</v>
      </c>
      <c r="CA69" s="193">
        <v>20</v>
      </c>
      <c r="CB69" s="193">
        <v>20</v>
      </c>
      <c r="CC69" s="193">
        <v>100</v>
      </c>
      <c r="CD69" s="400">
        <f>CE69+CF69+CG69</f>
        <v>260</v>
      </c>
      <c r="CE69" s="85">
        <v>120</v>
      </c>
      <c r="CF69" s="85">
        <v>100</v>
      </c>
      <c r="CG69" s="85">
        <v>40</v>
      </c>
      <c r="CH69" s="81">
        <f t="shared" ref="CH69:CH80" si="326">CI69+CJ69+CK69</f>
        <v>90</v>
      </c>
      <c r="CI69" s="85">
        <v>80</v>
      </c>
      <c r="CJ69" s="85"/>
      <c r="CK69" s="85">
        <v>10</v>
      </c>
      <c r="CL69" s="400">
        <f t="shared" si="177"/>
        <v>200</v>
      </c>
      <c r="CM69" s="343">
        <v>60</v>
      </c>
      <c r="CN69" s="343">
        <v>20</v>
      </c>
      <c r="CO69" s="343">
        <v>20</v>
      </c>
      <c r="CP69" s="343">
        <v>60</v>
      </c>
      <c r="CQ69" s="343">
        <v>40</v>
      </c>
      <c r="CR69" s="400">
        <f>CS69+CT69</f>
        <v>80</v>
      </c>
      <c r="CS69" s="421">
        <v>60</v>
      </c>
      <c r="CT69" s="413">
        <v>20</v>
      </c>
      <c r="CU69" s="400">
        <f t="shared" si="138"/>
        <v>140</v>
      </c>
      <c r="CV69" s="413">
        <v>80</v>
      </c>
      <c r="CW69" s="80">
        <v>20</v>
      </c>
      <c r="CX69" s="80">
        <v>40</v>
      </c>
      <c r="CY69" s="81">
        <f>CZ69+DA69+DB69</f>
        <v>720</v>
      </c>
      <c r="CZ69" s="413">
        <v>600</v>
      </c>
      <c r="DA69" s="413">
        <v>40</v>
      </c>
      <c r="DB69" s="412">
        <v>80</v>
      </c>
      <c r="DC69" s="91">
        <f t="shared" si="141"/>
        <v>240</v>
      </c>
      <c r="DD69" s="413">
        <v>60</v>
      </c>
      <c r="DE69" s="417">
        <v>80</v>
      </c>
      <c r="DF69" s="413">
        <v>100</v>
      </c>
      <c r="DG69" s="422">
        <v>40</v>
      </c>
      <c r="DH69" s="423">
        <v>60</v>
      </c>
      <c r="DI69" s="84">
        <v>40</v>
      </c>
    </row>
    <row r="70" spans="1:113" ht="18.75" x14ac:dyDescent="0.3">
      <c r="A70" s="424" t="s">
        <v>170</v>
      </c>
      <c r="B70" s="425" t="s">
        <v>115</v>
      </c>
      <c r="C70" s="62">
        <f t="shared" si="7"/>
        <v>68708</v>
      </c>
      <c r="D70" s="407">
        <v>300</v>
      </c>
      <c r="E70" s="407"/>
      <c r="F70" s="407"/>
      <c r="G70" s="407"/>
      <c r="H70" s="407"/>
      <c r="I70" s="100">
        <v>50000</v>
      </c>
      <c r="J70" s="407"/>
      <c r="K70" s="407"/>
      <c r="L70" s="407"/>
      <c r="M70" s="407"/>
      <c r="N70" s="407"/>
      <c r="O70" s="407"/>
      <c r="P70" s="399">
        <f t="shared" si="121"/>
        <v>680</v>
      </c>
      <c r="Q70" s="426">
        <v>350</v>
      </c>
      <c r="R70" s="426">
        <v>330</v>
      </c>
      <c r="S70" s="399">
        <f t="shared" ref="S70:S74" si="327">T70+U70+V70+W70</f>
        <v>900</v>
      </c>
      <c r="T70" s="155">
        <v>500</v>
      </c>
      <c r="U70" s="155">
        <v>60</v>
      </c>
      <c r="V70" s="155">
        <v>240</v>
      </c>
      <c r="W70" s="155">
        <v>100</v>
      </c>
      <c r="X70" s="409">
        <f t="shared" si="163"/>
        <v>1720</v>
      </c>
      <c r="Y70" s="410">
        <v>1100</v>
      </c>
      <c r="Z70" s="411">
        <v>220</v>
      </c>
      <c r="AA70" s="411">
        <v>400</v>
      </c>
      <c r="AB70" s="409">
        <f t="shared" ref="AB70:AB74" si="328">AC70+AD70+AE70+AF70</f>
        <v>920</v>
      </c>
      <c r="AC70" s="427">
        <v>600</v>
      </c>
      <c r="AD70" s="427">
        <v>200</v>
      </c>
      <c r="AE70" s="427">
        <v>20</v>
      </c>
      <c r="AF70" s="427">
        <v>100</v>
      </c>
      <c r="AG70" s="399">
        <f>AH70+AI70+AJ70+AK70</f>
        <v>1260</v>
      </c>
      <c r="AH70" s="413">
        <v>400</v>
      </c>
      <c r="AI70" s="413">
        <v>200</v>
      </c>
      <c r="AJ70" s="413">
        <v>400</v>
      </c>
      <c r="AK70" s="413">
        <v>260</v>
      </c>
      <c r="AL70" s="401">
        <f>AM70+AN70+AO70+AP70+AQ70</f>
        <v>400</v>
      </c>
      <c r="AM70" s="428">
        <v>200</v>
      </c>
      <c r="AN70" s="428">
        <v>200</v>
      </c>
      <c r="AO70" s="429">
        <v>0</v>
      </c>
      <c r="AP70" s="429">
        <v>0</v>
      </c>
      <c r="AQ70" s="429">
        <v>0</v>
      </c>
      <c r="AR70" s="400">
        <f>AS70+AT70+AU70+AV70+AW70</f>
        <v>1190</v>
      </c>
      <c r="AS70" s="163">
        <v>300</v>
      </c>
      <c r="AT70" s="163">
        <v>200</v>
      </c>
      <c r="AU70" s="163">
        <v>240</v>
      </c>
      <c r="AV70" s="163">
        <v>100</v>
      </c>
      <c r="AW70" s="163">
        <v>350</v>
      </c>
      <c r="AX70" s="400">
        <f t="shared" si="150"/>
        <v>460</v>
      </c>
      <c r="AY70" s="430">
        <v>150</v>
      </c>
      <c r="AZ70" s="430">
        <v>60</v>
      </c>
      <c r="BA70" s="430">
        <v>100</v>
      </c>
      <c r="BB70" s="430">
        <v>150</v>
      </c>
      <c r="BC70" s="416">
        <f t="shared" si="325"/>
        <v>1020</v>
      </c>
      <c r="BD70" s="428">
        <v>400</v>
      </c>
      <c r="BE70" s="428">
        <v>200</v>
      </c>
      <c r="BF70" s="428">
        <v>200</v>
      </c>
      <c r="BG70" s="428">
        <v>60</v>
      </c>
      <c r="BH70" s="431">
        <v>160</v>
      </c>
      <c r="BI70" s="401">
        <f t="shared" si="283"/>
        <v>400</v>
      </c>
      <c r="BJ70" s="160">
        <v>100</v>
      </c>
      <c r="BK70" s="160">
        <v>300</v>
      </c>
      <c r="BL70" s="193">
        <v>0</v>
      </c>
      <c r="BM70" s="400">
        <f t="shared" ref="BM70:BM74" si="329">BN70+BO70+BP70</f>
        <v>700</v>
      </c>
      <c r="BN70" s="430">
        <v>500</v>
      </c>
      <c r="BO70" s="432">
        <v>140</v>
      </c>
      <c r="BP70" s="418">
        <v>60</v>
      </c>
      <c r="BQ70" s="400">
        <f t="shared" ref="BQ70:BQ74" si="330">BR70+BS70</f>
        <v>360</v>
      </c>
      <c r="BR70" s="85">
        <v>300</v>
      </c>
      <c r="BS70" s="433">
        <v>60</v>
      </c>
      <c r="BT70" s="420">
        <v>800</v>
      </c>
      <c r="BU70" s="81">
        <f t="shared" ref="BU70:BU74" si="331">BV70+BW70+BX70</f>
        <v>1700</v>
      </c>
      <c r="BV70" s="434">
        <v>1000</v>
      </c>
      <c r="BW70" s="427">
        <v>500</v>
      </c>
      <c r="BX70" s="427">
        <v>200</v>
      </c>
      <c r="BY70" s="401">
        <f t="shared" si="231"/>
        <v>1020</v>
      </c>
      <c r="BZ70" s="193">
        <v>500</v>
      </c>
      <c r="CA70" s="193">
        <v>20</v>
      </c>
      <c r="CB70" s="193">
        <v>200</v>
      </c>
      <c r="CC70" s="193">
        <v>300</v>
      </c>
      <c r="CD70" s="400">
        <f t="shared" ref="CD70:CD74" si="332">CE70+CF70+CG70</f>
        <v>620</v>
      </c>
      <c r="CE70" s="85">
        <v>300</v>
      </c>
      <c r="CF70" s="85">
        <v>200</v>
      </c>
      <c r="CG70" s="85">
        <v>120</v>
      </c>
      <c r="CH70" s="81">
        <f t="shared" si="326"/>
        <v>540</v>
      </c>
      <c r="CI70" s="193">
        <v>0</v>
      </c>
      <c r="CJ70" s="193">
        <v>500</v>
      </c>
      <c r="CK70" s="193">
        <v>40</v>
      </c>
      <c r="CL70" s="400">
        <f t="shared" si="177"/>
        <v>1078</v>
      </c>
      <c r="CM70" s="435">
        <v>400</v>
      </c>
      <c r="CN70" s="435">
        <v>200</v>
      </c>
      <c r="CO70" s="435">
        <v>150</v>
      </c>
      <c r="CP70" s="435">
        <v>200</v>
      </c>
      <c r="CQ70" s="435">
        <v>128</v>
      </c>
      <c r="CR70" s="400">
        <f t="shared" ref="CR70:CR74" si="333">CS70+CT70</f>
        <v>400</v>
      </c>
      <c r="CS70" s="436">
        <v>300</v>
      </c>
      <c r="CT70" s="437">
        <v>100</v>
      </c>
      <c r="CU70" s="400">
        <f t="shared" si="138"/>
        <v>400</v>
      </c>
      <c r="CV70" s="437">
        <v>220</v>
      </c>
      <c r="CW70" s="80">
        <v>160</v>
      </c>
      <c r="CX70" s="80">
        <v>20</v>
      </c>
      <c r="CY70" s="81">
        <f t="shared" ref="CY70:CY74" si="334">CZ70+DA70+DB70</f>
        <v>840</v>
      </c>
      <c r="CZ70" s="437">
        <v>600</v>
      </c>
      <c r="DA70" s="437">
        <v>100</v>
      </c>
      <c r="DB70" s="427">
        <v>140</v>
      </c>
      <c r="DC70" s="91">
        <f t="shared" si="141"/>
        <v>440</v>
      </c>
      <c r="DD70" s="437">
        <v>200</v>
      </c>
      <c r="DE70" s="432">
        <v>120</v>
      </c>
      <c r="DF70" s="437">
        <v>120</v>
      </c>
      <c r="DG70" s="438">
        <v>180</v>
      </c>
      <c r="DH70" s="439">
        <v>200</v>
      </c>
      <c r="DI70" s="84">
        <v>180</v>
      </c>
    </row>
    <row r="71" spans="1:113" ht="37.5" x14ac:dyDescent="0.3">
      <c r="A71" s="440" t="s">
        <v>171</v>
      </c>
      <c r="B71" s="441" t="s">
        <v>115</v>
      </c>
      <c r="C71" s="62">
        <f t="shared" ref="C71:C77" si="335">SUM(D71+E71+F71+G71+H71+I71+J71+M71+N71+O71+P71+S71+X71+AB71+AG71+AL71+AR71+AX71+BC71+BI71+BM71+BQ71+BT71+BU71+BY71+CD71+CH71+CL71+CR71+CU71+CY71+DC71+DG71+DH71+DI71)</f>
        <v>200</v>
      </c>
      <c r="D71" s="407">
        <v>0</v>
      </c>
      <c r="E71" s="407"/>
      <c r="F71" s="407"/>
      <c r="G71" s="407"/>
      <c r="H71" s="407"/>
      <c r="I71" s="100">
        <v>0</v>
      </c>
      <c r="J71" s="407"/>
      <c r="K71" s="407"/>
      <c r="L71" s="407"/>
      <c r="M71" s="407"/>
      <c r="N71" s="407"/>
      <c r="O71" s="407"/>
      <c r="P71" s="399">
        <f t="shared" si="121"/>
        <v>200</v>
      </c>
      <c r="Q71" s="426">
        <v>200</v>
      </c>
      <c r="R71" s="100">
        <v>0</v>
      </c>
      <c r="S71" s="399">
        <f t="shared" si="327"/>
        <v>0</v>
      </c>
      <c r="T71" s="100">
        <v>0</v>
      </c>
      <c r="U71" s="100">
        <v>0</v>
      </c>
      <c r="V71" s="100">
        <v>0</v>
      </c>
      <c r="W71" s="100">
        <v>0</v>
      </c>
      <c r="X71" s="409">
        <f t="shared" si="163"/>
        <v>0</v>
      </c>
      <c r="Y71" s="193">
        <v>0</v>
      </c>
      <c r="Z71" s="407">
        <v>0</v>
      </c>
      <c r="AA71" s="407">
        <v>0</v>
      </c>
      <c r="AB71" s="399">
        <f t="shared" si="328"/>
        <v>0</v>
      </c>
      <c r="AC71" s="100">
        <v>0</v>
      </c>
      <c r="AD71" s="100">
        <v>0</v>
      </c>
      <c r="AE71" s="100">
        <v>0</v>
      </c>
      <c r="AF71" s="100">
        <v>0</v>
      </c>
      <c r="AG71" s="399">
        <f t="shared" ref="AG71:AG72" si="336">AH71+AI71+AJ71+AK71</f>
        <v>0</v>
      </c>
      <c r="AH71" s="442">
        <v>0</v>
      </c>
      <c r="AI71" s="414">
        <v>0</v>
      </c>
      <c r="AJ71" s="414">
        <v>0</v>
      </c>
      <c r="AK71" s="442">
        <v>0</v>
      </c>
      <c r="AL71" s="401"/>
      <c r="AM71" s="443"/>
      <c r="AN71" s="443"/>
      <c r="AO71" s="443"/>
      <c r="AP71" s="443"/>
      <c r="AQ71" s="443"/>
      <c r="AR71" s="400">
        <f t="shared" ref="AR71:AR74" si="337">AS71+AT71+AU71+AV71+AW71</f>
        <v>0</v>
      </c>
      <c r="AS71" s="85">
        <v>0</v>
      </c>
      <c r="AT71" s="85">
        <v>0</v>
      </c>
      <c r="AU71" s="85">
        <v>0</v>
      </c>
      <c r="AV71" s="85">
        <v>0</v>
      </c>
      <c r="AW71" s="85">
        <v>0</v>
      </c>
      <c r="AX71" s="400">
        <f t="shared" si="150"/>
        <v>0</v>
      </c>
      <c r="AY71" s="85">
        <v>0</v>
      </c>
      <c r="AZ71" s="85">
        <v>0</v>
      </c>
      <c r="BA71" s="85">
        <v>0</v>
      </c>
      <c r="BB71" s="85">
        <v>0</v>
      </c>
      <c r="BC71" s="416">
        <f t="shared" si="325"/>
        <v>0</v>
      </c>
      <c r="BD71" s="193">
        <v>0</v>
      </c>
      <c r="BE71" s="193">
        <v>0</v>
      </c>
      <c r="BF71" s="193">
        <v>0</v>
      </c>
      <c r="BG71" s="193">
        <v>0</v>
      </c>
      <c r="BH71" s="193">
        <v>0</v>
      </c>
      <c r="BI71" s="401">
        <f t="shared" si="283"/>
        <v>0</v>
      </c>
      <c r="BJ71" s="193">
        <v>0</v>
      </c>
      <c r="BK71" s="193">
        <v>0</v>
      </c>
      <c r="BL71" s="193">
        <v>0</v>
      </c>
      <c r="BM71" s="400">
        <f t="shared" si="329"/>
        <v>0</v>
      </c>
      <c r="BN71" s="85">
        <v>0</v>
      </c>
      <c r="BO71" s="444">
        <v>0</v>
      </c>
      <c r="BP71" s="85">
        <v>0</v>
      </c>
      <c r="BQ71" s="400">
        <f t="shared" si="330"/>
        <v>0</v>
      </c>
      <c r="BR71" s="85">
        <v>0</v>
      </c>
      <c r="BS71" s="445">
        <v>0</v>
      </c>
      <c r="BT71" s="420">
        <v>0</v>
      </c>
      <c r="BU71" s="81">
        <f t="shared" si="331"/>
        <v>0</v>
      </c>
      <c r="BV71" s="80">
        <v>0</v>
      </c>
      <c r="BW71" s="80">
        <v>0</v>
      </c>
      <c r="BX71" s="80">
        <v>0</v>
      </c>
      <c r="BY71" s="401">
        <f t="shared" si="231"/>
        <v>0</v>
      </c>
      <c r="BZ71" s="193">
        <v>0</v>
      </c>
      <c r="CA71" s="193">
        <v>0</v>
      </c>
      <c r="CB71" s="193">
        <v>0</v>
      </c>
      <c r="CC71" s="193">
        <v>0</v>
      </c>
      <c r="CD71" s="400">
        <f t="shared" si="332"/>
        <v>0</v>
      </c>
      <c r="CE71" s="85">
        <v>0</v>
      </c>
      <c r="CF71" s="85">
        <v>0</v>
      </c>
      <c r="CG71" s="85">
        <v>0</v>
      </c>
      <c r="CH71" s="81">
        <f t="shared" si="326"/>
        <v>0</v>
      </c>
      <c r="CI71" s="85">
        <v>0</v>
      </c>
      <c r="CJ71" s="193"/>
      <c r="CK71" s="193">
        <v>0</v>
      </c>
      <c r="CL71" s="400">
        <f t="shared" si="177"/>
        <v>0</v>
      </c>
      <c r="CM71" s="85">
        <v>0</v>
      </c>
      <c r="CN71" s="85">
        <v>0</v>
      </c>
      <c r="CO71" s="85">
        <v>0</v>
      </c>
      <c r="CP71" s="85">
        <v>0</v>
      </c>
      <c r="CQ71" s="85">
        <v>0</v>
      </c>
      <c r="CR71" s="400">
        <f t="shared" si="333"/>
        <v>0</v>
      </c>
      <c r="CS71" s="100">
        <v>0</v>
      </c>
      <c r="CT71" s="85">
        <v>0</v>
      </c>
      <c r="CU71" s="400">
        <f t="shared" si="138"/>
        <v>0</v>
      </c>
      <c r="CV71" s="85">
        <v>0</v>
      </c>
      <c r="CW71" s="80"/>
      <c r="CX71" s="80">
        <v>0</v>
      </c>
      <c r="CY71" s="81">
        <f t="shared" si="334"/>
        <v>0</v>
      </c>
      <c r="CZ71" s="80">
        <v>0</v>
      </c>
      <c r="DA71" s="80">
        <v>0</v>
      </c>
      <c r="DB71" s="80">
        <v>0</v>
      </c>
      <c r="DC71" s="91">
        <f t="shared" si="141"/>
        <v>0</v>
      </c>
      <c r="DD71" s="85">
        <v>0</v>
      </c>
      <c r="DE71" s="85">
        <v>0</v>
      </c>
      <c r="DF71" s="85">
        <v>0</v>
      </c>
      <c r="DG71" s="84">
        <v>0</v>
      </c>
      <c r="DH71" s="84">
        <v>0</v>
      </c>
      <c r="DI71" s="84">
        <v>0</v>
      </c>
    </row>
    <row r="72" spans="1:113" ht="18.75" x14ac:dyDescent="0.3">
      <c r="A72" s="405" t="s">
        <v>172</v>
      </c>
      <c r="B72" s="406" t="s">
        <v>173</v>
      </c>
      <c r="C72" s="62">
        <f t="shared" si="335"/>
        <v>77</v>
      </c>
      <c r="D72" s="407">
        <v>0</v>
      </c>
      <c r="E72" s="407"/>
      <c r="F72" s="407"/>
      <c r="G72" s="407"/>
      <c r="H72" s="407"/>
      <c r="I72" s="100">
        <f>I73</f>
        <v>77</v>
      </c>
      <c r="J72" s="407"/>
      <c r="K72" s="407"/>
      <c r="L72" s="407"/>
      <c r="M72" s="407"/>
      <c r="N72" s="407"/>
      <c r="O72" s="407"/>
      <c r="P72" s="399">
        <f t="shared" si="121"/>
        <v>0</v>
      </c>
      <c r="Q72" s="85">
        <v>0</v>
      </c>
      <c r="R72" s="100">
        <v>0</v>
      </c>
      <c r="S72" s="399">
        <f t="shared" si="327"/>
        <v>0</v>
      </c>
      <c r="T72" s="100">
        <v>0</v>
      </c>
      <c r="U72" s="100">
        <v>0</v>
      </c>
      <c r="V72" s="100">
        <v>0</v>
      </c>
      <c r="W72" s="100">
        <v>0</v>
      </c>
      <c r="X72" s="409">
        <f>Y72+Z72+AA72</f>
        <v>0</v>
      </c>
      <c r="Y72" s="193">
        <v>0</v>
      </c>
      <c r="Z72" s="407">
        <v>0</v>
      </c>
      <c r="AA72" s="407">
        <v>0</v>
      </c>
      <c r="AB72" s="409">
        <f t="shared" si="328"/>
        <v>0</v>
      </c>
      <c r="AC72" s="407">
        <v>0</v>
      </c>
      <c r="AD72" s="407">
        <v>0</v>
      </c>
      <c r="AE72" s="407">
        <v>0</v>
      </c>
      <c r="AF72" s="407">
        <v>0</v>
      </c>
      <c r="AG72" s="399">
        <f t="shared" si="336"/>
        <v>0</v>
      </c>
      <c r="AH72" s="442">
        <v>0</v>
      </c>
      <c r="AI72" s="414">
        <v>0</v>
      </c>
      <c r="AJ72" s="414">
        <v>0</v>
      </c>
      <c r="AK72" s="442">
        <v>0</v>
      </c>
      <c r="AL72" s="401"/>
      <c r="AM72" s="193"/>
      <c r="AN72" s="193"/>
      <c r="AO72" s="193"/>
      <c r="AP72" s="193"/>
      <c r="AQ72" s="193"/>
      <c r="AR72" s="400">
        <f t="shared" si="337"/>
        <v>0</v>
      </c>
      <c r="AS72" s="85">
        <v>0</v>
      </c>
      <c r="AT72" s="85">
        <v>0</v>
      </c>
      <c r="AU72" s="85">
        <v>0</v>
      </c>
      <c r="AV72" s="85">
        <v>0</v>
      </c>
      <c r="AW72" s="85">
        <v>0</v>
      </c>
      <c r="AX72" s="400"/>
      <c r="AY72" s="85">
        <v>0</v>
      </c>
      <c r="AZ72" s="85">
        <v>0</v>
      </c>
      <c r="BA72" s="85">
        <v>0</v>
      </c>
      <c r="BB72" s="85">
        <v>0</v>
      </c>
      <c r="BC72" s="416">
        <f t="shared" si="325"/>
        <v>0</v>
      </c>
      <c r="BD72" s="193">
        <v>0</v>
      </c>
      <c r="BE72" s="193">
        <v>0</v>
      </c>
      <c r="BF72" s="193">
        <v>0</v>
      </c>
      <c r="BG72" s="193">
        <v>0</v>
      </c>
      <c r="BH72" s="193">
        <v>0</v>
      </c>
      <c r="BI72" s="401">
        <f t="shared" si="283"/>
        <v>0</v>
      </c>
      <c r="BJ72" s="193">
        <v>0</v>
      </c>
      <c r="BK72" s="193">
        <v>0</v>
      </c>
      <c r="BL72" s="193">
        <v>0</v>
      </c>
      <c r="BM72" s="400">
        <f t="shared" si="329"/>
        <v>0</v>
      </c>
      <c r="BN72" s="85">
        <v>0</v>
      </c>
      <c r="BO72" s="444">
        <v>0</v>
      </c>
      <c r="BP72" s="85">
        <v>0</v>
      </c>
      <c r="BQ72" s="400">
        <f t="shared" si="330"/>
        <v>0</v>
      </c>
      <c r="BR72" s="85">
        <v>0</v>
      </c>
      <c r="BS72" s="445">
        <v>0</v>
      </c>
      <c r="BT72" s="420">
        <v>0</v>
      </c>
      <c r="BU72" s="81">
        <f t="shared" si="331"/>
        <v>0</v>
      </c>
      <c r="BV72" s="80">
        <v>0</v>
      </c>
      <c r="BW72" s="80">
        <v>0</v>
      </c>
      <c r="BX72" s="80">
        <v>0</v>
      </c>
      <c r="BY72" s="401"/>
      <c r="BZ72" s="193"/>
      <c r="CA72" s="193"/>
      <c r="CB72" s="193"/>
      <c r="CC72" s="193"/>
      <c r="CD72" s="400">
        <f t="shared" si="332"/>
        <v>0</v>
      </c>
      <c r="CE72" s="85">
        <v>0</v>
      </c>
      <c r="CF72" s="85">
        <v>0</v>
      </c>
      <c r="CG72" s="85">
        <v>0</v>
      </c>
      <c r="CH72" s="81">
        <f t="shared" si="326"/>
        <v>0</v>
      </c>
      <c r="CI72" s="193">
        <v>0</v>
      </c>
      <c r="CJ72" s="193"/>
      <c r="CK72" s="193">
        <v>0</v>
      </c>
      <c r="CL72" s="400">
        <f t="shared" si="177"/>
        <v>0</v>
      </c>
      <c r="CM72" s="193">
        <v>0</v>
      </c>
      <c r="CN72" s="193">
        <v>0</v>
      </c>
      <c r="CO72" s="193">
        <v>0</v>
      </c>
      <c r="CP72" s="193">
        <v>0</v>
      </c>
      <c r="CQ72" s="193">
        <v>0</v>
      </c>
      <c r="CR72" s="400">
        <f t="shared" si="333"/>
        <v>0</v>
      </c>
      <c r="CS72" s="100">
        <v>0</v>
      </c>
      <c r="CT72" s="85">
        <v>0</v>
      </c>
      <c r="CU72" s="400">
        <f t="shared" si="138"/>
        <v>0</v>
      </c>
      <c r="CV72" s="85">
        <v>0</v>
      </c>
      <c r="CW72" s="80"/>
      <c r="CX72" s="80">
        <v>0</v>
      </c>
      <c r="CY72" s="81">
        <f t="shared" si="334"/>
        <v>0</v>
      </c>
      <c r="CZ72" s="80">
        <v>0</v>
      </c>
      <c r="DA72" s="80">
        <v>0</v>
      </c>
      <c r="DB72" s="80">
        <v>0</v>
      </c>
      <c r="DC72" s="91">
        <f t="shared" si="141"/>
        <v>0</v>
      </c>
      <c r="DD72" s="85">
        <v>0</v>
      </c>
      <c r="DE72" s="85">
        <v>0</v>
      </c>
      <c r="DF72" s="85">
        <v>0</v>
      </c>
      <c r="DG72" s="84">
        <v>0</v>
      </c>
      <c r="DH72" s="84">
        <v>0</v>
      </c>
      <c r="DI72" s="84">
        <v>0</v>
      </c>
    </row>
    <row r="73" spans="1:113" ht="18.75" x14ac:dyDescent="0.3">
      <c r="A73" s="185" t="s">
        <v>174</v>
      </c>
      <c r="B73" s="446"/>
      <c r="C73" s="119">
        <f t="shared" si="335"/>
        <v>77</v>
      </c>
      <c r="D73" s="407"/>
      <c r="E73" s="407"/>
      <c r="F73" s="407"/>
      <c r="G73" s="407"/>
      <c r="H73" s="407"/>
      <c r="I73" s="100">
        <v>77</v>
      </c>
      <c r="J73" s="407"/>
      <c r="K73" s="407"/>
      <c r="L73" s="407"/>
      <c r="M73" s="407"/>
      <c r="N73" s="407"/>
      <c r="O73" s="407"/>
      <c r="P73" s="399">
        <f>Q73+R73</f>
        <v>0</v>
      </c>
      <c r="Q73" s="85">
        <v>0</v>
      </c>
      <c r="R73" s="100">
        <v>0</v>
      </c>
      <c r="S73" s="399"/>
      <c r="T73" s="407"/>
      <c r="U73" s="407"/>
      <c r="V73" s="407"/>
      <c r="W73" s="407"/>
      <c r="X73" s="409"/>
      <c r="Y73" s="193"/>
      <c r="Z73" s="407"/>
      <c r="AA73" s="407"/>
      <c r="AB73" s="409"/>
      <c r="AC73" s="407"/>
      <c r="AD73" s="407"/>
      <c r="AE73" s="407"/>
      <c r="AF73" s="407"/>
      <c r="AG73" s="409"/>
      <c r="AH73" s="407"/>
      <c r="AI73" s="407"/>
      <c r="AJ73" s="407"/>
      <c r="AK73" s="407"/>
      <c r="AL73" s="401"/>
      <c r="AM73" s="443"/>
      <c r="AN73" s="443"/>
      <c r="AO73" s="443"/>
      <c r="AP73" s="443"/>
      <c r="AQ73" s="443"/>
      <c r="AR73" s="400"/>
      <c r="AS73" s="193"/>
      <c r="AT73" s="193"/>
      <c r="AU73" s="193"/>
      <c r="AV73" s="193"/>
      <c r="AW73" s="193"/>
      <c r="AX73" s="400">
        <f>AY73+BB73+AZ73+BA73</f>
        <v>0</v>
      </c>
      <c r="AY73" s="85"/>
      <c r="AZ73" s="85"/>
      <c r="BA73" s="85"/>
      <c r="BB73" s="85"/>
      <c r="BC73" s="416"/>
      <c r="BD73" s="193"/>
      <c r="BE73" s="193"/>
      <c r="BF73" s="193"/>
      <c r="BG73" s="193"/>
      <c r="BH73" s="193"/>
      <c r="BI73" s="401"/>
      <c r="BJ73" s="193"/>
      <c r="BK73" s="193"/>
      <c r="BL73" s="193"/>
      <c r="BM73" s="400"/>
      <c r="BN73" s="85"/>
      <c r="BO73" s="444"/>
      <c r="BP73" s="85"/>
      <c r="BQ73" s="401"/>
      <c r="BR73" s="193"/>
      <c r="BS73" s="137"/>
      <c r="BT73" s="420"/>
      <c r="BU73" s="81"/>
      <c r="BV73" s="80"/>
      <c r="BW73" s="80"/>
      <c r="BX73" s="80"/>
      <c r="BY73" s="401"/>
      <c r="BZ73" s="193"/>
      <c r="CA73" s="193"/>
      <c r="CB73" s="193"/>
      <c r="CC73" s="193"/>
      <c r="CD73" s="400"/>
      <c r="CE73" s="85"/>
      <c r="CF73" s="85"/>
      <c r="CG73" s="85"/>
      <c r="CH73" s="81">
        <f t="shared" si="326"/>
        <v>0</v>
      </c>
      <c r="CI73" s="193"/>
      <c r="CJ73" s="193"/>
      <c r="CK73" s="193"/>
      <c r="CL73" s="400"/>
      <c r="CM73" s="193"/>
      <c r="CN73" s="193"/>
      <c r="CO73" s="193"/>
      <c r="CP73" s="193"/>
      <c r="CQ73" s="193"/>
      <c r="CR73" s="400"/>
      <c r="CS73" s="407"/>
      <c r="CT73" s="193"/>
      <c r="CU73" s="400"/>
      <c r="CV73" s="85"/>
      <c r="CW73" s="80"/>
      <c r="CX73" s="80"/>
      <c r="CY73" s="81"/>
      <c r="CZ73" s="80"/>
      <c r="DA73" s="80"/>
      <c r="DB73" s="80"/>
      <c r="DC73" s="91"/>
      <c r="DD73" s="85"/>
      <c r="DE73" s="85"/>
      <c r="DF73" s="85"/>
      <c r="DG73" s="84"/>
      <c r="DH73" s="84"/>
      <c r="DI73" s="84"/>
    </row>
    <row r="74" spans="1:113" ht="18.75" x14ac:dyDescent="0.3">
      <c r="A74" s="440" t="s">
        <v>175</v>
      </c>
      <c r="B74" s="441" t="s">
        <v>115</v>
      </c>
      <c r="C74" s="62">
        <f t="shared" si="335"/>
        <v>240</v>
      </c>
      <c r="D74" s="407">
        <v>0</v>
      </c>
      <c r="E74" s="407"/>
      <c r="F74" s="407"/>
      <c r="G74" s="407"/>
      <c r="H74" s="407"/>
      <c r="I74" s="100">
        <v>240</v>
      </c>
      <c r="J74" s="407"/>
      <c r="K74" s="407"/>
      <c r="L74" s="407"/>
      <c r="M74" s="407"/>
      <c r="N74" s="407"/>
      <c r="O74" s="407"/>
      <c r="P74" s="409">
        <f>Q74+R74</f>
        <v>0</v>
      </c>
      <c r="Q74" s="193">
        <v>0</v>
      </c>
      <c r="R74" s="407">
        <v>0</v>
      </c>
      <c r="S74" s="399">
        <f t="shared" si="327"/>
        <v>0</v>
      </c>
      <c r="T74" s="100">
        <v>0</v>
      </c>
      <c r="U74" s="100">
        <v>0</v>
      </c>
      <c r="V74" s="100">
        <v>0</v>
      </c>
      <c r="W74" s="100">
        <v>0</v>
      </c>
      <c r="X74" s="409">
        <f>Y74+Z74+AA74</f>
        <v>0</v>
      </c>
      <c r="Y74" s="193">
        <v>0</v>
      </c>
      <c r="Z74" s="407">
        <v>0</v>
      </c>
      <c r="AA74" s="407">
        <v>0</v>
      </c>
      <c r="AB74" s="409">
        <f t="shared" si="328"/>
        <v>0</v>
      </c>
      <c r="AC74" s="407">
        <v>0</v>
      </c>
      <c r="AD74" s="407">
        <v>0</v>
      </c>
      <c r="AE74" s="407">
        <v>0</v>
      </c>
      <c r="AF74" s="407">
        <v>0</v>
      </c>
      <c r="AG74" s="409">
        <f>AH74+AI74+AJ74+AK74</f>
        <v>0</v>
      </c>
      <c r="AH74" s="442">
        <v>0</v>
      </c>
      <c r="AI74" s="414">
        <v>0</v>
      </c>
      <c r="AJ74" s="414">
        <v>0</v>
      </c>
      <c r="AK74" s="442">
        <v>0</v>
      </c>
      <c r="AL74" s="401"/>
      <c r="AM74" s="443"/>
      <c r="AN74" s="443"/>
      <c r="AO74" s="443"/>
      <c r="AP74" s="443"/>
      <c r="AQ74" s="443"/>
      <c r="AR74" s="400">
        <f t="shared" si="337"/>
        <v>0</v>
      </c>
      <c r="AS74" s="193">
        <v>0</v>
      </c>
      <c r="AT74" s="193">
        <v>0</v>
      </c>
      <c r="AU74" s="193">
        <v>0</v>
      </c>
      <c r="AV74" s="193">
        <v>0</v>
      </c>
      <c r="AW74" s="193">
        <v>0</v>
      </c>
      <c r="AX74" s="400">
        <f>AY74+BB74+AZ74+BA74</f>
        <v>0</v>
      </c>
      <c r="AY74" s="85">
        <v>0</v>
      </c>
      <c r="AZ74" s="85">
        <v>0</v>
      </c>
      <c r="BA74" s="85">
        <v>0</v>
      </c>
      <c r="BB74" s="85">
        <v>0</v>
      </c>
      <c r="BC74" s="416">
        <f t="shared" si="325"/>
        <v>0</v>
      </c>
      <c r="BD74" s="193">
        <v>0</v>
      </c>
      <c r="BE74" s="193">
        <v>0</v>
      </c>
      <c r="BF74" s="193">
        <v>0</v>
      </c>
      <c r="BG74" s="193">
        <v>0</v>
      </c>
      <c r="BH74" s="193">
        <v>0</v>
      </c>
      <c r="BI74" s="401">
        <f>BJ74+BK74+BL74</f>
        <v>0</v>
      </c>
      <c r="BJ74" s="193">
        <v>0</v>
      </c>
      <c r="BK74" s="193">
        <v>0</v>
      </c>
      <c r="BL74" s="193">
        <v>0</v>
      </c>
      <c r="BM74" s="400">
        <f t="shared" si="329"/>
        <v>0</v>
      </c>
      <c r="BN74" s="85">
        <v>0</v>
      </c>
      <c r="BO74" s="444">
        <v>0</v>
      </c>
      <c r="BP74" s="85">
        <v>0</v>
      </c>
      <c r="BQ74" s="401">
        <f t="shared" si="330"/>
        <v>0</v>
      </c>
      <c r="BR74" s="193">
        <v>0</v>
      </c>
      <c r="BS74" s="137">
        <v>0</v>
      </c>
      <c r="BT74" s="420">
        <v>0</v>
      </c>
      <c r="BU74" s="81">
        <f t="shared" si="331"/>
        <v>0</v>
      </c>
      <c r="BV74" s="80">
        <v>0</v>
      </c>
      <c r="BW74" s="80">
        <v>0</v>
      </c>
      <c r="BX74" s="80">
        <v>0</v>
      </c>
      <c r="BY74" s="401"/>
      <c r="BZ74" s="193"/>
      <c r="CA74" s="193"/>
      <c r="CB74" s="193"/>
      <c r="CC74" s="193"/>
      <c r="CD74" s="400">
        <f t="shared" si="332"/>
        <v>0</v>
      </c>
      <c r="CE74" s="85">
        <v>0</v>
      </c>
      <c r="CF74" s="85">
        <v>0</v>
      </c>
      <c r="CG74" s="85">
        <v>0</v>
      </c>
      <c r="CH74" s="81">
        <f t="shared" si="326"/>
        <v>0</v>
      </c>
      <c r="CI74" s="193">
        <v>0</v>
      </c>
      <c r="CJ74" s="193"/>
      <c r="CK74" s="193">
        <v>0</v>
      </c>
      <c r="CL74" s="400">
        <f t="shared" si="177"/>
        <v>0</v>
      </c>
      <c r="CM74" s="193">
        <v>0</v>
      </c>
      <c r="CN74" s="193">
        <v>0</v>
      </c>
      <c r="CO74" s="193">
        <v>0</v>
      </c>
      <c r="CP74" s="193">
        <v>0</v>
      </c>
      <c r="CQ74" s="193">
        <v>0</v>
      </c>
      <c r="CR74" s="400">
        <f t="shared" si="333"/>
        <v>0</v>
      </c>
      <c r="CS74" s="407">
        <v>0</v>
      </c>
      <c r="CT74" s="193">
        <v>0</v>
      </c>
      <c r="CU74" s="401">
        <f>CV74+CW74+CX74</f>
        <v>0</v>
      </c>
      <c r="CV74" s="193">
        <v>0</v>
      </c>
      <c r="CW74" s="80"/>
      <c r="CX74" s="80">
        <v>0</v>
      </c>
      <c r="CY74" s="81">
        <f t="shared" si="334"/>
        <v>0</v>
      </c>
      <c r="CZ74" s="80">
        <v>0</v>
      </c>
      <c r="DA74" s="80">
        <v>0</v>
      </c>
      <c r="DB74" s="80">
        <v>0</v>
      </c>
      <c r="DC74" s="91">
        <f>DD74+DF74+DE74</f>
        <v>0</v>
      </c>
      <c r="DD74" s="85">
        <v>0</v>
      </c>
      <c r="DE74" s="85">
        <v>0</v>
      </c>
      <c r="DF74" s="85">
        <v>0</v>
      </c>
      <c r="DG74" s="84">
        <v>0</v>
      </c>
      <c r="DH74" s="84">
        <v>0</v>
      </c>
      <c r="DI74" s="84">
        <v>0</v>
      </c>
    </row>
    <row r="75" spans="1:113" ht="56.25" x14ac:dyDescent="0.25">
      <c r="A75" s="257" t="s">
        <v>176</v>
      </c>
      <c r="B75" s="258" t="s">
        <v>115</v>
      </c>
      <c r="C75" s="62">
        <f t="shared" si="335"/>
        <v>28730</v>
      </c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399">
        <f>Q75+R75</f>
        <v>3124</v>
      </c>
      <c r="Q75" s="91">
        <f>Q76</f>
        <v>2500</v>
      </c>
      <c r="R75" s="447">
        <f>R76</f>
        <v>624</v>
      </c>
      <c r="S75" s="399">
        <f>T75+U75+V75+W75</f>
        <v>900</v>
      </c>
      <c r="T75" s="93">
        <f>T76</f>
        <v>500</v>
      </c>
      <c r="U75" s="93">
        <f t="shared" ref="U75:W75" si="338">U76</f>
        <v>60</v>
      </c>
      <c r="V75" s="93">
        <f t="shared" si="338"/>
        <v>240</v>
      </c>
      <c r="W75" s="93">
        <f t="shared" si="338"/>
        <v>100</v>
      </c>
      <c r="X75" s="399">
        <f>Y75+Z75+AA75</f>
        <v>1720</v>
      </c>
      <c r="Y75" s="91">
        <f>Y76</f>
        <v>1100</v>
      </c>
      <c r="Z75" s="91">
        <f t="shared" ref="Z75:AA75" si="339">Z76</f>
        <v>220</v>
      </c>
      <c r="AA75" s="91">
        <f t="shared" si="339"/>
        <v>400</v>
      </c>
      <c r="AB75" s="399">
        <f>AC75+AD75+AE75+AF75</f>
        <v>1550</v>
      </c>
      <c r="AC75" s="93">
        <f>AC76</f>
        <v>800</v>
      </c>
      <c r="AD75" s="93">
        <f t="shared" ref="AD75:AF75" si="340">AD76</f>
        <v>300</v>
      </c>
      <c r="AE75" s="93">
        <f t="shared" si="340"/>
        <v>150</v>
      </c>
      <c r="AF75" s="93">
        <f t="shared" si="340"/>
        <v>300</v>
      </c>
      <c r="AG75" s="399">
        <f>AH75+AI75+AJ75+AK75</f>
        <v>1900</v>
      </c>
      <c r="AH75" s="93">
        <f>AH76</f>
        <v>850</v>
      </c>
      <c r="AI75" s="93">
        <f t="shared" ref="AI75:AK75" si="341">AI76</f>
        <v>200</v>
      </c>
      <c r="AJ75" s="93">
        <f t="shared" si="341"/>
        <v>300</v>
      </c>
      <c r="AK75" s="93">
        <f t="shared" si="341"/>
        <v>550</v>
      </c>
      <c r="AL75" s="400">
        <f>AM75+AN75+AO75+AP75+AQ75</f>
        <v>1220</v>
      </c>
      <c r="AM75" s="168">
        <f>AM76</f>
        <v>500</v>
      </c>
      <c r="AN75" s="168">
        <f t="shared" ref="AN75:AQ75" si="342">AN76</f>
        <v>200</v>
      </c>
      <c r="AO75" s="168">
        <f t="shared" si="342"/>
        <v>250</v>
      </c>
      <c r="AP75" s="168">
        <f t="shared" si="342"/>
        <v>120</v>
      </c>
      <c r="AQ75" s="168">
        <f t="shared" si="342"/>
        <v>150</v>
      </c>
      <c r="AR75" s="400">
        <f>AS75+AT75+AU75+AV75+AW75</f>
        <v>1520</v>
      </c>
      <c r="AS75" s="91">
        <f>AS76</f>
        <v>500</v>
      </c>
      <c r="AT75" s="91">
        <f t="shared" ref="AT75:AW75" si="343">AT76</f>
        <v>300</v>
      </c>
      <c r="AU75" s="91">
        <f t="shared" si="343"/>
        <v>240</v>
      </c>
      <c r="AV75" s="91">
        <f t="shared" si="343"/>
        <v>130</v>
      </c>
      <c r="AW75" s="91">
        <f t="shared" si="343"/>
        <v>350</v>
      </c>
      <c r="AX75" s="400">
        <f>AY75+BB75+AZ75+BA75</f>
        <v>600</v>
      </c>
      <c r="AY75" s="91">
        <f>AY76</f>
        <v>100</v>
      </c>
      <c r="AZ75" s="91">
        <f>AZ76</f>
        <v>150</v>
      </c>
      <c r="BA75" s="91">
        <f>BA76</f>
        <v>200</v>
      </c>
      <c r="BB75" s="91">
        <f t="shared" ref="BB75" si="344">BB76</f>
        <v>150</v>
      </c>
      <c r="BC75" s="400">
        <f>BD75+BE75+BF75+BG75+BH75</f>
        <v>1120</v>
      </c>
      <c r="BD75" s="91">
        <f>BD76</f>
        <v>400</v>
      </c>
      <c r="BE75" s="91">
        <f>BE76</f>
        <v>200</v>
      </c>
      <c r="BF75" s="91">
        <f t="shared" ref="BF75:BG75" si="345">BF76</f>
        <v>200</v>
      </c>
      <c r="BG75" s="91">
        <f t="shared" si="345"/>
        <v>160</v>
      </c>
      <c r="BH75" s="91">
        <f>BH76</f>
        <v>160</v>
      </c>
      <c r="BI75" s="400">
        <f>BJ75+BK75+BL75</f>
        <v>1200</v>
      </c>
      <c r="BJ75" s="91">
        <f>BJ76</f>
        <v>450</v>
      </c>
      <c r="BK75" s="91">
        <f t="shared" ref="BK75:BL75" si="346">BK76</f>
        <v>550</v>
      </c>
      <c r="BL75" s="91">
        <f t="shared" si="346"/>
        <v>200</v>
      </c>
      <c r="BM75" s="400">
        <f>BN75+BO75+BP75</f>
        <v>820</v>
      </c>
      <c r="BN75" s="91">
        <f>BN76</f>
        <v>500</v>
      </c>
      <c r="BO75" s="448">
        <f>BO76</f>
        <v>200</v>
      </c>
      <c r="BP75" s="91">
        <f>BP76</f>
        <v>120</v>
      </c>
      <c r="BQ75" s="400">
        <f>BR75+BS75</f>
        <v>360</v>
      </c>
      <c r="BR75" s="91">
        <f>BR76</f>
        <v>300</v>
      </c>
      <c r="BS75" s="402">
        <f>BS76</f>
        <v>60</v>
      </c>
      <c r="BT75" s="400">
        <f>BT76+BT77</f>
        <v>800</v>
      </c>
      <c r="BU75" s="400">
        <f>BV75+BW75+BX75</f>
        <v>2900</v>
      </c>
      <c r="BV75" s="91">
        <f>BV76</f>
        <v>1200</v>
      </c>
      <c r="BW75" s="91">
        <f t="shared" ref="BW75:BX75" si="347">BW76</f>
        <v>1500</v>
      </c>
      <c r="BX75" s="91">
        <f t="shared" si="347"/>
        <v>200</v>
      </c>
      <c r="BY75" s="400">
        <f>BY76</f>
        <v>1500</v>
      </c>
      <c r="BZ75" s="91">
        <f>BZ76</f>
        <v>500</v>
      </c>
      <c r="CA75" s="91">
        <f>CA76</f>
        <v>200</v>
      </c>
      <c r="CB75" s="91">
        <f t="shared" ref="CB75:CC75" si="348">CB76</f>
        <v>400</v>
      </c>
      <c r="CC75" s="91">
        <f t="shared" si="348"/>
        <v>400</v>
      </c>
      <c r="CD75" s="400">
        <f>CE75+CF75+CG75</f>
        <v>1250</v>
      </c>
      <c r="CE75" s="91">
        <f>CE76</f>
        <v>700</v>
      </c>
      <c r="CF75" s="91">
        <f t="shared" ref="CF75:CG75" si="349">CF76</f>
        <v>350</v>
      </c>
      <c r="CG75" s="91">
        <f t="shared" si="349"/>
        <v>200</v>
      </c>
      <c r="CH75" s="81">
        <f t="shared" si="326"/>
        <v>1408</v>
      </c>
      <c r="CI75" s="91">
        <f>CI76</f>
        <v>768</v>
      </c>
      <c r="CJ75" s="91">
        <f>CJ76</f>
        <v>600</v>
      </c>
      <c r="CK75" s="91">
        <f>CK76</f>
        <v>40</v>
      </c>
      <c r="CL75" s="400">
        <f>CM75+CN75+CO75+CP75+CQ75</f>
        <v>1278</v>
      </c>
      <c r="CM75" s="91">
        <f>CM76</f>
        <v>400</v>
      </c>
      <c r="CN75" s="91">
        <f t="shared" ref="CN75:CQ75" si="350">CN76</f>
        <v>200</v>
      </c>
      <c r="CO75" s="91">
        <f t="shared" si="350"/>
        <v>150</v>
      </c>
      <c r="CP75" s="91">
        <f t="shared" si="350"/>
        <v>400</v>
      </c>
      <c r="CQ75" s="91">
        <f t="shared" si="350"/>
        <v>128</v>
      </c>
      <c r="CR75" s="400">
        <f>CS75+CT75</f>
        <v>500</v>
      </c>
      <c r="CS75" s="93">
        <f>CS76+CS77</f>
        <v>400</v>
      </c>
      <c r="CT75" s="91">
        <f>CT76+CT77</f>
        <v>100</v>
      </c>
      <c r="CU75" s="400">
        <f>CV75+CW75+CX75</f>
        <v>810</v>
      </c>
      <c r="CV75" s="91">
        <f>CV76</f>
        <v>500</v>
      </c>
      <c r="CW75" s="91">
        <f>CW76</f>
        <v>160</v>
      </c>
      <c r="CX75" s="89">
        <f>CX76</f>
        <v>150</v>
      </c>
      <c r="CY75" s="81">
        <f>CZ75+DA75+DB75</f>
        <v>1200</v>
      </c>
      <c r="CZ75" s="80">
        <f>CZ76</f>
        <v>1000</v>
      </c>
      <c r="DA75" s="80">
        <f>DA76</f>
        <v>0</v>
      </c>
      <c r="DB75" s="80">
        <f>DB76</f>
        <v>200</v>
      </c>
      <c r="DC75" s="400">
        <f>DD75+DF75+DE75</f>
        <v>440</v>
      </c>
      <c r="DD75" s="85">
        <f>DD76</f>
        <v>200</v>
      </c>
      <c r="DE75" s="85">
        <f t="shared" ref="DE75:DF75" si="351">DE76</f>
        <v>120</v>
      </c>
      <c r="DF75" s="85">
        <f t="shared" si="351"/>
        <v>120</v>
      </c>
      <c r="DG75" s="81">
        <f>DG76</f>
        <v>180</v>
      </c>
      <c r="DH75" s="81">
        <f>DH76</f>
        <v>250</v>
      </c>
      <c r="DI75" s="81">
        <f>DI76</f>
        <v>180</v>
      </c>
    </row>
    <row r="76" spans="1:113" ht="37.5" x14ac:dyDescent="0.25">
      <c r="A76" s="449" t="s">
        <v>177</v>
      </c>
      <c r="B76" s="293" t="s">
        <v>115</v>
      </c>
      <c r="C76" s="119">
        <f t="shared" si="335"/>
        <v>28730</v>
      </c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399">
        <f>Q76+R76</f>
        <v>3124</v>
      </c>
      <c r="Q76" s="85">
        <v>2500</v>
      </c>
      <c r="R76" s="100">
        <v>624</v>
      </c>
      <c r="S76" s="399">
        <f>T76+U76+V76+W76</f>
        <v>900</v>
      </c>
      <c r="T76" s="343">
        <v>500</v>
      </c>
      <c r="U76" s="343">
        <v>60</v>
      </c>
      <c r="V76" s="343">
        <v>240</v>
      </c>
      <c r="W76" s="343">
        <v>100</v>
      </c>
      <c r="X76" s="399">
        <f t="shared" ref="X76:X77" si="352">Y76+Z76+AA76</f>
        <v>1720</v>
      </c>
      <c r="Y76" s="343">
        <v>1100</v>
      </c>
      <c r="Z76" s="421">
        <v>220</v>
      </c>
      <c r="AA76" s="421">
        <v>400</v>
      </c>
      <c r="AB76" s="399">
        <f>AC76+AD76+AE76+AF76</f>
        <v>1550</v>
      </c>
      <c r="AC76" s="412">
        <v>800</v>
      </c>
      <c r="AD76" s="412">
        <v>300</v>
      </c>
      <c r="AE76" s="412">
        <v>150</v>
      </c>
      <c r="AF76" s="412">
        <v>300</v>
      </c>
      <c r="AG76" s="399">
        <f>AH76+AI76+AJ76+AK76</f>
        <v>1900</v>
      </c>
      <c r="AH76" s="413">
        <v>850</v>
      </c>
      <c r="AI76" s="413">
        <v>200</v>
      </c>
      <c r="AJ76" s="413">
        <v>300</v>
      </c>
      <c r="AK76" s="413">
        <v>550</v>
      </c>
      <c r="AL76" s="400">
        <f>AM76+AN76+AO76+AP76+AQ76</f>
        <v>1220</v>
      </c>
      <c r="AM76" s="412">
        <v>500</v>
      </c>
      <c r="AN76" s="412">
        <v>200</v>
      </c>
      <c r="AO76" s="412">
        <v>250</v>
      </c>
      <c r="AP76" s="412">
        <v>120</v>
      </c>
      <c r="AQ76" s="412">
        <v>150</v>
      </c>
      <c r="AR76" s="400">
        <f>AS76+AT76+AU76+AV76+AW76</f>
        <v>1520</v>
      </c>
      <c r="AS76" s="413">
        <v>500</v>
      </c>
      <c r="AT76" s="413">
        <v>300</v>
      </c>
      <c r="AU76" s="413">
        <v>240</v>
      </c>
      <c r="AV76" s="413">
        <v>130</v>
      </c>
      <c r="AW76" s="413">
        <v>350</v>
      </c>
      <c r="AX76" s="420">
        <f>AY76+BB76+AZ76+BA76</f>
        <v>600</v>
      </c>
      <c r="AY76" s="415">
        <v>100</v>
      </c>
      <c r="AZ76" s="415">
        <v>150</v>
      </c>
      <c r="BA76" s="415">
        <v>200</v>
      </c>
      <c r="BB76" s="415">
        <v>150</v>
      </c>
      <c r="BC76" s="420">
        <f>BD76+BE76+BF76+BG76+BH76</f>
        <v>1120</v>
      </c>
      <c r="BD76" s="412">
        <v>400</v>
      </c>
      <c r="BE76" s="412">
        <v>200</v>
      </c>
      <c r="BF76" s="412">
        <v>200</v>
      </c>
      <c r="BG76" s="412">
        <v>160</v>
      </c>
      <c r="BH76" s="412">
        <v>160</v>
      </c>
      <c r="BI76" s="400">
        <f>BJ76+BK76+BL76</f>
        <v>1200</v>
      </c>
      <c r="BJ76" s="412">
        <v>450</v>
      </c>
      <c r="BK76" s="412">
        <v>550</v>
      </c>
      <c r="BL76" s="412">
        <v>200</v>
      </c>
      <c r="BM76" s="400">
        <f>BN76+BO76+BP76</f>
        <v>820</v>
      </c>
      <c r="BN76" s="415">
        <v>500</v>
      </c>
      <c r="BO76" s="444">
        <v>200</v>
      </c>
      <c r="BP76" s="418">
        <v>120</v>
      </c>
      <c r="BQ76" s="400">
        <f>BR76+BS76</f>
        <v>360</v>
      </c>
      <c r="BR76" s="85">
        <v>300</v>
      </c>
      <c r="BS76" s="445">
        <v>60</v>
      </c>
      <c r="BT76" s="420">
        <v>800</v>
      </c>
      <c r="BU76" s="400">
        <f>BV76+BW76+BX76</f>
        <v>2900</v>
      </c>
      <c r="BV76" s="343">
        <v>1200</v>
      </c>
      <c r="BW76" s="343">
        <v>1500</v>
      </c>
      <c r="BX76" s="413">
        <v>200</v>
      </c>
      <c r="BY76" s="400">
        <f>BZ76+CA76+CB76+CC76</f>
        <v>1500</v>
      </c>
      <c r="BZ76" s="85">
        <v>500</v>
      </c>
      <c r="CA76" s="85">
        <v>200</v>
      </c>
      <c r="CB76" s="85">
        <v>400</v>
      </c>
      <c r="CC76" s="85">
        <v>400</v>
      </c>
      <c r="CD76" s="400">
        <f>CE76+CF76+CG76</f>
        <v>1250</v>
      </c>
      <c r="CE76" s="85">
        <v>700</v>
      </c>
      <c r="CF76" s="85">
        <v>350</v>
      </c>
      <c r="CG76" s="85">
        <v>200</v>
      </c>
      <c r="CH76" s="81">
        <f t="shared" si="326"/>
        <v>1408</v>
      </c>
      <c r="CI76" s="85">
        <v>768</v>
      </c>
      <c r="CJ76" s="85">
        <v>600</v>
      </c>
      <c r="CK76" s="85">
        <v>40</v>
      </c>
      <c r="CL76" s="400">
        <f>CM76+CN76+CO76+CP76+CQ76</f>
        <v>1278</v>
      </c>
      <c r="CM76" s="343">
        <v>400</v>
      </c>
      <c r="CN76" s="343">
        <v>200</v>
      </c>
      <c r="CO76" s="343">
        <v>150</v>
      </c>
      <c r="CP76" s="343">
        <v>400</v>
      </c>
      <c r="CQ76" s="343">
        <v>128</v>
      </c>
      <c r="CR76" s="400">
        <f>CS76+CT76</f>
        <v>500</v>
      </c>
      <c r="CS76" s="421">
        <v>400</v>
      </c>
      <c r="CT76" s="413">
        <v>100</v>
      </c>
      <c r="CU76" s="400">
        <f>CV76+CW76+CX76</f>
        <v>810</v>
      </c>
      <c r="CV76" s="85">
        <v>500</v>
      </c>
      <c r="CW76" s="80">
        <v>160</v>
      </c>
      <c r="CX76" s="80">
        <v>150</v>
      </c>
      <c r="CY76" s="81">
        <f>CZ76+DA76+DB76</f>
        <v>1200</v>
      </c>
      <c r="CZ76" s="80">
        <v>1000</v>
      </c>
      <c r="DA76" s="80">
        <v>0</v>
      </c>
      <c r="DB76" s="80">
        <v>200</v>
      </c>
      <c r="DC76" s="400">
        <f>DD76+DF76+DE76</f>
        <v>440</v>
      </c>
      <c r="DD76" s="413">
        <v>200</v>
      </c>
      <c r="DE76" s="417">
        <v>120</v>
      </c>
      <c r="DF76" s="413">
        <v>120</v>
      </c>
      <c r="DG76" s="84">
        <v>180</v>
      </c>
      <c r="DH76" s="84">
        <v>250</v>
      </c>
      <c r="DI76" s="84">
        <v>180</v>
      </c>
    </row>
    <row r="77" spans="1:113" ht="18.75" x14ac:dyDescent="0.25">
      <c r="A77" s="450" t="s">
        <v>178</v>
      </c>
      <c r="B77" s="451"/>
      <c r="C77" s="119">
        <f t="shared" si="335"/>
        <v>315</v>
      </c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9">
        <f>Q77+R77</f>
        <v>100</v>
      </c>
      <c r="Q77" s="80">
        <v>100</v>
      </c>
      <c r="R77" s="78">
        <v>0</v>
      </c>
      <c r="S77" s="399">
        <f>T77+U77+V77+W77</f>
        <v>80</v>
      </c>
      <c r="T77" s="343">
        <v>80</v>
      </c>
      <c r="U77" s="100">
        <v>0</v>
      </c>
      <c r="V77" s="100">
        <v>0</v>
      </c>
      <c r="W77" s="100">
        <v>0</v>
      </c>
      <c r="X77" s="399">
        <f t="shared" si="352"/>
        <v>40</v>
      </c>
      <c r="Y77" s="191">
        <v>40</v>
      </c>
      <c r="Z77" s="341">
        <v>0</v>
      </c>
      <c r="AA77" s="341">
        <v>0</v>
      </c>
      <c r="AB77" s="79"/>
      <c r="AC77" s="78"/>
      <c r="AD77" s="78"/>
      <c r="AE77" s="78"/>
      <c r="AF77" s="78"/>
      <c r="AG77" s="79">
        <f>AH77+AI77+AJ77+AK77</f>
        <v>0</v>
      </c>
      <c r="AH77" s="78">
        <v>0</v>
      </c>
      <c r="AI77" s="78">
        <v>0</v>
      </c>
      <c r="AJ77" s="78">
        <v>0</v>
      </c>
      <c r="AK77" s="78">
        <v>0</v>
      </c>
      <c r="AL77" s="81">
        <f>AM77+AN77+AO77+AP77+AQ77</f>
        <v>0</v>
      </c>
      <c r="AM77" s="99">
        <v>0</v>
      </c>
      <c r="AN77" s="99">
        <v>0</v>
      </c>
      <c r="AO77" s="99">
        <v>0</v>
      </c>
      <c r="AP77" s="99">
        <v>0</v>
      </c>
      <c r="AQ77" s="99">
        <v>0</v>
      </c>
      <c r="AR77" s="400">
        <f>AS77+AT77+AU77+AV77+AW77</f>
        <v>50</v>
      </c>
      <c r="AS77" s="452">
        <v>40</v>
      </c>
      <c r="AT77" s="452">
        <v>10</v>
      </c>
      <c r="AU77" s="80">
        <v>0</v>
      </c>
      <c r="AV77" s="80">
        <v>0</v>
      </c>
      <c r="AW77" s="80">
        <v>0</v>
      </c>
      <c r="AX77" s="420">
        <f>AY77+BB77+AZ77+BA77</f>
        <v>20</v>
      </c>
      <c r="AY77" s="453">
        <v>20</v>
      </c>
      <c r="AZ77" s="453">
        <v>0</v>
      </c>
      <c r="BA77" s="453">
        <v>0</v>
      </c>
      <c r="BB77" s="453">
        <v>0</v>
      </c>
      <c r="BC77" s="420">
        <f>BD77+BE77+BF77+BG77+BH77</f>
        <v>0</v>
      </c>
      <c r="BD77" s="80">
        <v>0</v>
      </c>
      <c r="BE77" s="80">
        <v>0</v>
      </c>
      <c r="BF77" s="80">
        <v>0</v>
      </c>
      <c r="BG77" s="80">
        <v>0</v>
      </c>
      <c r="BH77" s="80">
        <v>0</v>
      </c>
      <c r="BI77" s="81">
        <f>BJ77+BK77+BL77</f>
        <v>0</v>
      </c>
      <c r="BJ77" s="80">
        <v>0</v>
      </c>
      <c r="BK77" s="80">
        <v>0</v>
      </c>
      <c r="BL77" s="80">
        <v>0</v>
      </c>
      <c r="BM77" s="81">
        <f>BN77+BO77+BP77</f>
        <v>20</v>
      </c>
      <c r="BN77" s="453">
        <v>10</v>
      </c>
      <c r="BO77" s="444">
        <v>0</v>
      </c>
      <c r="BP77" s="453">
        <v>10</v>
      </c>
      <c r="BQ77" s="81">
        <f>BR77+BS77</f>
        <v>0</v>
      </c>
      <c r="BR77" s="80">
        <v>0</v>
      </c>
      <c r="BS77" s="83">
        <v>0</v>
      </c>
      <c r="BT77" s="84">
        <v>0</v>
      </c>
      <c r="BU77" s="400">
        <f>BV77+BW77+BX77</f>
        <v>0</v>
      </c>
      <c r="BV77" s="85">
        <v>0</v>
      </c>
      <c r="BW77" s="85">
        <v>0</v>
      </c>
      <c r="BX77" s="85">
        <v>0</v>
      </c>
      <c r="BY77" s="81">
        <f>BZ77+CA77+CB77+CC77</f>
        <v>0</v>
      </c>
      <c r="BZ77" s="80">
        <v>0</v>
      </c>
      <c r="CA77" s="80">
        <v>0</v>
      </c>
      <c r="CB77" s="80">
        <v>0</v>
      </c>
      <c r="CC77" s="80">
        <v>0</v>
      </c>
      <c r="CD77" s="81">
        <f>CE77+CF77+CG77</f>
        <v>0</v>
      </c>
      <c r="CE77" s="80">
        <v>0</v>
      </c>
      <c r="CF77" s="80">
        <v>0</v>
      </c>
      <c r="CG77" s="80">
        <v>0</v>
      </c>
      <c r="CH77" s="81">
        <f t="shared" si="326"/>
        <v>0</v>
      </c>
      <c r="CI77" s="80">
        <v>0</v>
      </c>
      <c r="CJ77" s="80"/>
      <c r="CK77" s="80">
        <v>0</v>
      </c>
      <c r="CL77" s="400">
        <f>CM77+CN77+CO77+CP77+CQ77</f>
        <v>0</v>
      </c>
      <c r="CM77" s="85">
        <v>0</v>
      </c>
      <c r="CN77" s="85">
        <v>0</v>
      </c>
      <c r="CO77" s="85">
        <v>0</v>
      </c>
      <c r="CP77" s="85">
        <v>0</v>
      </c>
      <c r="CQ77" s="85">
        <v>0</v>
      </c>
      <c r="CR77" s="400">
        <f>CS77+CT77</f>
        <v>0</v>
      </c>
      <c r="CS77" s="78">
        <v>0</v>
      </c>
      <c r="CT77" s="80">
        <v>0</v>
      </c>
      <c r="CU77" s="81">
        <f>CV77+CW77+CX77</f>
        <v>0</v>
      </c>
      <c r="CV77" s="80">
        <v>0</v>
      </c>
      <c r="CW77" s="80"/>
      <c r="CX77" s="80">
        <v>0</v>
      </c>
      <c r="CY77" s="81">
        <f>CZ77+DA77+DB77</f>
        <v>0</v>
      </c>
      <c r="CZ77" s="80">
        <v>0</v>
      </c>
      <c r="DA77" s="80">
        <v>0</v>
      </c>
      <c r="DB77" s="80">
        <v>0</v>
      </c>
      <c r="DC77" s="400">
        <f>DD77+DF77+DE77</f>
        <v>5</v>
      </c>
      <c r="DD77" s="85">
        <v>0</v>
      </c>
      <c r="DE77" s="454">
        <v>0</v>
      </c>
      <c r="DF77" s="85">
        <v>5</v>
      </c>
      <c r="DG77" s="84">
        <v>0</v>
      </c>
      <c r="DH77" s="84">
        <v>0</v>
      </c>
      <c r="DI77" s="84">
        <v>0</v>
      </c>
    </row>
    <row r="78" spans="1:113" ht="37.5" x14ac:dyDescent="0.25">
      <c r="A78" s="455" t="s">
        <v>179</v>
      </c>
      <c r="B78" s="456"/>
      <c r="C78" s="62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9"/>
      <c r="Q78" s="80"/>
      <c r="R78" s="78"/>
      <c r="S78" s="79"/>
      <c r="T78" s="78"/>
      <c r="U78" s="78"/>
      <c r="V78" s="78"/>
      <c r="W78" s="78"/>
      <c r="X78" s="79"/>
      <c r="Y78" s="80"/>
      <c r="Z78" s="78"/>
      <c r="AA78" s="78"/>
      <c r="AB78" s="79"/>
      <c r="AC78" s="78"/>
      <c r="AD78" s="78"/>
      <c r="AE78" s="78"/>
      <c r="AF78" s="78"/>
      <c r="AG78" s="79"/>
      <c r="AH78" s="78"/>
      <c r="AI78" s="78"/>
      <c r="AJ78" s="78"/>
      <c r="AK78" s="78"/>
      <c r="AL78" s="81"/>
      <c r="AM78" s="99"/>
      <c r="AN78" s="99"/>
      <c r="AO78" s="99"/>
      <c r="AP78" s="99"/>
      <c r="AQ78" s="99"/>
      <c r="AR78" s="81"/>
      <c r="AS78" s="80"/>
      <c r="AT78" s="80"/>
      <c r="AU78" s="80"/>
      <c r="AV78" s="80"/>
      <c r="AW78" s="80"/>
      <c r="AX78" s="81"/>
      <c r="AY78" s="80"/>
      <c r="AZ78" s="80"/>
      <c r="BA78" s="80"/>
      <c r="BB78" s="80"/>
      <c r="BC78" s="81"/>
      <c r="BD78" s="80"/>
      <c r="BE78" s="80"/>
      <c r="BF78" s="80"/>
      <c r="BG78" s="80"/>
      <c r="BH78" s="80"/>
      <c r="BI78" s="81"/>
      <c r="BJ78" s="80"/>
      <c r="BK78" s="80"/>
      <c r="BL78" s="80"/>
      <c r="BM78" s="81"/>
      <c r="BN78" s="80"/>
      <c r="BO78" s="82"/>
      <c r="BP78" s="80"/>
      <c r="BQ78" s="81"/>
      <c r="BR78" s="80"/>
      <c r="BS78" s="83"/>
      <c r="BT78" s="84"/>
      <c r="BU78" s="81"/>
      <c r="BV78" s="80"/>
      <c r="BW78" s="80"/>
      <c r="BX78" s="80"/>
      <c r="BY78" s="81"/>
      <c r="BZ78" s="80"/>
      <c r="CA78" s="80"/>
      <c r="CB78" s="80"/>
      <c r="CC78" s="80"/>
      <c r="CD78" s="81"/>
      <c r="CE78" s="80"/>
      <c r="CF78" s="80"/>
      <c r="CG78" s="80"/>
      <c r="CH78" s="81">
        <f t="shared" si="326"/>
        <v>0</v>
      </c>
      <c r="CI78" s="80"/>
      <c r="CJ78" s="80"/>
      <c r="CK78" s="80"/>
      <c r="CL78" s="81"/>
      <c r="CM78" s="80"/>
      <c r="CN78" s="80"/>
      <c r="CO78" s="80"/>
      <c r="CP78" s="80"/>
      <c r="CQ78" s="80"/>
      <c r="CR78" s="81"/>
      <c r="CS78" s="78"/>
      <c r="CT78" s="80"/>
      <c r="CU78" s="81"/>
      <c r="CV78" s="80"/>
      <c r="CW78" s="80"/>
      <c r="CX78" s="80"/>
      <c r="CY78" s="81"/>
      <c r="CZ78" s="80"/>
      <c r="DA78" s="80"/>
      <c r="DB78" s="80"/>
      <c r="DC78" s="400"/>
      <c r="DD78" s="85"/>
      <c r="DE78" s="85"/>
      <c r="DF78" s="85"/>
      <c r="DG78" s="84"/>
      <c r="DH78" s="84"/>
      <c r="DI78" s="84"/>
    </row>
    <row r="79" spans="1:113" ht="18.75" customHeight="1" x14ac:dyDescent="0.25">
      <c r="A79" s="457" t="s">
        <v>180</v>
      </c>
      <c r="B79" s="77" t="s">
        <v>115</v>
      </c>
      <c r="C79" s="62">
        <f t="shared" ref="C79:C118" si="353">SUM(D79+E79+F79+G79+H79+I79+J79+M79+N79+O79+P79+S79+X79+AB79+AG79+AL79+AR79+AX79+BC79+BI79+BM79+BQ79+BT79+BU79+BY79+CD79+CH79+CL79+CR79+CU79+CY79+DC79+DG79+DH79+DI79)</f>
        <v>0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9"/>
      <c r="Q79" s="80"/>
      <c r="R79" s="78"/>
      <c r="S79" s="79"/>
      <c r="T79" s="78"/>
      <c r="U79" s="78"/>
      <c r="V79" s="78"/>
      <c r="W79" s="78"/>
      <c r="X79" s="79"/>
      <c r="Y79" s="80"/>
      <c r="Z79" s="78"/>
      <c r="AA79" s="78"/>
      <c r="AB79" s="79"/>
      <c r="AC79" s="78"/>
      <c r="AD79" s="78"/>
      <c r="AE79" s="78"/>
      <c r="AF79" s="78"/>
      <c r="AG79" s="79"/>
      <c r="AH79" s="78"/>
      <c r="AI79" s="78"/>
      <c r="AJ79" s="78"/>
      <c r="AK79" s="78"/>
      <c r="AL79" s="81"/>
      <c r="AM79" s="99"/>
      <c r="AN79" s="99"/>
      <c r="AO79" s="99"/>
      <c r="AP79" s="99"/>
      <c r="AQ79" s="99"/>
      <c r="AR79" s="81"/>
      <c r="AS79" s="80"/>
      <c r="AT79" s="80"/>
      <c r="AU79" s="80"/>
      <c r="AV79" s="80"/>
      <c r="AW79" s="80"/>
      <c r="AX79" s="81"/>
      <c r="AY79" s="80"/>
      <c r="AZ79" s="80"/>
      <c r="BA79" s="80"/>
      <c r="BB79" s="80"/>
      <c r="BC79" s="81"/>
      <c r="BD79" s="80"/>
      <c r="BE79" s="80"/>
      <c r="BF79" s="80"/>
      <c r="BG79" s="80"/>
      <c r="BH79" s="80"/>
      <c r="BI79" s="81"/>
      <c r="BJ79" s="80"/>
      <c r="BK79" s="80"/>
      <c r="BL79" s="80"/>
      <c r="BM79" s="81"/>
      <c r="BN79" s="80"/>
      <c r="BO79" s="82"/>
      <c r="BP79" s="80"/>
      <c r="BQ79" s="81"/>
      <c r="BR79" s="80"/>
      <c r="BS79" s="83"/>
      <c r="BT79" s="84"/>
      <c r="BU79" s="81"/>
      <c r="BV79" s="80"/>
      <c r="BW79" s="80"/>
      <c r="BX79" s="80"/>
      <c r="BY79" s="81"/>
      <c r="BZ79" s="80"/>
      <c r="CA79" s="80"/>
      <c r="CB79" s="80"/>
      <c r="CC79" s="80"/>
      <c r="CD79" s="81"/>
      <c r="CE79" s="80"/>
      <c r="CF79" s="80"/>
      <c r="CG79" s="80"/>
      <c r="CH79" s="81">
        <f t="shared" si="326"/>
        <v>0</v>
      </c>
      <c r="CI79" s="80"/>
      <c r="CJ79" s="80"/>
      <c r="CK79" s="80"/>
      <c r="CL79" s="81"/>
      <c r="CM79" s="80"/>
      <c r="CN79" s="80"/>
      <c r="CO79" s="80"/>
      <c r="CP79" s="80"/>
      <c r="CQ79" s="80"/>
      <c r="CR79" s="81"/>
      <c r="CS79" s="78"/>
      <c r="CT79" s="80"/>
      <c r="CU79" s="81">
        <f>CV79+CW79+CX79</f>
        <v>0</v>
      </c>
      <c r="CV79" s="80">
        <v>0</v>
      </c>
      <c r="CW79" s="80"/>
      <c r="CX79" s="80"/>
      <c r="CY79" s="81"/>
      <c r="CZ79" s="80"/>
      <c r="DA79" s="80"/>
      <c r="DB79" s="80"/>
      <c r="DC79" s="81"/>
      <c r="DD79" s="80"/>
      <c r="DE79" s="80"/>
      <c r="DF79" s="80"/>
      <c r="DG79" s="84"/>
      <c r="DH79" s="84"/>
      <c r="DI79" s="84"/>
    </row>
    <row r="80" spans="1:113" ht="37.5" x14ac:dyDescent="0.25">
      <c r="A80" s="457" t="s">
        <v>181</v>
      </c>
      <c r="B80" s="77" t="s">
        <v>115</v>
      </c>
      <c r="C80" s="62">
        <f t="shared" si="353"/>
        <v>9860</v>
      </c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9"/>
      <c r="Q80" s="80"/>
      <c r="R80" s="78"/>
      <c r="S80" s="79"/>
      <c r="T80" s="78"/>
      <c r="U80" s="78"/>
      <c r="V80" s="78"/>
      <c r="W80" s="78"/>
      <c r="X80" s="79">
        <f>AA80</f>
        <v>1000</v>
      </c>
      <c r="Y80" s="80"/>
      <c r="Z80" s="78"/>
      <c r="AA80" s="88">
        <f>AA90</f>
        <v>1000</v>
      </c>
      <c r="AB80" s="79">
        <f>AD80</f>
        <v>1500</v>
      </c>
      <c r="AC80" s="78"/>
      <c r="AD80" s="78">
        <f>AD89</f>
        <v>1500</v>
      </c>
      <c r="AE80" s="78"/>
      <c r="AF80" s="78"/>
      <c r="AG80" s="79"/>
      <c r="AH80" s="78"/>
      <c r="AI80" s="78"/>
      <c r="AJ80" s="78"/>
      <c r="AK80" s="78"/>
      <c r="AL80" s="81">
        <f>AQ80</f>
        <v>640</v>
      </c>
      <c r="AM80" s="99"/>
      <c r="AN80" s="99"/>
      <c r="AO80" s="99"/>
      <c r="AP80" s="99"/>
      <c r="AQ80" s="99">
        <f>AQ86</f>
        <v>640</v>
      </c>
      <c r="AR80" s="81"/>
      <c r="AS80" s="80"/>
      <c r="AT80" s="80"/>
      <c r="AU80" s="80"/>
      <c r="AV80" s="80"/>
      <c r="AW80" s="80"/>
      <c r="AX80" s="81">
        <f>BB80</f>
        <v>1060</v>
      </c>
      <c r="AY80" s="80"/>
      <c r="AZ80" s="80"/>
      <c r="BA80" s="80"/>
      <c r="BB80" s="80">
        <f>BB82</f>
        <v>1060</v>
      </c>
      <c r="BC80" s="81"/>
      <c r="BD80" s="80"/>
      <c r="BE80" s="80"/>
      <c r="BF80" s="80"/>
      <c r="BG80" s="80"/>
      <c r="BH80" s="80"/>
      <c r="BI80" s="81"/>
      <c r="BJ80" s="80"/>
      <c r="BK80" s="80"/>
      <c r="BL80" s="80"/>
      <c r="BM80" s="81"/>
      <c r="BN80" s="80"/>
      <c r="BO80" s="82"/>
      <c r="BP80" s="80"/>
      <c r="BQ80" s="81">
        <f>BR80</f>
        <v>1000</v>
      </c>
      <c r="BR80" s="80">
        <f>BR94</f>
        <v>1000</v>
      </c>
      <c r="BS80" s="83"/>
      <c r="BT80" s="84"/>
      <c r="BU80" s="81"/>
      <c r="BV80" s="80"/>
      <c r="BW80" s="80"/>
      <c r="BX80" s="80"/>
      <c r="BY80" s="81"/>
      <c r="BZ80" s="80"/>
      <c r="CA80" s="80"/>
      <c r="CB80" s="80"/>
      <c r="CC80" s="80"/>
      <c r="CD80" s="81"/>
      <c r="CE80" s="80"/>
      <c r="CF80" s="80"/>
      <c r="CG80" s="80"/>
      <c r="CH80" s="81">
        <f t="shared" si="326"/>
        <v>1200</v>
      </c>
      <c r="CI80" s="80"/>
      <c r="CJ80" s="80"/>
      <c r="CK80" s="89">
        <f>CK92</f>
        <v>1200</v>
      </c>
      <c r="CL80" s="81">
        <f>CM80+CN80+CO80+CP80+CQ80</f>
        <v>1860</v>
      </c>
      <c r="CM80" s="80"/>
      <c r="CN80" s="80">
        <f>CN85</f>
        <v>600</v>
      </c>
      <c r="CO80" s="80"/>
      <c r="CP80" s="80">
        <f>CP87</f>
        <v>1260</v>
      </c>
      <c r="CQ80" s="80"/>
      <c r="CR80" s="81"/>
      <c r="CS80" s="78"/>
      <c r="CT80" s="80"/>
      <c r="CU80" s="81">
        <f>CV80+CW80+CX80</f>
        <v>1500</v>
      </c>
      <c r="CV80" s="80">
        <f>CV83</f>
        <v>1500</v>
      </c>
      <c r="CW80" s="80"/>
      <c r="CX80" s="80"/>
      <c r="CY80" s="81"/>
      <c r="CZ80" s="80"/>
      <c r="DA80" s="80"/>
      <c r="DB80" s="80"/>
      <c r="DC80" s="81"/>
      <c r="DD80" s="80"/>
      <c r="DE80" s="80"/>
      <c r="DF80" s="80"/>
      <c r="DG80" s="84"/>
      <c r="DH80" s="84"/>
      <c r="DI80" s="81">
        <f>DI95</f>
        <v>100</v>
      </c>
    </row>
    <row r="81" spans="1:113" ht="18.75" x14ac:dyDescent="0.25">
      <c r="A81" s="458" t="s">
        <v>182</v>
      </c>
      <c r="B81" s="293" t="s">
        <v>115</v>
      </c>
      <c r="C81" s="62">
        <f t="shared" si="353"/>
        <v>0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9"/>
      <c r="Q81" s="80"/>
      <c r="R81" s="78"/>
      <c r="S81" s="79"/>
      <c r="T81" s="78"/>
      <c r="U81" s="78"/>
      <c r="V81" s="78"/>
      <c r="W81" s="78"/>
      <c r="X81" s="79"/>
      <c r="Y81" s="80"/>
      <c r="Z81" s="78"/>
      <c r="AA81" s="78"/>
      <c r="AB81" s="79"/>
      <c r="AC81" s="78"/>
      <c r="AD81" s="78"/>
      <c r="AE81" s="78"/>
      <c r="AF81" s="78"/>
      <c r="AG81" s="79"/>
      <c r="AH81" s="78"/>
      <c r="AI81" s="78"/>
      <c r="AJ81" s="78"/>
      <c r="AK81" s="78"/>
      <c r="AL81" s="81"/>
      <c r="AM81" s="99"/>
      <c r="AN81" s="99"/>
      <c r="AO81" s="99"/>
      <c r="AP81" s="99"/>
      <c r="AQ81" s="99"/>
      <c r="AR81" s="81"/>
      <c r="AS81" s="80"/>
      <c r="AT81" s="80"/>
      <c r="AU81" s="80"/>
      <c r="AV81" s="80"/>
      <c r="AW81" s="80"/>
      <c r="AX81" s="81"/>
      <c r="AY81" s="80"/>
      <c r="AZ81" s="80"/>
      <c r="BA81" s="80"/>
      <c r="BB81" s="80"/>
      <c r="BC81" s="81"/>
      <c r="BD81" s="80"/>
      <c r="BE81" s="80"/>
      <c r="BF81" s="80"/>
      <c r="BG81" s="80"/>
      <c r="BH81" s="80"/>
      <c r="BI81" s="81"/>
      <c r="BJ81" s="80"/>
      <c r="BK81" s="80"/>
      <c r="BL81" s="80"/>
      <c r="BM81" s="81"/>
      <c r="BN81" s="80"/>
      <c r="BO81" s="82"/>
      <c r="BP81" s="80"/>
      <c r="BQ81" s="81"/>
      <c r="BR81" s="80"/>
      <c r="BS81" s="83"/>
      <c r="BT81" s="84"/>
      <c r="BU81" s="81"/>
      <c r="BV81" s="80"/>
      <c r="BW81" s="80"/>
      <c r="BX81" s="80"/>
      <c r="BY81" s="81"/>
      <c r="BZ81" s="80"/>
      <c r="CA81" s="80"/>
      <c r="CB81" s="80"/>
      <c r="CC81" s="80"/>
      <c r="CD81" s="81"/>
      <c r="CE81" s="80"/>
      <c r="CF81" s="80"/>
      <c r="CG81" s="80"/>
      <c r="CH81" s="81"/>
      <c r="CI81" s="80"/>
      <c r="CJ81" s="80"/>
      <c r="CK81" s="80"/>
      <c r="CL81" s="81"/>
      <c r="CM81" s="80"/>
      <c r="CN81" s="80"/>
      <c r="CO81" s="80"/>
      <c r="CP81" s="80"/>
      <c r="CQ81" s="80"/>
      <c r="CR81" s="81"/>
      <c r="CS81" s="78"/>
      <c r="CT81" s="80"/>
      <c r="CU81" s="81"/>
      <c r="CV81" s="80"/>
      <c r="CW81" s="80"/>
      <c r="CX81" s="80"/>
      <c r="CY81" s="81"/>
      <c r="CZ81" s="80"/>
      <c r="DA81" s="80"/>
      <c r="DB81" s="80"/>
      <c r="DC81" s="81"/>
      <c r="DD81" s="80"/>
      <c r="DE81" s="80"/>
      <c r="DF81" s="80"/>
      <c r="DG81" s="84"/>
      <c r="DH81" s="84"/>
      <c r="DI81" s="84"/>
    </row>
    <row r="82" spans="1:113" ht="18.75" x14ac:dyDescent="0.25">
      <c r="A82" s="459" t="s">
        <v>183</v>
      </c>
      <c r="B82" s="460" t="s">
        <v>115</v>
      </c>
      <c r="C82" s="119">
        <f t="shared" si="353"/>
        <v>1060</v>
      </c>
      <c r="D82" s="78"/>
      <c r="E82" s="78"/>
      <c r="F82" s="78"/>
      <c r="G82" s="78"/>
      <c r="H82" s="78"/>
      <c r="I82" s="80"/>
      <c r="J82" s="80"/>
      <c r="K82" s="80"/>
      <c r="L82" s="80"/>
      <c r="M82" s="80"/>
      <c r="N82" s="80"/>
      <c r="O82" s="80"/>
      <c r="P82" s="120"/>
      <c r="Q82" s="80"/>
      <c r="R82" s="80"/>
      <c r="S82" s="120"/>
      <c r="T82" s="80"/>
      <c r="U82" s="80"/>
      <c r="V82" s="80"/>
      <c r="W82" s="80"/>
      <c r="X82" s="120"/>
      <c r="Y82" s="80"/>
      <c r="Z82" s="80"/>
      <c r="AA82" s="80"/>
      <c r="AB82" s="120"/>
      <c r="AC82" s="80"/>
      <c r="AD82" s="80"/>
      <c r="AE82" s="80"/>
      <c r="AF82" s="80"/>
      <c r="AG82" s="120"/>
      <c r="AH82" s="80"/>
      <c r="AI82" s="80"/>
      <c r="AJ82" s="80"/>
      <c r="AK82" s="80"/>
      <c r="AL82" s="84"/>
      <c r="AM82" s="99"/>
      <c r="AN82" s="99"/>
      <c r="AO82" s="99"/>
      <c r="AP82" s="99"/>
      <c r="AQ82" s="99"/>
      <c r="AR82" s="84"/>
      <c r="AS82" s="80"/>
      <c r="AT82" s="80"/>
      <c r="AU82" s="80"/>
      <c r="AV82" s="80"/>
      <c r="AW82" s="80"/>
      <c r="AX82" s="84">
        <f>BB82</f>
        <v>1060</v>
      </c>
      <c r="AY82" s="80"/>
      <c r="AZ82" s="80"/>
      <c r="BA82" s="80"/>
      <c r="BB82" s="80">
        <v>1060</v>
      </c>
      <c r="BC82" s="84"/>
      <c r="BD82" s="80"/>
      <c r="BE82" s="80"/>
      <c r="BF82" s="80"/>
      <c r="BG82" s="80"/>
      <c r="BH82" s="80"/>
      <c r="BI82" s="84"/>
      <c r="BJ82" s="80"/>
      <c r="BK82" s="80"/>
      <c r="BL82" s="80"/>
      <c r="BM82" s="84"/>
      <c r="BN82" s="80"/>
      <c r="BO82" s="82"/>
      <c r="BP82" s="80"/>
      <c r="BQ82" s="84"/>
      <c r="BR82" s="80"/>
      <c r="BS82" s="83"/>
      <c r="BT82" s="84"/>
      <c r="BU82" s="84"/>
      <c r="BV82" s="80"/>
      <c r="BW82" s="80"/>
      <c r="BX82" s="80"/>
      <c r="BY82" s="84"/>
      <c r="BZ82" s="80"/>
      <c r="CA82" s="80"/>
      <c r="CB82" s="80"/>
      <c r="CC82" s="80"/>
      <c r="CD82" s="84"/>
      <c r="CE82" s="80"/>
      <c r="CF82" s="80"/>
      <c r="CG82" s="80"/>
      <c r="CH82" s="84"/>
      <c r="CI82" s="80"/>
      <c r="CJ82" s="80"/>
      <c r="CK82" s="80"/>
      <c r="CL82" s="84"/>
      <c r="CM82" s="80"/>
      <c r="CN82" s="80"/>
      <c r="CO82" s="80"/>
      <c r="CP82" s="80"/>
      <c r="CQ82" s="80"/>
      <c r="CR82" s="84"/>
      <c r="CS82" s="78"/>
      <c r="CT82" s="80"/>
      <c r="CU82" s="84"/>
      <c r="CV82" s="80"/>
      <c r="CW82" s="80"/>
      <c r="CX82" s="80"/>
      <c r="CY82" s="84"/>
      <c r="CZ82" s="80"/>
      <c r="DA82" s="80"/>
      <c r="DB82" s="80"/>
      <c r="DC82" s="84"/>
      <c r="DD82" s="80"/>
      <c r="DE82" s="80"/>
      <c r="DF82" s="80"/>
      <c r="DG82" s="84"/>
      <c r="DH82" s="84"/>
      <c r="DI82" s="84"/>
    </row>
    <row r="83" spans="1:113" ht="18.75" x14ac:dyDescent="0.25">
      <c r="A83" s="461" t="s">
        <v>184</v>
      </c>
      <c r="B83" s="283" t="s">
        <v>115</v>
      </c>
      <c r="C83" s="119">
        <f t="shared" si="353"/>
        <v>1500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120"/>
      <c r="Q83" s="80"/>
      <c r="R83" s="78"/>
      <c r="S83" s="120"/>
      <c r="T83" s="78"/>
      <c r="U83" s="78"/>
      <c r="V83" s="78"/>
      <c r="W83" s="78"/>
      <c r="X83" s="120"/>
      <c r="Y83" s="80"/>
      <c r="Z83" s="78"/>
      <c r="AA83" s="78"/>
      <c r="AB83" s="120"/>
      <c r="AC83" s="78"/>
      <c r="AD83" s="78"/>
      <c r="AE83" s="78"/>
      <c r="AF83" s="78"/>
      <c r="AG83" s="120"/>
      <c r="AH83" s="78"/>
      <c r="AI83" s="78"/>
      <c r="AJ83" s="78"/>
      <c r="AK83" s="78"/>
      <c r="AL83" s="84"/>
      <c r="AM83" s="99"/>
      <c r="AN83" s="99"/>
      <c r="AO83" s="99"/>
      <c r="AP83" s="99"/>
      <c r="AQ83" s="99"/>
      <c r="AR83" s="84"/>
      <c r="AS83" s="80"/>
      <c r="AT83" s="80"/>
      <c r="AU83" s="80"/>
      <c r="AV83" s="80"/>
      <c r="AW83" s="80"/>
      <c r="AX83" s="84"/>
      <c r="AY83" s="80"/>
      <c r="AZ83" s="80"/>
      <c r="BA83" s="80"/>
      <c r="BB83" s="80"/>
      <c r="BC83" s="84"/>
      <c r="BD83" s="80"/>
      <c r="BE83" s="80"/>
      <c r="BF83" s="80"/>
      <c r="BG83" s="80"/>
      <c r="BH83" s="80"/>
      <c r="BI83" s="84"/>
      <c r="BJ83" s="80"/>
      <c r="BK83" s="80"/>
      <c r="BL83" s="80"/>
      <c r="BM83" s="84"/>
      <c r="BN83" s="80"/>
      <c r="BO83" s="82"/>
      <c r="BP83" s="80"/>
      <c r="BQ83" s="84"/>
      <c r="BR83" s="80"/>
      <c r="BS83" s="83"/>
      <c r="BT83" s="84"/>
      <c r="BU83" s="84"/>
      <c r="BV83" s="80"/>
      <c r="BW83" s="80"/>
      <c r="BX83" s="80"/>
      <c r="BY83" s="84"/>
      <c r="BZ83" s="80"/>
      <c r="CA83" s="80"/>
      <c r="CB83" s="80"/>
      <c r="CC83" s="80"/>
      <c r="CD83" s="84"/>
      <c r="CE83" s="80"/>
      <c r="CF83" s="80"/>
      <c r="CG83" s="80"/>
      <c r="CH83" s="84"/>
      <c r="CI83" s="80"/>
      <c r="CJ83" s="80"/>
      <c r="CK83" s="80"/>
      <c r="CL83" s="84"/>
      <c r="CM83" s="80"/>
      <c r="CN83" s="80"/>
      <c r="CO83" s="80"/>
      <c r="CP83" s="80"/>
      <c r="CQ83" s="80"/>
      <c r="CR83" s="84"/>
      <c r="CS83" s="78"/>
      <c r="CT83" s="80"/>
      <c r="CU83" s="84">
        <f>CV83+CW83+CX83</f>
        <v>1500</v>
      </c>
      <c r="CV83" s="80">
        <v>1500</v>
      </c>
      <c r="CW83" s="80"/>
      <c r="CX83" s="80"/>
      <c r="CY83" s="84"/>
      <c r="CZ83" s="80"/>
      <c r="DA83" s="80"/>
      <c r="DB83" s="80"/>
      <c r="DC83" s="84"/>
      <c r="DD83" s="80"/>
      <c r="DE83" s="80"/>
      <c r="DF83" s="80"/>
      <c r="DG83" s="84"/>
      <c r="DH83" s="84"/>
      <c r="DI83" s="84"/>
    </row>
    <row r="84" spans="1:113" ht="18.75" x14ac:dyDescent="0.25">
      <c r="A84" s="458" t="s">
        <v>185</v>
      </c>
      <c r="B84" s="293" t="s">
        <v>115</v>
      </c>
      <c r="C84" s="62">
        <f t="shared" si="353"/>
        <v>0</v>
      </c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9"/>
      <c r="Q84" s="80"/>
      <c r="R84" s="78"/>
      <c r="S84" s="79"/>
      <c r="T84" s="78"/>
      <c r="U84" s="78"/>
      <c r="V84" s="78"/>
      <c r="W84" s="78"/>
      <c r="X84" s="79"/>
      <c r="Y84" s="80"/>
      <c r="Z84" s="78"/>
      <c r="AA84" s="78"/>
      <c r="AB84" s="79"/>
      <c r="AC84" s="78"/>
      <c r="AD84" s="78"/>
      <c r="AE84" s="78"/>
      <c r="AF84" s="78"/>
      <c r="AG84" s="79"/>
      <c r="AH84" s="78"/>
      <c r="AI84" s="78"/>
      <c r="AJ84" s="78"/>
      <c r="AK84" s="78"/>
      <c r="AL84" s="81"/>
      <c r="AM84" s="99"/>
      <c r="AN84" s="99"/>
      <c r="AO84" s="99"/>
      <c r="AP84" s="99"/>
      <c r="AQ84" s="99"/>
      <c r="AR84" s="81"/>
      <c r="AS84" s="80"/>
      <c r="AT84" s="80"/>
      <c r="AU84" s="80"/>
      <c r="AV84" s="80"/>
      <c r="AW84" s="80"/>
      <c r="AX84" s="81"/>
      <c r="AY84" s="80"/>
      <c r="AZ84" s="80"/>
      <c r="BA84" s="80"/>
      <c r="BB84" s="80"/>
      <c r="BC84" s="81"/>
      <c r="BD84" s="80"/>
      <c r="BE84" s="80"/>
      <c r="BF84" s="80"/>
      <c r="BG84" s="80"/>
      <c r="BH84" s="80"/>
      <c r="BI84" s="81"/>
      <c r="BJ84" s="80"/>
      <c r="BK84" s="80"/>
      <c r="BL84" s="80"/>
      <c r="BM84" s="81"/>
      <c r="BN84" s="80"/>
      <c r="BO84" s="82"/>
      <c r="BP84" s="80"/>
      <c r="BQ84" s="81"/>
      <c r="BR84" s="80"/>
      <c r="BS84" s="83"/>
      <c r="BT84" s="84"/>
      <c r="BU84" s="81"/>
      <c r="BV84" s="80"/>
      <c r="BW84" s="80"/>
      <c r="BX84" s="80"/>
      <c r="BY84" s="81"/>
      <c r="BZ84" s="80"/>
      <c r="CA84" s="80"/>
      <c r="CB84" s="80"/>
      <c r="CC84" s="80"/>
      <c r="CD84" s="81"/>
      <c r="CE84" s="80"/>
      <c r="CF84" s="80"/>
      <c r="CG84" s="80"/>
      <c r="CH84" s="81"/>
      <c r="CI84" s="80"/>
      <c r="CJ84" s="80"/>
      <c r="CK84" s="80"/>
      <c r="CL84" s="81"/>
      <c r="CM84" s="80"/>
      <c r="CN84" s="80"/>
      <c r="CO84" s="80"/>
      <c r="CP84" s="80"/>
      <c r="CQ84" s="80"/>
      <c r="CR84" s="81"/>
      <c r="CS84" s="78"/>
      <c r="CT84" s="80"/>
      <c r="CU84" s="81"/>
      <c r="CV84" s="80"/>
      <c r="CW84" s="80"/>
      <c r="CX84" s="80"/>
      <c r="CY84" s="81"/>
      <c r="CZ84" s="80"/>
      <c r="DA84" s="80"/>
      <c r="DB84" s="80"/>
      <c r="DC84" s="81"/>
      <c r="DD84" s="80"/>
      <c r="DE84" s="80"/>
      <c r="DF84" s="80"/>
      <c r="DG84" s="84"/>
      <c r="DH84" s="84"/>
      <c r="DI84" s="84"/>
    </row>
    <row r="85" spans="1:113" ht="19.5" customHeight="1" x14ac:dyDescent="0.25">
      <c r="A85" s="462" t="s">
        <v>186</v>
      </c>
      <c r="B85" s="460" t="s">
        <v>115</v>
      </c>
      <c r="C85" s="119">
        <f t="shared" si="353"/>
        <v>600</v>
      </c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120"/>
      <c r="Q85" s="80"/>
      <c r="R85" s="78"/>
      <c r="S85" s="120"/>
      <c r="T85" s="78"/>
      <c r="U85" s="78"/>
      <c r="V85" s="78"/>
      <c r="W85" s="78"/>
      <c r="X85" s="120"/>
      <c r="Y85" s="80"/>
      <c r="Z85" s="78"/>
      <c r="AA85" s="78"/>
      <c r="AB85" s="120"/>
      <c r="AC85" s="78"/>
      <c r="AD85" s="78"/>
      <c r="AE85" s="78"/>
      <c r="AF85" s="78"/>
      <c r="AG85" s="120"/>
      <c r="AH85" s="78"/>
      <c r="AI85" s="78"/>
      <c r="AJ85" s="78"/>
      <c r="AK85" s="78"/>
      <c r="AL85" s="84"/>
      <c r="AM85" s="99"/>
      <c r="AN85" s="99"/>
      <c r="AO85" s="99"/>
      <c r="AP85" s="99"/>
      <c r="AQ85" s="99"/>
      <c r="AR85" s="84"/>
      <c r="AS85" s="80"/>
      <c r="AT85" s="80"/>
      <c r="AU85" s="80"/>
      <c r="AV85" s="80"/>
      <c r="AW85" s="80"/>
      <c r="AX85" s="84"/>
      <c r="AY85" s="80"/>
      <c r="AZ85" s="80"/>
      <c r="BA85" s="80"/>
      <c r="BB85" s="80"/>
      <c r="BC85" s="84"/>
      <c r="BD85" s="80"/>
      <c r="BE85" s="80"/>
      <c r="BF85" s="80"/>
      <c r="BG85" s="80"/>
      <c r="BH85" s="80"/>
      <c r="BI85" s="84"/>
      <c r="BJ85" s="80"/>
      <c r="BK85" s="80"/>
      <c r="BL85" s="80"/>
      <c r="BM85" s="84"/>
      <c r="BN85" s="80"/>
      <c r="BO85" s="82"/>
      <c r="BP85" s="80"/>
      <c r="BQ85" s="84"/>
      <c r="BR85" s="80"/>
      <c r="BS85" s="83"/>
      <c r="BT85" s="84"/>
      <c r="BU85" s="84"/>
      <c r="BV85" s="80"/>
      <c r="BW85" s="80"/>
      <c r="BX85" s="80"/>
      <c r="BY85" s="84"/>
      <c r="BZ85" s="80"/>
      <c r="CA85" s="80"/>
      <c r="CB85" s="80"/>
      <c r="CC85" s="80"/>
      <c r="CD85" s="84"/>
      <c r="CE85" s="80"/>
      <c r="CF85" s="80"/>
      <c r="CG85" s="80"/>
      <c r="CH85" s="84"/>
      <c r="CI85" s="80"/>
      <c r="CJ85" s="80"/>
      <c r="CK85" s="80"/>
      <c r="CL85" s="84">
        <f>CN85</f>
        <v>600</v>
      </c>
      <c r="CM85" s="80"/>
      <c r="CN85" s="80">
        <v>600</v>
      </c>
      <c r="CO85" s="80"/>
      <c r="CP85" s="80"/>
      <c r="CQ85" s="80"/>
      <c r="CR85" s="84"/>
      <c r="CS85" s="78"/>
      <c r="CT85" s="80"/>
      <c r="CU85" s="84"/>
      <c r="CV85" s="80"/>
      <c r="CW85" s="80"/>
      <c r="CX85" s="80"/>
      <c r="CY85" s="84"/>
      <c r="CZ85" s="80"/>
      <c r="DA85" s="80"/>
      <c r="DB85" s="80"/>
      <c r="DC85" s="84"/>
      <c r="DD85" s="80"/>
      <c r="DE85" s="80"/>
      <c r="DF85" s="80"/>
      <c r="DG85" s="84"/>
      <c r="DH85" s="84"/>
      <c r="DI85" s="84"/>
    </row>
    <row r="86" spans="1:113" ht="18.75" x14ac:dyDescent="0.25">
      <c r="A86" s="462" t="s">
        <v>187</v>
      </c>
      <c r="B86" s="460" t="s">
        <v>115</v>
      </c>
      <c r="C86" s="119">
        <f t="shared" si="353"/>
        <v>640</v>
      </c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120"/>
      <c r="Q86" s="80"/>
      <c r="R86" s="78"/>
      <c r="S86" s="120"/>
      <c r="T86" s="78"/>
      <c r="U86" s="78"/>
      <c r="V86" s="78"/>
      <c r="W86" s="78"/>
      <c r="X86" s="120"/>
      <c r="Y86" s="80"/>
      <c r="Z86" s="78"/>
      <c r="AA86" s="78"/>
      <c r="AB86" s="120"/>
      <c r="AC86" s="78"/>
      <c r="AD86" s="78"/>
      <c r="AE86" s="78"/>
      <c r="AF86" s="78"/>
      <c r="AG86" s="120"/>
      <c r="AH86" s="78"/>
      <c r="AI86" s="78"/>
      <c r="AJ86" s="78"/>
      <c r="AK86" s="78"/>
      <c r="AL86" s="84">
        <f>AQ86</f>
        <v>640</v>
      </c>
      <c r="AM86" s="99"/>
      <c r="AN86" s="99"/>
      <c r="AO86" s="99"/>
      <c r="AP86" s="99"/>
      <c r="AQ86" s="99">
        <v>640</v>
      </c>
      <c r="AR86" s="84"/>
      <c r="AS86" s="80"/>
      <c r="AT86" s="80"/>
      <c r="AU86" s="80"/>
      <c r="AV86" s="80"/>
      <c r="AW86" s="80"/>
      <c r="AX86" s="84"/>
      <c r="AY86" s="80"/>
      <c r="AZ86" s="80"/>
      <c r="BA86" s="80"/>
      <c r="BB86" s="80"/>
      <c r="BC86" s="84"/>
      <c r="BD86" s="80"/>
      <c r="BE86" s="80"/>
      <c r="BF86" s="80"/>
      <c r="BG86" s="80"/>
      <c r="BH86" s="80"/>
      <c r="BI86" s="84"/>
      <c r="BJ86" s="80"/>
      <c r="BK86" s="80"/>
      <c r="BL86" s="80"/>
      <c r="BM86" s="84"/>
      <c r="BN86" s="80"/>
      <c r="BO86" s="82"/>
      <c r="BP86" s="80"/>
      <c r="BQ86" s="84"/>
      <c r="BR86" s="80"/>
      <c r="BS86" s="83"/>
      <c r="BT86" s="84"/>
      <c r="BU86" s="84"/>
      <c r="BV86" s="80"/>
      <c r="BW86" s="80"/>
      <c r="BX86" s="80"/>
      <c r="BY86" s="84"/>
      <c r="BZ86" s="80"/>
      <c r="CA86" s="80"/>
      <c r="CB86" s="80"/>
      <c r="CC86" s="80"/>
      <c r="CD86" s="84"/>
      <c r="CE86" s="80"/>
      <c r="CF86" s="80"/>
      <c r="CG86" s="80"/>
      <c r="CH86" s="84"/>
      <c r="CI86" s="80"/>
      <c r="CJ86" s="80"/>
      <c r="CK86" s="80"/>
      <c r="CL86" s="84"/>
      <c r="CM86" s="80"/>
      <c r="CN86" s="80"/>
      <c r="CO86" s="80"/>
      <c r="CP86" s="80"/>
      <c r="CQ86" s="80"/>
      <c r="CR86" s="84"/>
      <c r="CS86" s="78"/>
      <c r="CT86" s="80"/>
      <c r="CU86" s="84"/>
      <c r="CV86" s="80"/>
      <c r="CW86" s="80"/>
      <c r="CX86" s="80"/>
      <c r="CY86" s="84"/>
      <c r="CZ86" s="80"/>
      <c r="DA86" s="80"/>
      <c r="DB86" s="80"/>
      <c r="DC86" s="84"/>
      <c r="DD86" s="80"/>
      <c r="DE86" s="80"/>
      <c r="DF86" s="80"/>
      <c r="DG86" s="84"/>
      <c r="DH86" s="84"/>
      <c r="DI86" s="84"/>
    </row>
    <row r="87" spans="1:113" ht="18.75" x14ac:dyDescent="0.25">
      <c r="A87" s="461" t="s">
        <v>188</v>
      </c>
      <c r="B87" s="283" t="s">
        <v>115</v>
      </c>
      <c r="C87" s="119">
        <f t="shared" si="353"/>
        <v>1260</v>
      </c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120"/>
      <c r="Q87" s="80"/>
      <c r="R87" s="78"/>
      <c r="S87" s="120"/>
      <c r="T87" s="78"/>
      <c r="U87" s="78"/>
      <c r="V87" s="78"/>
      <c r="W87" s="78"/>
      <c r="X87" s="120"/>
      <c r="Y87" s="80"/>
      <c r="Z87" s="78"/>
      <c r="AA87" s="78"/>
      <c r="AB87" s="120"/>
      <c r="AC87" s="78"/>
      <c r="AD87" s="78"/>
      <c r="AE87" s="78"/>
      <c r="AF87" s="78"/>
      <c r="AG87" s="120"/>
      <c r="AH87" s="78"/>
      <c r="AI87" s="78"/>
      <c r="AJ87" s="78"/>
      <c r="AK87" s="78"/>
      <c r="AL87" s="84"/>
      <c r="AM87" s="80"/>
      <c r="AN87" s="80"/>
      <c r="AO87" s="80"/>
      <c r="AP87" s="80"/>
      <c r="AQ87" s="80"/>
      <c r="AR87" s="84"/>
      <c r="AS87" s="80"/>
      <c r="AT87" s="80"/>
      <c r="AU87" s="80"/>
      <c r="AV87" s="80"/>
      <c r="AW87" s="80"/>
      <c r="AX87" s="84"/>
      <c r="AY87" s="80"/>
      <c r="AZ87" s="80"/>
      <c r="BA87" s="80"/>
      <c r="BB87" s="80"/>
      <c r="BC87" s="84"/>
      <c r="BD87" s="80"/>
      <c r="BE87" s="80"/>
      <c r="BF87" s="80"/>
      <c r="BG87" s="80"/>
      <c r="BH87" s="80"/>
      <c r="BI87" s="84"/>
      <c r="BJ87" s="80"/>
      <c r="BK87" s="80"/>
      <c r="BL87" s="80"/>
      <c r="BM87" s="84"/>
      <c r="BN87" s="80"/>
      <c r="BO87" s="82"/>
      <c r="BP87" s="80"/>
      <c r="BQ87" s="84"/>
      <c r="BR87" s="80"/>
      <c r="BS87" s="83"/>
      <c r="BT87" s="84"/>
      <c r="BU87" s="84"/>
      <c r="BV87" s="80"/>
      <c r="BW87" s="80"/>
      <c r="BX87" s="80"/>
      <c r="BY87" s="84"/>
      <c r="BZ87" s="80"/>
      <c r="CA87" s="80"/>
      <c r="CB87" s="80"/>
      <c r="CC87" s="80"/>
      <c r="CD87" s="84"/>
      <c r="CE87" s="80"/>
      <c r="CF87" s="80"/>
      <c r="CG87" s="80"/>
      <c r="CH87" s="84"/>
      <c r="CI87" s="80"/>
      <c r="CJ87" s="80"/>
      <c r="CK87" s="80"/>
      <c r="CL87" s="84">
        <f>CP87</f>
        <v>1260</v>
      </c>
      <c r="CM87" s="80"/>
      <c r="CN87" s="80"/>
      <c r="CO87" s="80"/>
      <c r="CP87" s="80">
        <v>1260</v>
      </c>
      <c r="CQ87" s="80"/>
      <c r="CR87" s="84"/>
      <c r="CS87" s="78"/>
      <c r="CT87" s="80"/>
      <c r="CU87" s="84"/>
      <c r="CV87" s="80"/>
      <c r="CW87" s="80"/>
      <c r="CX87" s="80"/>
      <c r="CY87" s="84"/>
      <c r="CZ87" s="80"/>
      <c r="DA87" s="80"/>
      <c r="DB87" s="80"/>
      <c r="DC87" s="84"/>
      <c r="DD87" s="80"/>
      <c r="DE87" s="80"/>
      <c r="DF87" s="80"/>
      <c r="DG87" s="84"/>
      <c r="DH87" s="84"/>
      <c r="DI87" s="84"/>
    </row>
    <row r="88" spans="1:113" ht="18.75" x14ac:dyDescent="0.25">
      <c r="A88" s="463" t="s">
        <v>189</v>
      </c>
      <c r="B88" s="293" t="s">
        <v>115</v>
      </c>
      <c r="C88" s="62">
        <f t="shared" si="353"/>
        <v>0</v>
      </c>
      <c r="D88" s="78"/>
      <c r="E88" s="78"/>
      <c r="F88" s="78"/>
      <c r="G88" s="78"/>
      <c r="H88" s="78"/>
      <c r="I88" s="78"/>
      <c r="J88" s="78"/>
      <c r="K88" s="78"/>
      <c r="L88" s="78"/>
      <c r="M88" s="80"/>
      <c r="N88" s="80"/>
      <c r="O88" s="80"/>
      <c r="P88" s="79"/>
      <c r="Q88" s="80"/>
      <c r="R88" s="78"/>
      <c r="S88" s="79"/>
      <c r="T88" s="78"/>
      <c r="U88" s="78"/>
      <c r="V88" s="78"/>
      <c r="W88" s="78"/>
      <c r="X88" s="79"/>
      <c r="Y88" s="80"/>
      <c r="Z88" s="78"/>
      <c r="AA88" s="78"/>
      <c r="AB88" s="79"/>
      <c r="AC88" s="78"/>
      <c r="AD88" s="78"/>
      <c r="AE88" s="78"/>
      <c r="AF88" s="78"/>
      <c r="AG88" s="79"/>
      <c r="AH88" s="78"/>
      <c r="AI88" s="78"/>
      <c r="AJ88" s="78"/>
      <c r="AK88" s="78"/>
      <c r="AL88" s="81"/>
      <c r="AM88" s="99"/>
      <c r="AN88" s="99"/>
      <c r="AO88" s="99"/>
      <c r="AP88" s="99"/>
      <c r="AQ88" s="99"/>
      <c r="AR88" s="81"/>
      <c r="AS88" s="80"/>
      <c r="AT88" s="80"/>
      <c r="AU88" s="80"/>
      <c r="AV88" s="80"/>
      <c r="AW88" s="80"/>
      <c r="AX88" s="81"/>
      <c r="AY88" s="80"/>
      <c r="AZ88" s="80"/>
      <c r="BA88" s="80"/>
      <c r="BB88" s="80"/>
      <c r="BC88" s="81"/>
      <c r="BD88" s="80"/>
      <c r="BE88" s="80"/>
      <c r="BF88" s="80"/>
      <c r="BG88" s="80"/>
      <c r="BH88" s="80"/>
      <c r="BI88" s="81"/>
      <c r="BJ88" s="80"/>
      <c r="BK88" s="80"/>
      <c r="BL88" s="80"/>
      <c r="BM88" s="81"/>
      <c r="BN88" s="80"/>
      <c r="BO88" s="82"/>
      <c r="BP88" s="80"/>
      <c r="BQ88" s="81"/>
      <c r="BR88" s="80"/>
      <c r="BS88" s="83"/>
      <c r="BT88" s="84"/>
      <c r="BU88" s="81"/>
      <c r="BV88" s="80"/>
      <c r="BW88" s="80"/>
      <c r="BX88" s="80"/>
      <c r="BY88" s="81"/>
      <c r="BZ88" s="80"/>
      <c r="CA88" s="80"/>
      <c r="CB88" s="80"/>
      <c r="CC88" s="80"/>
      <c r="CD88" s="81"/>
      <c r="CE88" s="80"/>
      <c r="CF88" s="80"/>
      <c r="CG88" s="80"/>
      <c r="CH88" s="81"/>
      <c r="CI88" s="80"/>
      <c r="CJ88" s="80"/>
      <c r="CK88" s="80"/>
      <c r="CL88" s="81"/>
      <c r="CM88" s="80"/>
      <c r="CN88" s="80"/>
      <c r="CO88" s="80"/>
      <c r="CP88" s="80"/>
      <c r="CQ88" s="80"/>
      <c r="CR88" s="81"/>
      <c r="CS88" s="78"/>
      <c r="CT88" s="80"/>
      <c r="CU88" s="81"/>
      <c r="CV88" s="80"/>
      <c r="CW88" s="80"/>
      <c r="CX88" s="80"/>
      <c r="CY88" s="81"/>
      <c r="CZ88" s="80"/>
      <c r="DA88" s="80"/>
      <c r="DB88" s="80"/>
      <c r="DC88" s="81"/>
      <c r="DD88" s="80"/>
      <c r="DE88" s="80"/>
      <c r="DF88" s="80"/>
      <c r="DG88" s="84"/>
      <c r="DH88" s="84"/>
      <c r="DI88" s="84"/>
    </row>
    <row r="89" spans="1:113" ht="18.75" x14ac:dyDescent="0.25">
      <c r="A89" s="462" t="s">
        <v>190</v>
      </c>
      <c r="B89" s="460" t="s">
        <v>115</v>
      </c>
      <c r="C89" s="119">
        <f t="shared" si="353"/>
        <v>1500</v>
      </c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120"/>
      <c r="Q89" s="80"/>
      <c r="R89" s="78"/>
      <c r="S89" s="120"/>
      <c r="T89" s="78"/>
      <c r="U89" s="78"/>
      <c r="V89" s="78"/>
      <c r="W89" s="78"/>
      <c r="X89" s="120"/>
      <c r="Y89" s="80"/>
      <c r="Z89" s="78"/>
      <c r="AA89" s="78"/>
      <c r="AB89" s="120">
        <f>AD89</f>
        <v>1500</v>
      </c>
      <c r="AC89" s="78"/>
      <c r="AD89" s="78">
        <v>1500</v>
      </c>
      <c r="AE89" s="78"/>
      <c r="AF89" s="78"/>
      <c r="AG89" s="120"/>
      <c r="AH89" s="78"/>
      <c r="AI89" s="78"/>
      <c r="AJ89" s="78"/>
      <c r="AK89" s="78"/>
      <c r="AL89" s="84"/>
      <c r="AM89" s="99"/>
      <c r="AN89" s="99"/>
      <c r="AO89" s="99"/>
      <c r="AP89" s="99"/>
      <c r="AQ89" s="99"/>
      <c r="AR89" s="84"/>
      <c r="AS89" s="85"/>
      <c r="AT89" s="85"/>
      <c r="AU89" s="85"/>
      <c r="AV89" s="85"/>
      <c r="AW89" s="85"/>
      <c r="AX89" s="84"/>
      <c r="AY89" s="80"/>
      <c r="AZ89" s="80"/>
      <c r="BA89" s="80"/>
      <c r="BB89" s="80"/>
      <c r="BC89" s="84"/>
      <c r="BD89" s="80"/>
      <c r="BE89" s="80"/>
      <c r="BF89" s="80"/>
      <c r="BG89" s="80"/>
      <c r="BH89" s="80"/>
      <c r="BI89" s="84"/>
      <c r="BJ89" s="80"/>
      <c r="BK89" s="80"/>
      <c r="BL89" s="80"/>
      <c r="BM89" s="84"/>
      <c r="BN89" s="80"/>
      <c r="BO89" s="82"/>
      <c r="BP89" s="80"/>
      <c r="BQ89" s="84"/>
      <c r="BR89" s="80"/>
      <c r="BS89" s="83"/>
      <c r="BT89" s="84"/>
      <c r="BU89" s="84"/>
      <c r="BV89" s="80"/>
      <c r="BW89" s="80"/>
      <c r="BX89" s="80"/>
      <c r="BY89" s="84"/>
      <c r="BZ89" s="80"/>
      <c r="CA89" s="80"/>
      <c r="CB89" s="80"/>
      <c r="CC89" s="80"/>
      <c r="CD89" s="84"/>
      <c r="CE89" s="80"/>
      <c r="CF89" s="80"/>
      <c r="CG89" s="80"/>
      <c r="CH89" s="84"/>
      <c r="CI89" s="80"/>
      <c r="CJ89" s="80"/>
      <c r="CK89" s="80"/>
      <c r="CL89" s="84"/>
      <c r="CM89" s="80"/>
      <c r="CN89" s="80"/>
      <c r="CO89" s="80"/>
      <c r="CP89" s="80"/>
      <c r="CQ89" s="80"/>
      <c r="CR89" s="84"/>
      <c r="CS89" s="78"/>
      <c r="CT89" s="80"/>
      <c r="CU89" s="84"/>
      <c r="CV89" s="80"/>
      <c r="CW89" s="80"/>
      <c r="CX89" s="80"/>
      <c r="CY89" s="84"/>
      <c r="CZ89" s="80"/>
      <c r="DA89" s="80"/>
      <c r="DB89" s="80"/>
      <c r="DC89" s="84"/>
      <c r="DD89" s="80"/>
      <c r="DE89" s="80"/>
      <c r="DF89" s="80"/>
      <c r="DG89" s="84"/>
      <c r="DH89" s="84"/>
      <c r="DI89" s="84"/>
    </row>
    <row r="90" spans="1:113" ht="18.75" x14ac:dyDescent="0.25">
      <c r="A90" s="461" t="s">
        <v>191</v>
      </c>
      <c r="B90" s="283" t="s">
        <v>115</v>
      </c>
      <c r="C90" s="119">
        <f t="shared" si="353"/>
        <v>1000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120"/>
      <c r="Q90" s="80"/>
      <c r="R90" s="78"/>
      <c r="S90" s="120"/>
      <c r="T90" s="78"/>
      <c r="U90" s="78"/>
      <c r="V90" s="78"/>
      <c r="W90" s="78"/>
      <c r="X90" s="120">
        <f>AA90</f>
        <v>1000</v>
      </c>
      <c r="Y90" s="80"/>
      <c r="Z90" s="78"/>
      <c r="AA90" s="78">
        <v>1000</v>
      </c>
      <c r="AB90" s="120"/>
      <c r="AC90" s="78"/>
      <c r="AD90" s="78"/>
      <c r="AE90" s="78"/>
      <c r="AF90" s="78"/>
      <c r="AG90" s="120"/>
      <c r="AH90" s="78"/>
      <c r="AI90" s="78"/>
      <c r="AJ90" s="78"/>
      <c r="AK90" s="78"/>
      <c r="AL90" s="84"/>
      <c r="AM90" s="99"/>
      <c r="AN90" s="99"/>
      <c r="AO90" s="99"/>
      <c r="AP90" s="99"/>
      <c r="AQ90" s="99"/>
      <c r="AR90" s="84"/>
      <c r="AS90" s="80"/>
      <c r="AT90" s="80"/>
      <c r="AU90" s="80"/>
      <c r="AV90" s="80"/>
      <c r="AW90" s="80"/>
      <c r="AX90" s="84"/>
      <c r="AY90" s="80"/>
      <c r="AZ90" s="80"/>
      <c r="BA90" s="80"/>
      <c r="BB90" s="80"/>
      <c r="BC90" s="84"/>
      <c r="BD90" s="80"/>
      <c r="BE90" s="80"/>
      <c r="BF90" s="80"/>
      <c r="BG90" s="80"/>
      <c r="BH90" s="80"/>
      <c r="BI90" s="84"/>
      <c r="BJ90" s="80"/>
      <c r="BK90" s="80"/>
      <c r="BL90" s="80"/>
      <c r="BM90" s="84"/>
      <c r="BN90" s="80"/>
      <c r="BO90" s="82"/>
      <c r="BP90" s="80"/>
      <c r="BQ90" s="84"/>
      <c r="BR90" s="80"/>
      <c r="BS90" s="83"/>
      <c r="BT90" s="84"/>
      <c r="BU90" s="84"/>
      <c r="BV90" s="80"/>
      <c r="BW90" s="80"/>
      <c r="BX90" s="80"/>
      <c r="BY90" s="84"/>
      <c r="BZ90" s="80"/>
      <c r="CA90" s="80"/>
      <c r="CB90" s="80"/>
      <c r="CC90" s="80"/>
      <c r="CD90" s="84"/>
      <c r="CE90" s="80"/>
      <c r="CF90" s="80"/>
      <c r="CG90" s="80"/>
      <c r="CH90" s="84"/>
      <c r="CI90" s="80"/>
      <c r="CJ90" s="80"/>
      <c r="CK90" s="80"/>
      <c r="CL90" s="84"/>
      <c r="CM90" s="80"/>
      <c r="CN90" s="80"/>
      <c r="CO90" s="80"/>
      <c r="CP90" s="80"/>
      <c r="CQ90" s="80"/>
      <c r="CR90" s="84"/>
      <c r="CS90" s="78"/>
      <c r="CT90" s="80"/>
      <c r="CU90" s="84"/>
      <c r="CV90" s="80"/>
      <c r="CW90" s="80"/>
      <c r="CX90" s="80"/>
      <c r="CY90" s="84"/>
      <c r="CZ90" s="80"/>
      <c r="DA90" s="80"/>
      <c r="DB90" s="80"/>
      <c r="DC90" s="84"/>
      <c r="DD90" s="80"/>
      <c r="DE90" s="80"/>
      <c r="DF90" s="80"/>
      <c r="DG90" s="84"/>
      <c r="DH90" s="84"/>
      <c r="DI90" s="84"/>
    </row>
    <row r="91" spans="1:113" ht="18.75" x14ac:dyDescent="0.3">
      <c r="A91" s="464" t="s">
        <v>192</v>
      </c>
      <c r="B91" s="293" t="s">
        <v>115</v>
      </c>
      <c r="C91" s="62">
        <f t="shared" si="353"/>
        <v>0</v>
      </c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79"/>
      <c r="Q91" s="80"/>
      <c r="R91" s="80"/>
      <c r="S91" s="81"/>
      <c r="T91" s="80"/>
      <c r="U91" s="80"/>
      <c r="V91" s="80"/>
      <c r="W91" s="80"/>
      <c r="X91" s="81"/>
      <c r="Y91" s="80"/>
      <c r="Z91" s="80"/>
      <c r="AA91" s="80"/>
      <c r="AB91" s="81"/>
      <c r="AC91" s="80"/>
      <c r="AD91" s="80"/>
      <c r="AE91" s="80"/>
      <c r="AF91" s="80"/>
      <c r="AG91" s="81"/>
      <c r="AH91" s="80"/>
      <c r="AI91" s="80"/>
      <c r="AJ91" s="80"/>
      <c r="AK91" s="80"/>
      <c r="AL91" s="81"/>
      <c r="AM91" s="99"/>
      <c r="AN91" s="99"/>
      <c r="AO91" s="99"/>
      <c r="AP91" s="99"/>
      <c r="AQ91" s="99"/>
      <c r="AR91" s="81"/>
      <c r="AS91" s="80"/>
      <c r="AT91" s="80"/>
      <c r="AU91" s="80"/>
      <c r="AV91" s="80"/>
      <c r="AW91" s="80"/>
      <c r="AX91" s="81"/>
      <c r="AY91" s="80"/>
      <c r="AZ91" s="80"/>
      <c r="BA91" s="80"/>
      <c r="BB91" s="80"/>
      <c r="BC91" s="81"/>
      <c r="BD91" s="80"/>
      <c r="BE91" s="80"/>
      <c r="BF91" s="80"/>
      <c r="BG91" s="80"/>
      <c r="BH91" s="80"/>
      <c r="BI91" s="81"/>
      <c r="BJ91" s="80"/>
      <c r="BK91" s="80"/>
      <c r="BL91" s="80"/>
      <c r="BM91" s="81"/>
      <c r="BN91" s="80"/>
      <c r="BO91" s="82"/>
      <c r="BP91" s="80"/>
      <c r="BQ91" s="81"/>
      <c r="BR91" s="80"/>
      <c r="BS91" s="83"/>
      <c r="BT91" s="84"/>
      <c r="BU91" s="81"/>
      <c r="BV91" s="80"/>
      <c r="BW91" s="80"/>
      <c r="BX91" s="80"/>
      <c r="BY91" s="81"/>
      <c r="BZ91" s="80"/>
      <c r="CA91" s="80"/>
      <c r="CB91" s="80"/>
      <c r="CC91" s="80"/>
      <c r="CD91" s="81"/>
      <c r="CE91" s="80"/>
      <c r="CF91" s="80"/>
      <c r="CG91" s="80"/>
      <c r="CH91" s="81"/>
      <c r="CI91" s="80"/>
      <c r="CJ91" s="80"/>
      <c r="CK91" s="80"/>
      <c r="CL91" s="81"/>
      <c r="CM91" s="80"/>
      <c r="CN91" s="80"/>
      <c r="CO91" s="80"/>
      <c r="CP91" s="80"/>
      <c r="CQ91" s="80"/>
      <c r="CR91" s="81"/>
      <c r="CS91" s="78"/>
      <c r="CT91" s="80"/>
      <c r="CU91" s="81"/>
      <c r="CV91" s="80"/>
      <c r="CW91" s="80"/>
      <c r="CX91" s="80"/>
      <c r="CY91" s="81"/>
      <c r="CZ91" s="80"/>
      <c r="DA91" s="80"/>
      <c r="DB91" s="147"/>
      <c r="DC91" s="81"/>
      <c r="DD91" s="80"/>
      <c r="DE91" s="80"/>
      <c r="DF91" s="80"/>
      <c r="DG91" s="84"/>
      <c r="DH91" s="84"/>
      <c r="DI91" s="84"/>
    </row>
    <row r="92" spans="1:113" ht="18.75" x14ac:dyDescent="0.25">
      <c r="A92" s="461" t="s">
        <v>193</v>
      </c>
      <c r="B92" s="283" t="s">
        <v>115</v>
      </c>
      <c r="C92" s="119">
        <f t="shared" si="353"/>
        <v>1200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120"/>
      <c r="Q92" s="80"/>
      <c r="R92" s="80"/>
      <c r="S92" s="84"/>
      <c r="T92" s="80"/>
      <c r="U92" s="80"/>
      <c r="V92" s="80"/>
      <c r="W92" s="80"/>
      <c r="X92" s="84"/>
      <c r="Y92" s="80"/>
      <c r="Z92" s="80"/>
      <c r="AA92" s="80"/>
      <c r="AB92" s="84"/>
      <c r="AC92" s="80"/>
      <c r="AD92" s="80"/>
      <c r="AE92" s="80"/>
      <c r="AF92" s="80"/>
      <c r="AG92" s="84"/>
      <c r="AH92" s="80"/>
      <c r="AI92" s="80"/>
      <c r="AJ92" s="80"/>
      <c r="AK92" s="80"/>
      <c r="AL92" s="84"/>
      <c r="AM92" s="99"/>
      <c r="AN92" s="99"/>
      <c r="AO92" s="99"/>
      <c r="AP92" s="99"/>
      <c r="AQ92" s="99"/>
      <c r="AR92" s="84"/>
      <c r="AS92" s="80"/>
      <c r="AT92" s="80"/>
      <c r="AU92" s="80"/>
      <c r="AV92" s="80"/>
      <c r="AW92" s="80"/>
      <c r="AX92" s="84"/>
      <c r="AY92" s="80"/>
      <c r="AZ92" s="80"/>
      <c r="BA92" s="80"/>
      <c r="BB92" s="80"/>
      <c r="BC92" s="84"/>
      <c r="BD92" s="80"/>
      <c r="BE92" s="80"/>
      <c r="BF92" s="80"/>
      <c r="BG92" s="80"/>
      <c r="BH92" s="80"/>
      <c r="BI92" s="84"/>
      <c r="BJ92" s="80"/>
      <c r="BK92" s="80"/>
      <c r="BL92" s="80"/>
      <c r="BM92" s="84"/>
      <c r="BN92" s="80"/>
      <c r="BO92" s="82"/>
      <c r="BP92" s="80"/>
      <c r="BQ92" s="84"/>
      <c r="BR92" s="80"/>
      <c r="BS92" s="83"/>
      <c r="BT92" s="84"/>
      <c r="BU92" s="84"/>
      <c r="BV92" s="80"/>
      <c r="BW92" s="80"/>
      <c r="BX92" s="80"/>
      <c r="BY92" s="84"/>
      <c r="BZ92" s="80"/>
      <c r="CA92" s="80"/>
      <c r="CB92" s="80"/>
      <c r="CC92" s="80"/>
      <c r="CD92" s="84"/>
      <c r="CE92" s="80"/>
      <c r="CF92" s="80"/>
      <c r="CG92" s="80"/>
      <c r="CH92" s="84">
        <f>CK92</f>
        <v>1200</v>
      </c>
      <c r="CI92" s="80"/>
      <c r="CJ92" s="80"/>
      <c r="CK92" s="80">
        <v>1200</v>
      </c>
      <c r="CL92" s="84"/>
      <c r="CM92" s="80"/>
      <c r="CN92" s="80"/>
      <c r="CO92" s="80"/>
      <c r="CP92" s="80"/>
      <c r="CQ92" s="80"/>
      <c r="CR92" s="84"/>
      <c r="CS92" s="78"/>
      <c r="CT92" s="80"/>
      <c r="CU92" s="84"/>
      <c r="CV92" s="80"/>
      <c r="CW92" s="80"/>
      <c r="CX92" s="80"/>
      <c r="CY92" s="84"/>
      <c r="CZ92" s="80"/>
      <c r="DA92" s="80"/>
      <c r="DB92" s="80"/>
      <c r="DC92" s="84"/>
      <c r="DD92" s="80"/>
      <c r="DE92" s="80"/>
      <c r="DF92" s="80"/>
      <c r="DG92" s="84"/>
      <c r="DH92" s="84"/>
      <c r="DI92" s="84"/>
    </row>
    <row r="93" spans="1:113" ht="18.75" x14ac:dyDescent="0.25">
      <c r="A93" s="463" t="s">
        <v>194</v>
      </c>
      <c r="B93" s="293" t="s">
        <v>115</v>
      </c>
      <c r="C93" s="62">
        <f t="shared" si="353"/>
        <v>0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79"/>
      <c r="Q93" s="80"/>
      <c r="R93" s="80"/>
      <c r="S93" s="81"/>
      <c r="T93" s="80"/>
      <c r="U93" s="80"/>
      <c r="V93" s="80"/>
      <c r="W93" s="80"/>
      <c r="X93" s="81"/>
      <c r="Y93" s="80"/>
      <c r="Z93" s="80"/>
      <c r="AA93" s="80"/>
      <c r="AB93" s="81"/>
      <c r="AC93" s="80"/>
      <c r="AD93" s="80"/>
      <c r="AE93" s="80"/>
      <c r="AF93" s="80"/>
      <c r="AG93" s="81"/>
      <c r="AH93" s="80"/>
      <c r="AI93" s="80"/>
      <c r="AJ93" s="80"/>
      <c r="AK93" s="80"/>
      <c r="AL93" s="81"/>
      <c r="AM93" s="99"/>
      <c r="AN93" s="99"/>
      <c r="AO93" s="99"/>
      <c r="AP93" s="99"/>
      <c r="AQ93" s="99"/>
      <c r="AR93" s="81"/>
      <c r="AS93" s="80"/>
      <c r="AT93" s="80"/>
      <c r="AU93" s="80"/>
      <c r="AV93" s="80"/>
      <c r="AW93" s="80"/>
      <c r="AX93" s="81"/>
      <c r="AY93" s="80"/>
      <c r="AZ93" s="80"/>
      <c r="BA93" s="80"/>
      <c r="BB93" s="80"/>
      <c r="BC93" s="81"/>
      <c r="BD93" s="80"/>
      <c r="BE93" s="80"/>
      <c r="BF93" s="80"/>
      <c r="BG93" s="80"/>
      <c r="BH93" s="80"/>
      <c r="BI93" s="81"/>
      <c r="BJ93" s="80"/>
      <c r="BK93" s="80"/>
      <c r="BL93" s="80"/>
      <c r="BM93" s="81"/>
      <c r="BN93" s="80"/>
      <c r="BO93" s="82"/>
      <c r="BP93" s="80"/>
      <c r="BQ93" s="81"/>
      <c r="BR93" s="80"/>
      <c r="BS93" s="83"/>
      <c r="BT93" s="84"/>
      <c r="BU93" s="81"/>
      <c r="BV93" s="80"/>
      <c r="BW93" s="80"/>
      <c r="BX93" s="80"/>
      <c r="BY93" s="81"/>
      <c r="BZ93" s="80"/>
      <c r="CA93" s="80"/>
      <c r="CB93" s="80"/>
      <c r="CC93" s="80"/>
      <c r="CD93" s="81"/>
      <c r="CE93" s="80"/>
      <c r="CF93" s="80"/>
      <c r="CG93" s="80"/>
      <c r="CH93" s="81"/>
      <c r="CI93" s="80"/>
      <c r="CJ93" s="80"/>
      <c r="CK93" s="80"/>
      <c r="CL93" s="81"/>
      <c r="CM93" s="80"/>
      <c r="CN93" s="80"/>
      <c r="CO93" s="80"/>
      <c r="CP93" s="80"/>
      <c r="CQ93" s="80"/>
      <c r="CR93" s="81"/>
      <c r="CS93" s="78"/>
      <c r="CT93" s="80"/>
      <c r="CU93" s="81"/>
      <c r="CV93" s="80"/>
      <c r="CW93" s="80"/>
      <c r="CX93" s="80"/>
      <c r="CY93" s="81"/>
      <c r="CZ93" s="80"/>
      <c r="DA93" s="80"/>
      <c r="DB93" s="80"/>
      <c r="DC93" s="81"/>
      <c r="DD93" s="80"/>
      <c r="DE93" s="80"/>
      <c r="DF93" s="80"/>
      <c r="DG93" s="84"/>
      <c r="DH93" s="84"/>
      <c r="DI93" s="84"/>
    </row>
    <row r="94" spans="1:113" ht="18.75" customHeight="1" x14ac:dyDescent="0.25">
      <c r="A94" s="462" t="s">
        <v>195</v>
      </c>
      <c r="B94" s="460" t="s">
        <v>115</v>
      </c>
      <c r="C94" s="119">
        <f t="shared" si="353"/>
        <v>1000</v>
      </c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120"/>
      <c r="Q94" s="80"/>
      <c r="R94" s="80"/>
      <c r="S94" s="84"/>
      <c r="T94" s="80"/>
      <c r="U94" s="80"/>
      <c r="V94" s="80"/>
      <c r="W94" s="80"/>
      <c r="X94" s="84"/>
      <c r="Y94" s="80"/>
      <c r="Z94" s="80"/>
      <c r="AA94" s="80"/>
      <c r="AB94" s="84"/>
      <c r="AC94" s="80"/>
      <c r="AD94" s="80"/>
      <c r="AE94" s="80"/>
      <c r="AF94" s="80"/>
      <c r="AG94" s="84"/>
      <c r="AH94" s="80"/>
      <c r="AI94" s="80"/>
      <c r="AJ94" s="80"/>
      <c r="AK94" s="80"/>
      <c r="AL94" s="84"/>
      <c r="AM94" s="99"/>
      <c r="AN94" s="99"/>
      <c r="AO94" s="99"/>
      <c r="AP94" s="99"/>
      <c r="AQ94" s="99"/>
      <c r="AR94" s="84"/>
      <c r="AS94" s="80"/>
      <c r="AT94" s="80"/>
      <c r="AU94" s="80"/>
      <c r="AV94" s="80"/>
      <c r="AW94" s="80"/>
      <c r="AX94" s="84"/>
      <c r="AY94" s="80"/>
      <c r="AZ94" s="80"/>
      <c r="BA94" s="80"/>
      <c r="BB94" s="80"/>
      <c r="BC94" s="84"/>
      <c r="BD94" s="80"/>
      <c r="BE94" s="80"/>
      <c r="BF94" s="80"/>
      <c r="BG94" s="80"/>
      <c r="BH94" s="80"/>
      <c r="BI94" s="84"/>
      <c r="BJ94" s="80"/>
      <c r="BK94" s="80"/>
      <c r="BL94" s="80"/>
      <c r="BM94" s="84"/>
      <c r="BN94" s="80"/>
      <c r="BO94" s="82"/>
      <c r="BP94" s="80"/>
      <c r="BQ94" s="84">
        <f>BR94</f>
        <v>1000</v>
      </c>
      <c r="BR94" s="80">
        <v>1000</v>
      </c>
      <c r="BS94" s="83"/>
      <c r="BT94" s="84"/>
      <c r="BU94" s="84"/>
      <c r="BV94" s="80"/>
      <c r="BW94" s="80"/>
      <c r="BX94" s="80"/>
      <c r="BY94" s="84"/>
      <c r="BZ94" s="80"/>
      <c r="CA94" s="80"/>
      <c r="CB94" s="80"/>
      <c r="CC94" s="80"/>
      <c r="CD94" s="84"/>
      <c r="CE94" s="80"/>
      <c r="CF94" s="80"/>
      <c r="CG94" s="80"/>
      <c r="CH94" s="84"/>
      <c r="CI94" s="80"/>
      <c r="CJ94" s="80"/>
      <c r="CK94" s="80"/>
      <c r="CL94" s="84"/>
      <c r="CM94" s="80"/>
      <c r="CN94" s="80"/>
      <c r="CO94" s="80"/>
      <c r="CP94" s="80"/>
      <c r="CQ94" s="80"/>
      <c r="CR94" s="84"/>
      <c r="CS94" s="78"/>
      <c r="CT94" s="80"/>
      <c r="CU94" s="84"/>
      <c r="CV94" s="80"/>
      <c r="CW94" s="80"/>
      <c r="CX94" s="80"/>
      <c r="CY94" s="84"/>
      <c r="CZ94" s="80"/>
      <c r="DA94" s="80"/>
      <c r="DB94" s="80"/>
      <c r="DC94" s="84"/>
      <c r="DD94" s="80"/>
      <c r="DE94" s="80"/>
      <c r="DF94" s="80"/>
      <c r="DG94" s="84"/>
      <c r="DH94" s="84"/>
      <c r="DI94" s="84"/>
    </row>
    <row r="95" spans="1:113" ht="18.75" x14ac:dyDescent="0.25">
      <c r="A95" s="461" t="s">
        <v>196</v>
      </c>
      <c r="B95" s="283" t="s">
        <v>115</v>
      </c>
      <c r="C95" s="119">
        <f t="shared" si="353"/>
        <v>100</v>
      </c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120"/>
      <c r="Q95" s="80"/>
      <c r="R95" s="80"/>
      <c r="S95" s="84"/>
      <c r="T95" s="80"/>
      <c r="U95" s="80"/>
      <c r="V95" s="80"/>
      <c r="W95" s="80"/>
      <c r="X95" s="84"/>
      <c r="Y95" s="80"/>
      <c r="Z95" s="80"/>
      <c r="AA95" s="80"/>
      <c r="AB95" s="84"/>
      <c r="AC95" s="80"/>
      <c r="AD95" s="80"/>
      <c r="AE95" s="80"/>
      <c r="AF95" s="80"/>
      <c r="AG95" s="84"/>
      <c r="AH95" s="80"/>
      <c r="AI95" s="80"/>
      <c r="AJ95" s="80"/>
      <c r="AK95" s="80"/>
      <c r="AL95" s="84"/>
      <c r="AM95" s="99"/>
      <c r="AN95" s="99"/>
      <c r="AO95" s="99"/>
      <c r="AP95" s="99"/>
      <c r="AQ95" s="99"/>
      <c r="AR95" s="84"/>
      <c r="AS95" s="80"/>
      <c r="AT95" s="80"/>
      <c r="AU95" s="80"/>
      <c r="AV95" s="80"/>
      <c r="AW95" s="80"/>
      <c r="AX95" s="84"/>
      <c r="AY95" s="80"/>
      <c r="AZ95" s="80"/>
      <c r="BA95" s="80"/>
      <c r="BB95" s="80"/>
      <c r="BC95" s="84"/>
      <c r="BD95" s="80"/>
      <c r="BE95" s="80"/>
      <c r="BF95" s="80"/>
      <c r="BG95" s="80"/>
      <c r="BH95" s="80"/>
      <c r="BI95" s="84"/>
      <c r="BJ95" s="80"/>
      <c r="BK95" s="80"/>
      <c r="BL95" s="80"/>
      <c r="BM95" s="84"/>
      <c r="BN95" s="80"/>
      <c r="BO95" s="82"/>
      <c r="BP95" s="80"/>
      <c r="BQ95" s="84"/>
      <c r="BR95" s="80"/>
      <c r="BS95" s="83"/>
      <c r="BT95" s="84"/>
      <c r="BU95" s="84"/>
      <c r="BV95" s="80"/>
      <c r="BW95" s="80"/>
      <c r="BX95" s="80"/>
      <c r="BY95" s="84"/>
      <c r="BZ95" s="80"/>
      <c r="CA95" s="80"/>
      <c r="CB95" s="80"/>
      <c r="CC95" s="80"/>
      <c r="CD95" s="84"/>
      <c r="CE95" s="80"/>
      <c r="CF95" s="80"/>
      <c r="CG95" s="80"/>
      <c r="CH95" s="84"/>
      <c r="CI95" s="80"/>
      <c r="CJ95" s="80"/>
      <c r="CK95" s="80"/>
      <c r="CL95" s="84"/>
      <c r="CM95" s="80"/>
      <c r="CN95" s="80"/>
      <c r="CO95" s="80"/>
      <c r="CP95" s="80"/>
      <c r="CQ95" s="80"/>
      <c r="CR95" s="84"/>
      <c r="CS95" s="78"/>
      <c r="CT95" s="80"/>
      <c r="CU95" s="84"/>
      <c r="CV95" s="80"/>
      <c r="CW95" s="80"/>
      <c r="CX95" s="80"/>
      <c r="CY95" s="84"/>
      <c r="CZ95" s="80"/>
      <c r="DA95" s="80"/>
      <c r="DB95" s="80"/>
      <c r="DC95" s="84"/>
      <c r="DD95" s="80"/>
      <c r="DE95" s="80"/>
      <c r="DF95" s="80"/>
      <c r="DG95" s="84"/>
      <c r="DH95" s="84"/>
      <c r="DI95" s="84">
        <v>100</v>
      </c>
    </row>
    <row r="96" spans="1:113" ht="37.5" x14ac:dyDescent="0.25">
      <c r="A96" s="465" t="s">
        <v>197</v>
      </c>
      <c r="B96" s="466"/>
      <c r="C96" s="62">
        <f t="shared" si="353"/>
        <v>0</v>
      </c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79"/>
      <c r="Q96" s="80"/>
      <c r="R96" s="80"/>
      <c r="S96" s="81"/>
      <c r="T96" s="80"/>
      <c r="U96" s="80"/>
      <c r="V96" s="80"/>
      <c r="W96" s="80"/>
      <c r="X96" s="81"/>
      <c r="Y96" s="80"/>
      <c r="Z96" s="80"/>
      <c r="AA96" s="80"/>
      <c r="AB96" s="81"/>
      <c r="AC96" s="80"/>
      <c r="AD96" s="80"/>
      <c r="AE96" s="80"/>
      <c r="AF96" s="80"/>
      <c r="AG96" s="81"/>
      <c r="AH96" s="80"/>
      <c r="AI96" s="80"/>
      <c r="AJ96" s="80"/>
      <c r="AK96" s="80"/>
      <c r="AL96" s="81"/>
      <c r="AM96" s="99"/>
      <c r="AN96" s="99"/>
      <c r="AO96" s="99"/>
      <c r="AP96" s="99"/>
      <c r="AQ96" s="99"/>
      <c r="AR96" s="81"/>
      <c r="AS96" s="80"/>
      <c r="AT96" s="80"/>
      <c r="AU96" s="80"/>
      <c r="AV96" s="80"/>
      <c r="AW96" s="80"/>
      <c r="AX96" s="81"/>
      <c r="AY96" s="80"/>
      <c r="AZ96" s="80"/>
      <c r="BA96" s="80"/>
      <c r="BB96" s="80"/>
      <c r="BC96" s="81"/>
      <c r="BD96" s="80"/>
      <c r="BE96" s="80"/>
      <c r="BF96" s="80"/>
      <c r="BG96" s="80"/>
      <c r="BH96" s="80"/>
      <c r="BI96" s="81"/>
      <c r="BJ96" s="80"/>
      <c r="BK96" s="80"/>
      <c r="BL96" s="80"/>
      <c r="BM96" s="81"/>
      <c r="BN96" s="80"/>
      <c r="BO96" s="82"/>
      <c r="BP96" s="80"/>
      <c r="BQ96" s="81"/>
      <c r="BR96" s="80"/>
      <c r="BS96" s="83"/>
      <c r="BT96" s="84"/>
      <c r="BU96" s="81"/>
      <c r="BV96" s="80"/>
      <c r="BW96" s="80"/>
      <c r="BX96" s="80"/>
      <c r="BY96" s="81"/>
      <c r="BZ96" s="80"/>
      <c r="CA96" s="80"/>
      <c r="CB96" s="80"/>
      <c r="CC96" s="80"/>
      <c r="CD96" s="81"/>
      <c r="CE96" s="80"/>
      <c r="CF96" s="80"/>
      <c r="CG96" s="80"/>
      <c r="CH96" s="81"/>
      <c r="CI96" s="80"/>
      <c r="CJ96" s="80"/>
      <c r="CK96" s="80"/>
      <c r="CL96" s="81"/>
      <c r="CM96" s="80"/>
      <c r="CN96" s="80"/>
      <c r="CO96" s="80"/>
      <c r="CP96" s="80"/>
      <c r="CQ96" s="80"/>
      <c r="CR96" s="81"/>
      <c r="CS96" s="78"/>
      <c r="CT96" s="80"/>
      <c r="CU96" s="81"/>
      <c r="CV96" s="80"/>
      <c r="CW96" s="80"/>
      <c r="CX96" s="80"/>
      <c r="CY96" s="81"/>
      <c r="CZ96" s="80"/>
      <c r="DA96" s="80"/>
      <c r="DB96" s="80"/>
      <c r="DC96" s="81"/>
      <c r="DD96" s="80"/>
      <c r="DE96" s="80"/>
      <c r="DF96" s="80"/>
      <c r="DG96" s="84"/>
      <c r="DH96" s="84"/>
      <c r="DI96" s="84"/>
    </row>
    <row r="97" spans="1:113" ht="56.25" x14ac:dyDescent="0.25">
      <c r="A97" s="467" t="s">
        <v>198</v>
      </c>
      <c r="B97" s="468" t="s">
        <v>115</v>
      </c>
      <c r="C97" s="62">
        <f t="shared" si="353"/>
        <v>0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79"/>
      <c r="Q97" s="80"/>
      <c r="R97" s="80"/>
      <c r="S97" s="81"/>
      <c r="T97" s="80"/>
      <c r="U97" s="80"/>
      <c r="V97" s="80"/>
      <c r="W97" s="80"/>
      <c r="X97" s="81"/>
      <c r="Y97" s="80"/>
      <c r="Z97" s="80"/>
      <c r="AA97" s="80"/>
      <c r="AB97" s="81"/>
      <c r="AC97" s="80"/>
      <c r="AD97" s="80"/>
      <c r="AE97" s="80"/>
      <c r="AF97" s="80"/>
      <c r="AG97" s="81"/>
      <c r="AH97" s="80"/>
      <c r="AI97" s="80"/>
      <c r="AJ97" s="80"/>
      <c r="AK97" s="80"/>
      <c r="AL97" s="81"/>
      <c r="AM97" s="99"/>
      <c r="AN97" s="99"/>
      <c r="AO97" s="99"/>
      <c r="AP97" s="99"/>
      <c r="AQ97" s="99"/>
      <c r="AR97" s="81"/>
      <c r="AS97" s="80"/>
      <c r="AT97" s="80"/>
      <c r="AU97" s="80"/>
      <c r="AV97" s="80"/>
      <c r="AW97" s="80"/>
      <c r="AX97" s="81"/>
      <c r="AY97" s="80"/>
      <c r="AZ97" s="80"/>
      <c r="BA97" s="80"/>
      <c r="BB97" s="80"/>
      <c r="BC97" s="81"/>
      <c r="BD97" s="80"/>
      <c r="BE97" s="80"/>
      <c r="BF97" s="80"/>
      <c r="BG97" s="80"/>
      <c r="BH97" s="80"/>
      <c r="BI97" s="81"/>
      <c r="BJ97" s="80"/>
      <c r="BK97" s="80"/>
      <c r="BL97" s="80"/>
      <c r="BM97" s="81"/>
      <c r="BN97" s="80"/>
      <c r="BO97" s="82"/>
      <c r="BP97" s="80"/>
      <c r="BQ97" s="81"/>
      <c r="BR97" s="80"/>
      <c r="BS97" s="83"/>
      <c r="BT97" s="84"/>
      <c r="BU97" s="81"/>
      <c r="BV97" s="80"/>
      <c r="BW97" s="80"/>
      <c r="BX97" s="80"/>
      <c r="BY97" s="81"/>
      <c r="BZ97" s="80"/>
      <c r="CA97" s="80"/>
      <c r="CB97" s="80"/>
      <c r="CC97" s="80"/>
      <c r="CD97" s="81"/>
      <c r="CE97" s="80"/>
      <c r="CF97" s="80"/>
      <c r="CG97" s="80"/>
      <c r="CH97" s="81"/>
      <c r="CI97" s="80"/>
      <c r="CJ97" s="80"/>
      <c r="CK97" s="80"/>
      <c r="CL97" s="81"/>
      <c r="CM97" s="80"/>
      <c r="CN97" s="80"/>
      <c r="CO97" s="80"/>
      <c r="CP97" s="80"/>
      <c r="CQ97" s="80"/>
      <c r="CR97" s="81"/>
      <c r="CS97" s="78"/>
      <c r="CT97" s="80"/>
      <c r="CU97" s="81"/>
      <c r="CV97" s="80"/>
      <c r="CW97" s="80"/>
      <c r="CX97" s="80"/>
      <c r="CY97" s="81"/>
      <c r="CZ97" s="80"/>
      <c r="DA97" s="80"/>
      <c r="DB97" s="80"/>
      <c r="DC97" s="81"/>
      <c r="DD97" s="80"/>
      <c r="DE97" s="80"/>
      <c r="DF97" s="80"/>
      <c r="DG97" s="84"/>
      <c r="DH97" s="84"/>
      <c r="DI97" s="84"/>
    </row>
    <row r="98" spans="1:113" ht="37.5" x14ac:dyDescent="0.25">
      <c r="A98" s="469" t="s">
        <v>199</v>
      </c>
      <c r="B98" s="470" t="s">
        <v>115</v>
      </c>
      <c r="C98" s="62">
        <f t="shared" si="353"/>
        <v>0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79"/>
      <c r="Q98" s="80"/>
      <c r="R98" s="80"/>
      <c r="S98" s="81"/>
      <c r="T98" s="80"/>
      <c r="U98" s="80"/>
      <c r="V98" s="80"/>
      <c r="W98" s="80"/>
      <c r="X98" s="81"/>
      <c r="Y98" s="80"/>
      <c r="Z98" s="80"/>
      <c r="AA98" s="80"/>
      <c r="AB98" s="81"/>
      <c r="AC98" s="80"/>
      <c r="AD98" s="80"/>
      <c r="AE98" s="80"/>
      <c r="AF98" s="80"/>
      <c r="AG98" s="81"/>
      <c r="AH98" s="80"/>
      <c r="AI98" s="80"/>
      <c r="AJ98" s="80"/>
      <c r="AK98" s="80"/>
      <c r="AL98" s="81"/>
      <c r="AM98" s="99"/>
      <c r="AN98" s="99"/>
      <c r="AO98" s="99"/>
      <c r="AP98" s="99"/>
      <c r="AQ98" s="99"/>
      <c r="AR98" s="81"/>
      <c r="AS98" s="80"/>
      <c r="AT98" s="80"/>
      <c r="AU98" s="80"/>
      <c r="AV98" s="80"/>
      <c r="AW98" s="80"/>
      <c r="AX98" s="81"/>
      <c r="AY98" s="80"/>
      <c r="AZ98" s="80"/>
      <c r="BA98" s="80"/>
      <c r="BB98" s="80"/>
      <c r="BC98" s="81"/>
      <c r="BD98" s="80"/>
      <c r="BE98" s="80"/>
      <c r="BF98" s="80"/>
      <c r="BG98" s="80"/>
      <c r="BH98" s="80"/>
      <c r="BI98" s="81"/>
      <c r="BJ98" s="80"/>
      <c r="BK98" s="80"/>
      <c r="BL98" s="80"/>
      <c r="BM98" s="81"/>
      <c r="BN98" s="80"/>
      <c r="BO98" s="82"/>
      <c r="BP98" s="80"/>
      <c r="BQ98" s="81"/>
      <c r="BR98" s="80"/>
      <c r="BS98" s="83"/>
      <c r="BT98" s="84"/>
      <c r="BU98" s="81"/>
      <c r="BV98" s="80"/>
      <c r="BW98" s="80"/>
      <c r="BX98" s="80"/>
      <c r="BY98" s="81"/>
      <c r="BZ98" s="80"/>
      <c r="CA98" s="80"/>
      <c r="CB98" s="80"/>
      <c r="CC98" s="80"/>
      <c r="CD98" s="81"/>
      <c r="CE98" s="80"/>
      <c r="CF98" s="80"/>
      <c r="CG98" s="80"/>
      <c r="CH98" s="81"/>
      <c r="CI98" s="80"/>
      <c r="CJ98" s="80"/>
      <c r="CK98" s="80"/>
      <c r="CL98" s="81"/>
      <c r="CM98" s="80"/>
      <c r="CN98" s="80"/>
      <c r="CO98" s="80"/>
      <c r="CP98" s="80"/>
      <c r="CQ98" s="80"/>
      <c r="CR98" s="81"/>
      <c r="CS98" s="78"/>
      <c r="CT98" s="80"/>
      <c r="CU98" s="81"/>
      <c r="CV98" s="80"/>
      <c r="CW98" s="80"/>
      <c r="CX98" s="80"/>
      <c r="CY98" s="81"/>
      <c r="CZ98" s="80"/>
      <c r="DA98" s="80"/>
      <c r="DB98" s="80"/>
      <c r="DC98" s="81"/>
      <c r="DD98" s="80"/>
      <c r="DE98" s="80"/>
      <c r="DF98" s="80"/>
      <c r="DG98" s="84"/>
      <c r="DH98" s="84"/>
      <c r="DI98" s="84"/>
    </row>
    <row r="99" spans="1:113" ht="39" customHeight="1" x14ac:dyDescent="0.25">
      <c r="A99" s="471" t="s">
        <v>200</v>
      </c>
      <c r="B99" s="470" t="s">
        <v>115</v>
      </c>
      <c r="C99" s="62">
        <f t="shared" si="353"/>
        <v>0</v>
      </c>
      <c r="D99" s="80"/>
      <c r="E99" s="80"/>
      <c r="F99" s="80"/>
      <c r="G99" s="80"/>
      <c r="H99" s="80"/>
      <c r="I99" s="78"/>
      <c r="J99" s="78"/>
      <c r="K99" s="78"/>
      <c r="L99" s="78"/>
      <c r="M99" s="78"/>
      <c r="N99" s="78"/>
      <c r="O99" s="78"/>
      <c r="P99" s="79"/>
      <c r="Q99" s="80"/>
      <c r="R99" s="78"/>
      <c r="S99" s="79"/>
      <c r="T99" s="88"/>
      <c r="U99" s="78"/>
      <c r="V99" s="78"/>
      <c r="W99" s="78"/>
      <c r="X99" s="79"/>
      <c r="Y99" s="80"/>
      <c r="Z99" s="78"/>
      <c r="AA99" s="78"/>
      <c r="AB99" s="81"/>
      <c r="AC99" s="78"/>
      <c r="AD99" s="78"/>
      <c r="AE99" s="78"/>
      <c r="AF99" s="78"/>
      <c r="AG99" s="79"/>
      <c r="AH99" s="78"/>
      <c r="AI99" s="78"/>
      <c r="AJ99" s="78"/>
      <c r="AK99" s="78"/>
      <c r="AL99" s="81"/>
      <c r="AM99" s="90"/>
      <c r="AN99" s="99"/>
      <c r="AO99" s="99"/>
      <c r="AP99" s="99"/>
      <c r="AQ99" s="99"/>
      <c r="AR99" s="81"/>
      <c r="AS99" s="80"/>
      <c r="AT99" s="80"/>
      <c r="AU99" s="80"/>
      <c r="AV99" s="80"/>
      <c r="AW99" s="80"/>
      <c r="AX99" s="81"/>
      <c r="AY99" s="80"/>
      <c r="AZ99" s="80"/>
      <c r="BA99" s="80"/>
      <c r="BB99" s="80"/>
      <c r="BC99" s="81"/>
      <c r="BD99" s="80"/>
      <c r="BE99" s="80"/>
      <c r="BF99" s="80"/>
      <c r="BG99" s="80"/>
      <c r="BH99" s="80"/>
      <c r="BI99" s="81"/>
      <c r="BJ99" s="80"/>
      <c r="BK99" s="80"/>
      <c r="BL99" s="80"/>
      <c r="BM99" s="81"/>
      <c r="BN99" s="80"/>
      <c r="BO99" s="82"/>
      <c r="BP99" s="80"/>
      <c r="BQ99" s="81"/>
      <c r="BR99" s="80"/>
      <c r="BS99" s="83"/>
      <c r="BT99" s="84"/>
      <c r="BU99" s="81"/>
      <c r="BV99" s="80"/>
      <c r="BW99" s="80"/>
      <c r="BX99" s="80"/>
      <c r="BY99" s="81"/>
      <c r="BZ99" s="80"/>
      <c r="CA99" s="80"/>
      <c r="CB99" s="80"/>
      <c r="CC99" s="80"/>
      <c r="CD99" s="81"/>
      <c r="CE99" s="80"/>
      <c r="CF99" s="80"/>
      <c r="CG99" s="80"/>
      <c r="CH99" s="81"/>
      <c r="CI99" s="80"/>
      <c r="CJ99" s="80"/>
      <c r="CK99" s="80"/>
      <c r="CL99" s="81"/>
      <c r="CM99" s="89"/>
      <c r="CN99" s="89"/>
      <c r="CO99" s="89"/>
      <c r="CP99" s="89"/>
      <c r="CQ99" s="89"/>
      <c r="CR99" s="81"/>
      <c r="CS99" s="88"/>
      <c r="CT99" s="89"/>
      <c r="CU99" s="81"/>
      <c r="CV99" s="89"/>
      <c r="CW99" s="89"/>
      <c r="CX99" s="89"/>
      <c r="CY99" s="81"/>
      <c r="CZ99" s="89"/>
      <c r="DA99" s="89"/>
      <c r="DB99" s="89"/>
      <c r="DC99" s="81"/>
      <c r="DD99" s="89"/>
      <c r="DE99" s="89"/>
      <c r="DF99" s="89"/>
      <c r="DG99" s="81"/>
      <c r="DH99" s="81"/>
      <c r="DI99" s="81"/>
    </row>
    <row r="100" spans="1:113" ht="37.5" x14ac:dyDescent="0.25">
      <c r="A100" s="471" t="s">
        <v>201</v>
      </c>
      <c r="B100" s="470" t="s">
        <v>115</v>
      </c>
      <c r="C100" s="62">
        <f t="shared" si="353"/>
        <v>0</v>
      </c>
      <c r="D100" s="80"/>
      <c r="E100" s="80"/>
      <c r="F100" s="80"/>
      <c r="G100" s="80"/>
      <c r="H100" s="80"/>
      <c r="I100" s="88"/>
      <c r="J100" s="88"/>
      <c r="K100" s="88"/>
      <c r="L100" s="88"/>
      <c r="M100" s="88"/>
      <c r="N100" s="88"/>
      <c r="O100" s="88"/>
      <c r="P100" s="79"/>
      <c r="Q100" s="89"/>
      <c r="R100" s="88"/>
      <c r="S100" s="79"/>
      <c r="T100" s="88"/>
      <c r="U100" s="88"/>
      <c r="V100" s="88"/>
      <c r="W100" s="88"/>
      <c r="X100" s="79"/>
      <c r="Y100" s="89"/>
      <c r="Z100" s="88"/>
      <c r="AA100" s="88"/>
      <c r="AB100" s="81"/>
      <c r="AC100" s="88"/>
      <c r="AD100" s="88"/>
      <c r="AE100" s="88"/>
      <c r="AF100" s="88"/>
      <c r="AG100" s="79"/>
      <c r="AH100" s="88"/>
      <c r="AI100" s="88"/>
      <c r="AJ100" s="88"/>
      <c r="AK100" s="88"/>
      <c r="AL100" s="81"/>
      <c r="AM100" s="90"/>
      <c r="AN100" s="90"/>
      <c r="AO100" s="90"/>
      <c r="AP100" s="90"/>
      <c r="AQ100" s="90"/>
      <c r="AR100" s="81"/>
      <c r="AS100" s="89"/>
      <c r="AT100" s="89"/>
      <c r="AU100" s="89"/>
      <c r="AV100" s="89"/>
      <c r="AW100" s="89"/>
      <c r="AX100" s="81"/>
      <c r="AY100" s="89"/>
      <c r="AZ100" s="89"/>
      <c r="BA100" s="89"/>
      <c r="BB100" s="89"/>
      <c r="BC100" s="81"/>
      <c r="BD100" s="89"/>
      <c r="BE100" s="89"/>
      <c r="BF100" s="89"/>
      <c r="BG100" s="89"/>
      <c r="BH100" s="89"/>
      <c r="BI100" s="81"/>
      <c r="BJ100" s="89"/>
      <c r="BK100" s="89"/>
      <c r="BL100" s="89"/>
      <c r="BM100" s="81"/>
      <c r="BN100" s="89"/>
      <c r="BO100" s="92"/>
      <c r="BP100" s="89"/>
      <c r="BQ100" s="81"/>
      <c r="BR100" s="89"/>
      <c r="BS100" s="94"/>
      <c r="BT100" s="84"/>
      <c r="BU100" s="81"/>
      <c r="BV100" s="89"/>
      <c r="BW100" s="89"/>
      <c r="BX100" s="89"/>
      <c r="BY100" s="81"/>
      <c r="BZ100" s="89"/>
      <c r="CA100" s="89"/>
      <c r="CB100" s="89"/>
      <c r="CC100" s="89"/>
      <c r="CD100" s="81"/>
      <c r="CE100" s="89"/>
      <c r="CF100" s="89"/>
      <c r="CG100" s="89"/>
      <c r="CH100" s="81"/>
      <c r="CI100" s="89"/>
      <c r="CJ100" s="89"/>
      <c r="CK100" s="89"/>
      <c r="CL100" s="81"/>
      <c r="CM100" s="89"/>
      <c r="CN100" s="89"/>
      <c r="CO100" s="89"/>
      <c r="CP100" s="89"/>
      <c r="CQ100" s="89"/>
      <c r="CR100" s="81"/>
      <c r="CS100" s="88"/>
      <c r="CT100" s="89"/>
      <c r="CU100" s="81"/>
      <c r="CV100" s="89"/>
      <c r="CW100" s="89"/>
      <c r="CX100" s="89"/>
      <c r="CY100" s="81"/>
      <c r="CZ100" s="89"/>
      <c r="DA100" s="89"/>
      <c r="DB100" s="89"/>
      <c r="DC100" s="81"/>
      <c r="DD100" s="89"/>
      <c r="DE100" s="89"/>
      <c r="DF100" s="89"/>
      <c r="DG100" s="81"/>
      <c r="DH100" s="81"/>
      <c r="DI100" s="81"/>
    </row>
    <row r="101" spans="1:113" ht="18.75" customHeight="1" x14ac:dyDescent="0.3">
      <c r="A101" s="472" t="s">
        <v>202</v>
      </c>
      <c r="B101" s="87" t="s">
        <v>203</v>
      </c>
      <c r="C101" s="62">
        <f t="shared" si="353"/>
        <v>0</v>
      </c>
      <c r="D101" s="80"/>
      <c r="E101" s="80"/>
      <c r="F101" s="80"/>
      <c r="G101" s="80"/>
      <c r="H101" s="80"/>
      <c r="I101" s="473"/>
      <c r="J101" s="473"/>
      <c r="K101" s="473"/>
      <c r="L101" s="473"/>
      <c r="M101" s="473"/>
      <c r="N101" s="473"/>
      <c r="O101" s="473"/>
      <c r="P101" s="474"/>
      <c r="Q101" s="99"/>
      <c r="R101" s="475"/>
      <c r="S101" s="474"/>
      <c r="T101" s="473"/>
      <c r="U101" s="473"/>
      <c r="V101" s="473"/>
      <c r="W101" s="473"/>
      <c r="X101" s="474"/>
      <c r="Y101" s="254"/>
      <c r="Z101" s="473"/>
      <c r="AA101" s="473"/>
      <c r="AB101" s="474"/>
      <c r="AC101" s="473"/>
      <c r="AD101" s="473"/>
      <c r="AE101" s="473"/>
      <c r="AF101" s="473"/>
      <c r="AG101" s="474"/>
      <c r="AH101" s="473"/>
      <c r="AI101" s="473"/>
      <c r="AJ101" s="473"/>
      <c r="AK101" s="473"/>
      <c r="AL101" s="476"/>
      <c r="AM101" s="99"/>
      <c r="AN101" s="99"/>
      <c r="AO101" s="99"/>
      <c r="AP101" s="99"/>
      <c r="AQ101" s="99"/>
      <c r="AR101" s="477"/>
      <c r="AS101" s="478"/>
      <c r="AT101" s="478"/>
      <c r="AU101" s="478"/>
      <c r="AV101" s="478"/>
      <c r="AW101" s="478"/>
      <c r="AX101" s="474"/>
      <c r="AY101" s="479"/>
      <c r="AZ101" s="479"/>
      <c r="BA101" s="479"/>
      <c r="BB101" s="479"/>
      <c r="BC101" s="474"/>
      <c r="BD101" s="479"/>
      <c r="BE101" s="479"/>
      <c r="BF101" s="479"/>
      <c r="BG101" s="479"/>
      <c r="BH101" s="479"/>
      <c r="BI101" s="474"/>
      <c r="BJ101" s="480"/>
      <c r="BK101" s="479"/>
      <c r="BL101" s="479"/>
      <c r="BM101" s="474"/>
      <c r="BN101" s="479"/>
      <c r="BO101" s="481"/>
      <c r="BP101" s="479"/>
      <c r="BQ101" s="474"/>
      <c r="BR101" s="479"/>
      <c r="BS101" s="482"/>
      <c r="BT101" s="483"/>
      <c r="BU101" s="474"/>
      <c r="BV101" s="479"/>
      <c r="BW101" s="479"/>
      <c r="BX101" s="479"/>
      <c r="BY101" s="474"/>
      <c r="BZ101" s="484"/>
      <c r="CA101" s="485"/>
      <c r="CB101" s="485"/>
      <c r="CC101" s="485"/>
      <c r="CD101" s="474"/>
      <c r="CE101" s="479"/>
      <c r="CF101" s="479"/>
      <c r="CG101" s="479"/>
      <c r="CH101" s="474"/>
      <c r="CI101" s="479"/>
      <c r="CJ101" s="479"/>
      <c r="CK101" s="479"/>
      <c r="CL101" s="474"/>
      <c r="CM101" s="486"/>
      <c r="CN101" s="486"/>
      <c r="CO101" s="486"/>
      <c r="CP101" s="487"/>
      <c r="CQ101" s="486"/>
      <c r="CR101" s="474"/>
      <c r="CS101" s="486"/>
      <c r="CT101" s="486"/>
      <c r="CU101" s="474"/>
      <c r="CV101" s="487"/>
      <c r="CW101" s="486"/>
      <c r="CX101" s="486"/>
      <c r="CY101" s="474"/>
      <c r="CZ101" s="486"/>
      <c r="DA101" s="486"/>
      <c r="DB101" s="487"/>
      <c r="DC101" s="474"/>
      <c r="DD101" s="486"/>
      <c r="DE101" s="486"/>
      <c r="DF101" s="486"/>
      <c r="DG101" s="488"/>
      <c r="DH101" s="488"/>
      <c r="DI101" s="488"/>
    </row>
    <row r="102" spans="1:113" ht="18.75" x14ac:dyDescent="0.25">
      <c r="A102" s="489"/>
      <c r="B102" s="145" t="s">
        <v>203</v>
      </c>
      <c r="C102" s="62">
        <f t="shared" si="353"/>
        <v>0</v>
      </c>
      <c r="D102" s="80"/>
      <c r="E102" s="80"/>
      <c r="F102" s="80"/>
      <c r="G102" s="80"/>
      <c r="H102" s="80"/>
      <c r="I102" s="490"/>
      <c r="J102" s="490"/>
      <c r="K102" s="490"/>
      <c r="L102" s="490"/>
      <c r="M102" s="490"/>
      <c r="N102" s="490"/>
      <c r="O102" s="490"/>
      <c r="P102" s="491"/>
      <c r="Q102" s="492"/>
      <c r="R102" s="490"/>
      <c r="S102" s="491"/>
      <c r="T102" s="490"/>
      <c r="U102" s="490"/>
      <c r="V102" s="490"/>
      <c r="W102" s="490"/>
      <c r="X102" s="491"/>
      <c r="Y102" s="492"/>
      <c r="Z102" s="490"/>
      <c r="AA102" s="490"/>
      <c r="AB102" s="491"/>
      <c r="AC102" s="490"/>
      <c r="AD102" s="490"/>
      <c r="AE102" s="490"/>
      <c r="AF102" s="490"/>
      <c r="AG102" s="491"/>
      <c r="AH102" s="490"/>
      <c r="AI102" s="490"/>
      <c r="AJ102" s="490"/>
      <c r="AK102" s="490"/>
      <c r="AL102" s="493"/>
      <c r="AM102" s="490"/>
      <c r="AN102" s="490"/>
      <c r="AO102" s="490"/>
      <c r="AP102" s="490"/>
      <c r="AQ102" s="490"/>
      <c r="AR102" s="491"/>
      <c r="AS102" s="490"/>
      <c r="AT102" s="490"/>
      <c r="AU102" s="490"/>
      <c r="AV102" s="490"/>
      <c r="AW102" s="490"/>
      <c r="AX102" s="491"/>
      <c r="AY102" s="490"/>
      <c r="AZ102" s="490"/>
      <c r="BA102" s="490"/>
      <c r="BB102" s="490"/>
      <c r="BC102" s="491"/>
      <c r="BD102" s="490"/>
      <c r="BE102" s="490"/>
      <c r="BF102" s="490"/>
      <c r="BG102" s="490"/>
      <c r="BH102" s="490"/>
      <c r="BI102" s="491"/>
      <c r="BJ102" s="492"/>
      <c r="BK102" s="490"/>
      <c r="BL102" s="490"/>
      <c r="BM102" s="491"/>
      <c r="BN102" s="490"/>
      <c r="BO102" s="494"/>
      <c r="BP102" s="490"/>
      <c r="BQ102" s="491"/>
      <c r="BR102" s="490"/>
      <c r="BS102" s="495"/>
      <c r="BT102" s="491"/>
      <c r="BU102" s="491"/>
      <c r="BV102" s="490"/>
      <c r="BW102" s="490"/>
      <c r="BX102" s="490"/>
      <c r="BY102" s="491"/>
      <c r="BZ102" s="492"/>
      <c r="CA102" s="490"/>
      <c r="CB102" s="490"/>
      <c r="CC102" s="490"/>
      <c r="CD102" s="491"/>
      <c r="CE102" s="490"/>
      <c r="CF102" s="490"/>
      <c r="CG102" s="490"/>
      <c r="CH102" s="491"/>
      <c r="CI102" s="490"/>
      <c r="CJ102" s="490"/>
      <c r="CK102" s="490"/>
      <c r="CL102" s="491"/>
      <c r="CM102" s="490"/>
      <c r="CN102" s="490"/>
      <c r="CO102" s="490"/>
      <c r="CP102" s="492"/>
      <c r="CQ102" s="490"/>
      <c r="CR102" s="491"/>
      <c r="CS102" s="490"/>
      <c r="CT102" s="490"/>
      <c r="CU102" s="491"/>
      <c r="CV102" s="492"/>
      <c r="CW102" s="490"/>
      <c r="CX102" s="490"/>
      <c r="CY102" s="491"/>
      <c r="CZ102" s="490"/>
      <c r="DA102" s="490"/>
      <c r="DB102" s="492"/>
      <c r="DC102" s="491"/>
      <c r="DD102" s="490"/>
      <c r="DE102" s="490"/>
      <c r="DF102" s="490"/>
      <c r="DG102" s="491"/>
      <c r="DH102" s="491"/>
      <c r="DI102" s="491"/>
    </row>
    <row r="103" spans="1:113" ht="18.75" x14ac:dyDescent="0.25">
      <c r="A103" s="496"/>
      <c r="B103" s="250" t="s">
        <v>203</v>
      </c>
      <c r="C103" s="62">
        <f t="shared" si="353"/>
        <v>0</v>
      </c>
      <c r="D103" s="80"/>
      <c r="E103" s="80"/>
      <c r="F103" s="80"/>
      <c r="G103" s="80"/>
      <c r="H103" s="80"/>
      <c r="I103" s="490"/>
      <c r="J103" s="490"/>
      <c r="K103" s="490"/>
      <c r="L103" s="490"/>
      <c r="M103" s="490"/>
      <c r="N103" s="490"/>
      <c r="O103" s="490"/>
      <c r="P103" s="491"/>
      <c r="Q103" s="492"/>
      <c r="R103" s="490"/>
      <c r="S103" s="491"/>
      <c r="T103" s="490"/>
      <c r="U103" s="490"/>
      <c r="V103" s="490"/>
      <c r="W103" s="490"/>
      <c r="X103" s="491"/>
      <c r="Y103" s="492"/>
      <c r="Z103" s="490"/>
      <c r="AA103" s="490"/>
      <c r="AB103" s="491"/>
      <c r="AC103" s="490"/>
      <c r="AD103" s="490"/>
      <c r="AE103" s="490"/>
      <c r="AF103" s="490"/>
      <c r="AG103" s="491"/>
      <c r="AH103" s="490"/>
      <c r="AI103" s="490"/>
      <c r="AJ103" s="490"/>
      <c r="AK103" s="490"/>
      <c r="AL103" s="493"/>
      <c r="AM103" s="490"/>
      <c r="AN103" s="490"/>
      <c r="AO103" s="490"/>
      <c r="AP103" s="490"/>
      <c r="AQ103" s="490"/>
      <c r="AR103" s="491"/>
      <c r="AS103" s="490"/>
      <c r="AT103" s="490"/>
      <c r="AU103" s="490"/>
      <c r="AV103" s="490"/>
      <c r="AW103" s="490"/>
      <c r="AX103" s="491"/>
      <c r="AY103" s="490"/>
      <c r="AZ103" s="490"/>
      <c r="BA103" s="490"/>
      <c r="BB103" s="490"/>
      <c r="BC103" s="491"/>
      <c r="BD103" s="490"/>
      <c r="BE103" s="490"/>
      <c r="BF103" s="490"/>
      <c r="BG103" s="490"/>
      <c r="BH103" s="490"/>
      <c r="BI103" s="491"/>
      <c r="BJ103" s="492"/>
      <c r="BK103" s="490"/>
      <c r="BL103" s="490"/>
      <c r="BM103" s="491"/>
      <c r="BN103" s="490"/>
      <c r="BO103" s="494"/>
      <c r="BP103" s="490"/>
      <c r="BQ103" s="491"/>
      <c r="BR103" s="490"/>
      <c r="BS103" s="495"/>
      <c r="BT103" s="491"/>
      <c r="BU103" s="491"/>
      <c r="BV103" s="490"/>
      <c r="BW103" s="490"/>
      <c r="BX103" s="490"/>
      <c r="BY103" s="491"/>
      <c r="BZ103" s="492"/>
      <c r="CA103" s="490"/>
      <c r="CB103" s="490"/>
      <c r="CC103" s="490"/>
      <c r="CD103" s="491"/>
      <c r="CE103" s="490"/>
      <c r="CF103" s="490"/>
      <c r="CG103" s="490"/>
      <c r="CH103" s="491"/>
      <c r="CI103" s="490"/>
      <c r="CJ103" s="490"/>
      <c r="CK103" s="490"/>
      <c r="CL103" s="491"/>
      <c r="CM103" s="490"/>
      <c r="CN103" s="490"/>
      <c r="CO103" s="490"/>
      <c r="CP103" s="492"/>
      <c r="CQ103" s="490"/>
      <c r="CR103" s="491"/>
      <c r="CS103" s="490"/>
      <c r="CT103" s="490"/>
      <c r="CU103" s="491"/>
      <c r="CV103" s="492"/>
      <c r="CW103" s="490"/>
      <c r="CX103" s="490"/>
      <c r="CY103" s="491"/>
      <c r="CZ103" s="490"/>
      <c r="DA103" s="490"/>
      <c r="DB103" s="492"/>
      <c r="DC103" s="491"/>
      <c r="DD103" s="490"/>
      <c r="DE103" s="490"/>
      <c r="DF103" s="490"/>
      <c r="DG103" s="491"/>
      <c r="DH103" s="491"/>
      <c r="DI103" s="491"/>
    </row>
    <row r="104" spans="1:113" ht="18.75" x14ac:dyDescent="0.25">
      <c r="A104" s="496"/>
      <c r="B104" s="250" t="s">
        <v>203</v>
      </c>
      <c r="C104" s="62">
        <f t="shared" si="353"/>
        <v>0</v>
      </c>
      <c r="D104" s="80"/>
      <c r="E104" s="80"/>
      <c r="F104" s="80"/>
      <c r="G104" s="80"/>
      <c r="H104" s="80"/>
      <c r="I104" s="490"/>
      <c r="J104" s="490"/>
      <c r="K104" s="490"/>
      <c r="L104" s="490"/>
      <c r="M104" s="490"/>
      <c r="N104" s="490"/>
      <c r="O104" s="490"/>
      <c r="P104" s="491"/>
      <c r="Q104" s="492"/>
      <c r="R104" s="490"/>
      <c r="S104" s="491"/>
      <c r="T104" s="490"/>
      <c r="U104" s="490"/>
      <c r="V104" s="490"/>
      <c r="W104" s="490"/>
      <c r="X104" s="491"/>
      <c r="Y104" s="492"/>
      <c r="Z104" s="490"/>
      <c r="AA104" s="490"/>
      <c r="AB104" s="491"/>
      <c r="AC104" s="490"/>
      <c r="AD104" s="490"/>
      <c r="AE104" s="490"/>
      <c r="AF104" s="490"/>
      <c r="AG104" s="491"/>
      <c r="AH104" s="490"/>
      <c r="AI104" s="490"/>
      <c r="AJ104" s="490"/>
      <c r="AK104" s="490"/>
      <c r="AL104" s="493"/>
      <c r="AM104" s="490"/>
      <c r="AN104" s="490"/>
      <c r="AO104" s="490"/>
      <c r="AP104" s="490"/>
      <c r="AQ104" s="490"/>
      <c r="AR104" s="491"/>
      <c r="AS104" s="490"/>
      <c r="AT104" s="490"/>
      <c r="AU104" s="490"/>
      <c r="AV104" s="490"/>
      <c r="AW104" s="490"/>
      <c r="AX104" s="491"/>
      <c r="AY104" s="490"/>
      <c r="AZ104" s="490"/>
      <c r="BA104" s="490"/>
      <c r="BB104" s="490"/>
      <c r="BC104" s="491"/>
      <c r="BD104" s="490"/>
      <c r="BE104" s="490"/>
      <c r="BF104" s="490"/>
      <c r="BG104" s="490"/>
      <c r="BH104" s="490"/>
      <c r="BI104" s="491"/>
      <c r="BJ104" s="492"/>
      <c r="BK104" s="490"/>
      <c r="BL104" s="490"/>
      <c r="BM104" s="491"/>
      <c r="BN104" s="490"/>
      <c r="BO104" s="494"/>
      <c r="BP104" s="490"/>
      <c r="BQ104" s="491"/>
      <c r="BR104" s="490"/>
      <c r="BS104" s="495"/>
      <c r="BT104" s="491"/>
      <c r="BU104" s="491"/>
      <c r="BV104" s="490"/>
      <c r="BW104" s="490"/>
      <c r="BX104" s="490"/>
      <c r="BY104" s="491"/>
      <c r="BZ104" s="492"/>
      <c r="CA104" s="490"/>
      <c r="CB104" s="490"/>
      <c r="CC104" s="490"/>
      <c r="CD104" s="491"/>
      <c r="CE104" s="490"/>
      <c r="CF104" s="490"/>
      <c r="CG104" s="490"/>
      <c r="CH104" s="491"/>
      <c r="CI104" s="490"/>
      <c r="CJ104" s="490"/>
      <c r="CK104" s="490"/>
      <c r="CL104" s="491"/>
      <c r="CM104" s="490"/>
      <c r="CN104" s="490"/>
      <c r="CO104" s="490"/>
      <c r="CP104" s="492"/>
      <c r="CQ104" s="490"/>
      <c r="CR104" s="491"/>
      <c r="CS104" s="490"/>
      <c r="CT104" s="490"/>
      <c r="CU104" s="491"/>
      <c r="CV104" s="492"/>
      <c r="CW104" s="490"/>
      <c r="CX104" s="490"/>
      <c r="CY104" s="491"/>
      <c r="CZ104" s="490"/>
      <c r="DA104" s="490"/>
      <c r="DB104" s="492"/>
      <c r="DC104" s="491"/>
      <c r="DD104" s="490"/>
      <c r="DE104" s="490"/>
      <c r="DF104" s="490"/>
      <c r="DG104" s="491"/>
      <c r="DH104" s="491"/>
      <c r="DI104" s="491"/>
    </row>
    <row r="105" spans="1:113" ht="56.25" x14ac:dyDescent="0.25">
      <c r="A105" s="457" t="s">
        <v>204</v>
      </c>
      <c r="B105" s="77" t="s">
        <v>115</v>
      </c>
      <c r="C105" s="62">
        <f t="shared" si="353"/>
        <v>2200</v>
      </c>
      <c r="D105" s="490"/>
      <c r="E105" s="490"/>
      <c r="F105" s="78">
        <v>2200</v>
      </c>
      <c r="G105" s="490"/>
      <c r="H105" s="490"/>
      <c r="I105" s="490"/>
      <c r="J105" s="490"/>
      <c r="K105" s="490"/>
      <c r="L105" s="490"/>
      <c r="M105" s="490"/>
      <c r="N105" s="490"/>
      <c r="O105" s="490"/>
      <c r="P105" s="491"/>
      <c r="Q105" s="492"/>
      <c r="R105" s="490"/>
      <c r="S105" s="491"/>
      <c r="T105" s="490"/>
      <c r="U105" s="490"/>
      <c r="V105" s="490"/>
      <c r="W105" s="490"/>
      <c r="X105" s="491"/>
      <c r="Y105" s="492"/>
      <c r="Z105" s="490"/>
      <c r="AA105" s="490"/>
      <c r="AB105" s="491"/>
      <c r="AC105" s="490"/>
      <c r="AD105" s="490"/>
      <c r="AE105" s="490"/>
      <c r="AF105" s="490"/>
      <c r="AG105" s="491"/>
      <c r="AH105" s="490"/>
      <c r="AI105" s="490"/>
      <c r="AJ105" s="490"/>
      <c r="AK105" s="490"/>
      <c r="AL105" s="493"/>
      <c r="AM105" s="490"/>
      <c r="AN105" s="490"/>
      <c r="AO105" s="490"/>
      <c r="AP105" s="490"/>
      <c r="AQ105" s="490"/>
      <c r="AR105" s="491"/>
      <c r="AS105" s="490"/>
      <c r="AT105" s="490"/>
      <c r="AU105" s="490"/>
      <c r="AV105" s="490"/>
      <c r="AW105" s="490"/>
      <c r="AX105" s="491"/>
      <c r="AY105" s="490"/>
      <c r="AZ105" s="490"/>
      <c r="BA105" s="490"/>
      <c r="BB105" s="490"/>
      <c r="BC105" s="491"/>
      <c r="BD105" s="490"/>
      <c r="BE105" s="490"/>
      <c r="BF105" s="490"/>
      <c r="BG105" s="490"/>
      <c r="BH105" s="490"/>
      <c r="BI105" s="491"/>
      <c r="BJ105" s="492"/>
      <c r="BK105" s="490"/>
      <c r="BL105" s="490"/>
      <c r="BM105" s="491"/>
      <c r="BN105" s="490"/>
      <c r="BO105" s="494"/>
      <c r="BP105" s="490"/>
      <c r="BQ105" s="491"/>
      <c r="BR105" s="490"/>
      <c r="BS105" s="495"/>
      <c r="BT105" s="491"/>
      <c r="BU105" s="491"/>
      <c r="BV105" s="490"/>
      <c r="BW105" s="490"/>
      <c r="BX105" s="490"/>
      <c r="BY105" s="491"/>
      <c r="BZ105" s="492"/>
      <c r="CA105" s="490"/>
      <c r="CB105" s="490"/>
      <c r="CC105" s="490"/>
      <c r="CD105" s="491"/>
      <c r="CE105" s="490"/>
      <c r="CF105" s="490"/>
      <c r="CG105" s="490"/>
      <c r="CH105" s="491"/>
      <c r="CI105" s="490"/>
      <c r="CJ105" s="490"/>
      <c r="CK105" s="490"/>
      <c r="CL105" s="491"/>
      <c r="CM105" s="490"/>
      <c r="CN105" s="490"/>
      <c r="CO105" s="490"/>
      <c r="CP105" s="492"/>
      <c r="CQ105" s="490"/>
      <c r="CR105" s="491"/>
      <c r="CS105" s="490"/>
      <c r="CT105" s="490"/>
      <c r="CU105" s="491"/>
      <c r="CV105" s="492"/>
      <c r="CW105" s="490"/>
      <c r="CX105" s="490"/>
      <c r="CY105" s="491"/>
      <c r="CZ105" s="490"/>
      <c r="DA105" s="490"/>
      <c r="DB105" s="492"/>
      <c r="DC105" s="491"/>
      <c r="DD105" s="490"/>
      <c r="DE105" s="490"/>
      <c r="DF105" s="490"/>
      <c r="DG105" s="491"/>
      <c r="DH105" s="491"/>
      <c r="DI105" s="491"/>
    </row>
    <row r="106" spans="1:113" ht="37.5" x14ac:dyDescent="0.3">
      <c r="A106" s="86" t="s">
        <v>205</v>
      </c>
      <c r="B106" s="77" t="s">
        <v>115</v>
      </c>
      <c r="C106" s="497">
        <f t="shared" si="353"/>
        <v>0</v>
      </c>
      <c r="D106" s="498"/>
      <c r="E106" s="383"/>
      <c r="F106" s="383"/>
      <c r="G106" s="383"/>
      <c r="H106" s="383"/>
      <c r="I106" s="421"/>
      <c r="J106" s="490"/>
      <c r="K106" s="490"/>
      <c r="L106" s="490"/>
      <c r="M106" s="490"/>
      <c r="N106" s="490"/>
      <c r="O106" s="490"/>
      <c r="P106" s="491"/>
      <c r="Q106" s="492"/>
      <c r="R106" s="490"/>
      <c r="S106" s="491"/>
      <c r="T106" s="490"/>
      <c r="U106" s="490"/>
      <c r="V106" s="490"/>
      <c r="W106" s="490"/>
      <c r="X106" s="491"/>
      <c r="Y106" s="492"/>
      <c r="Z106" s="490"/>
      <c r="AA106" s="490"/>
      <c r="AB106" s="491"/>
      <c r="AC106" s="490"/>
      <c r="AD106" s="490"/>
      <c r="AE106" s="490"/>
      <c r="AF106" s="490"/>
      <c r="AG106" s="491"/>
      <c r="AH106" s="490"/>
      <c r="AI106" s="490"/>
      <c r="AJ106" s="490"/>
      <c r="AK106" s="490"/>
      <c r="AL106" s="493"/>
      <c r="AM106" s="490"/>
      <c r="AN106" s="490"/>
      <c r="AO106" s="490"/>
      <c r="AP106" s="490"/>
      <c r="AQ106" s="490"/>
      <c r="AR106" s="491"/>
      <c r="AS106" s="490"/>
      <c r="AT106" s="490"/>
      <c r="AU106" s="490"/>
      <c r="AV106" s="490"/>
      <c r="AW106" s="490"/>
      <c r="AX106" s="491"/>
      <c r="AY106" s="490"/>
      <c r="AZ106" s="490"/>
      <c r="BA106" s="490"/>
      <c r="BB106" s="490"/>
      <c r="BC106" s="491"/>
      <c r="BD106" s="490"/>
      <c r="BE106" s="490"/>
      <c r="BF106" s="490"/>
      <c r="BG106" s="490"/>
      <c r="BH106" s="490"/>
      <c r="BI106" s="491"/>
      <c r="BJ106" s="492"/>
      <c r="BK106" s="490"/>
      <c r="BL106" s="490"/>
      <c r="BM106" s="491"/>
      <c r="BN106" s="490"/>
      <c r="BO106" s="494"/>
      <c r="BP106" s="490"/>
      <c r="BQ106" s="491"/>
      <c r="BR106" s="490"/>
      <c r="BS106" s="495"/>
      <c r="BT106" s="491"/>
      <c r="BU106" s="491"/>
      <c r="BV106" s="490"/>
      <c r="BW106" s="490"/>
      <c r="BX106" s="490"/>
      <c r="BY106" s="491"/>
      <c r="BZ106" s="492"/>
      <c r="CA106" s="490"/>
      <c r="CB106" s="490"/>
      <c r="CC106" s="490"/>
      <c r="CD106" s="491"/>
      <c r="CE106" s="490"/>
      <c r="CF106" s="490"/>
      <c r="CG106" s="490"/>
      <c r="CH106" s="491"/>
      <c r="CI106" s="490"/>
      <c r="CJ106" s="490"/>
      <c r="CK106" s="490"/>
      <c r="CL106" s="491"/>
      <c r="CM106" s="490"/>
      <c r="CN106" s="490"/>
      <c r="CO106" s="490"/>
      <c r="CP106" s="492"/>
      <c r="CQ106" s="490"/>
      <c r="CR106" s="491"/>
      <c r="CS106" s="490"/>
      <c r="CT106" s="490"/>
      <c r="CU106" s="491"/>
      <c r="CV106" s="492"/>
      <c r="CW106" s="490"/>
      <c r="CX106" s="490"/>
      <c r="CY106" s="491"/>
      <c r="CZ106" s="490"/>
      <c r="DA106" s="490"/>
      <c r="DB106" s="492"/>
      <c r="DC106" s="491"/>
      <c r="DD106" s="490"/>
      <c r="DE106" s="490"/>
      <c r="DF106" s="490"/>
      <c r="DG106" s="491"/>
      <c r="DH106" s="491"/>
      <c r="DI106" s="491"/>
    </row>
    <row r="107" spans="1:113" ht="37.5" x14ac:dyDescent="0.3">
      <c r="A107" s="499" t="s">
        <v>206</v>
      </c>
      <c r="B107" s="470" t="s">
        <v>137</v>
      </c>
      <c r="C107" s="62">
        <f t="shared" si="353"/>
        <v>20</v>
      </c>
      <c r="D107" s="498"/>
      <c r="E107" s="383"/>
      <c r="F107" s="383"/>
      <c r="G107" s="383"/>
      <c r="H107" s="383"/>
      <c r="I107" s="500">
        <v>20</v>
      </c>
      <c r="J107" s="490"/>
      <c r="K107" s="490"/>
      <c r="L107" s="490"/>
      <c r="M107" s="490"/>
      <c r="N107" s="490"/>
      <c r="O107" s="490"/>
      <c r="P107" s="491"/>
      <c r="Q107" s="492"/>
      <c r="R107" s="490"/>
      <c r="S107" s="491"/>
      <c r="T107" s="490"/>
      <c r="U107" s="490"/>
      <c r="V107" s="490"/>
      <c r="W107" s="490"/>
      <c r="X107" s="491"/>
      <c r="Y107" s="492"/>
      <c r="Z107" s="490"/>
      <c r="AA107" s="490"/>
      <c r="AB107" s="491"/>
      <c r="AC107" s="490"/>
      <c r="AD107" s="490"/>
      <c r="AE107" s="490"/>
      <c r="AF107" s="490"/>
      <c r="AG107" s="491"/>
      <c r="AH107" s="490"/>
      <c r="AI107" s="490"/>
      <c r="AJ107" s="490"/>
      <c r="AK107" s="490"/>
      <c r="AL107" s="493"/>
      <c r="AM107" s="490"/>
      <c r="AN107" s="490"/>
      <c r="AO107" s="490"/>
      <c r="AP107" s="490"/>
      <c r="AQ107" s="490"/>
      <c r="AR107" s="491"/>
      <c r="AS107" s="490"/>
      <c r="AT107" s="490"/>
      <c r="AU107" s="490"/>
      <c r="AV107" s="490"/>
      <c r="AW107" s="490"/>
      <c r="AX107" s="491"/>
      <c r="AY107" s="490"/>
      <c r="AZ107" s="490"/>
      <c r="BA107" s="490"/>
      <c r="BB107" s="490"/>
      <c r="BC107" s="491"/>
      <c r="BD107" s="490"/>
      <c r="BE107" s="490"/>
      <c r="BF107" s="490"/>
      <c r="BG107" s="490"/>
      <c r="BH107" s="490"/>
      <c r="BI107" s="491"/>
      <c r="BJ107" s="492"/>
      <c r="BK107" s="490"/>
      <c r="BL107" s="490"/>
      <c r="BM107" s="491"/>
      <c r="BN107" s="490"/>
      <c r="BO107" s="494"/>
      <c r="BP107" s="490"/>
      <c r="BQ107" s="491"/>
      <c r="BR107" s="490"/>
      <c r="BS107" s="495"/>
      <c r="BT107" s="491"/>
      <c r="BU107" s="491"/>
      <c r="BV107" s="490"/>
      <c r="BW107" s="490"/>
      <c r="BX107" s="490"/>
      <c r="BY107" s="491"/>
      <c r="BZ107" s="492"/>
      <c r="CA107" s="490"/>
      <c r="CB107" s="490"/>
      <c r="CC107" s="490"/>
      <c r="CD107" s="491"/>
      <c r="CE107" s="490"/>
      <c r="CF107" s="490"/>
      <c r="CG107" s="490"/>
      <c r="CH107" s="491"/>
      <c r="CI107" s="490"/>
      <c r="CJ107" s="490"/>
      <c r="CK107" s="490"/>
      <c r="CL107" s="491"/>
      <c r="CM107" s="490"/>
      <c r="CN107" s="490"/>
      <c r="CO107" s="490"/>
      <c r="CP107" s="492"/>
      <c r="CQ107" s="490"/>
      <c r="CR107" s="491"/>
      <c r="CS107" s="490"/>
      <c r="CT107" s="490"/>
      <c r="CU107" s="491"/>
      <c r="CV107" s="492"/>
      <c r="CW107" s="490"/>
      <c r="CX107" s="490"/>
      <c r="CY107" s="491"/>
      <c r="CZ107" s="490"/>
      <c r="DA107" s="490"/>
      <c r="DB107" s="492"/>
      <c r="DC107" s="491"/>
      <c r="DD107" s="490"/>
      <c r="DE107" s="490"/>
      <c r="DF107" s="490"/>
      <c r="DG107" s="491"/>
      <c r="DH107" s="491"/>
      <c r="DI107" s="491"/>
    </row>
    <row r="108" spans="1:113" ht="37.5" x14ac:dyDescent="0.3">
      <c r="A108" s="501" t="s">
        <v>207</v>
      </c>
      <c r="B108" s="118" t="s">
        <v>137</v>
      </c>
      <c r="C108" s="119">
        <f t="shared" si="353"/>
        <v>20</v>
      </c>
      <c r="D108" s="498"/>
      <c r="E108" s="383"/>
      <c r="F108" s="383"/>
      <c r="G108" s="383"/>
      <c r="H108" s="383"/>
      <c r="I108" s="421">
        <v>20</v>
      </c>
      <c r="J108" s="490"/>
      <c r="K108" s="490"/>
      <c r="L108" s="490"/>
      <c r="M108" s="490"/>
      <c r="N108" s="490"/>
      <c r="O108" s="490"/>
      <c r="P108" s="491"/>
      <c r="Q108" s="492"/>
      <c r="R108" s="490"/>
      <c r="S108" s="491"/>
      <c r="T108" s="490"/>
      <c r="U108" s="490"/>
      <c r="V108" s="490"/>
      <c r="W108" s="490"/>
      <c r="X108" s="491"/>
      <c r="Y108" s="492"/>
      <c r="Z108" s="490"/>
      <c r="AA108" s="490"/>
      <c r="AB108" s="491"/>
      <c r="AC108" s="490"/>
      <c r="AD108" s="490"/>
      <c r="AE108" s="490"/>
      <c r="AF108" s="490"/>
      <c r="AG108" s="491"/>
      <c r="AH108" s="490"/>
      <c r="AI108" s="490"/>
      <c r="AJ108" s="490"/>
      <c r="AK108" s="490"/>
      <c r="AL108" s="493"/>
      <c r="AM108" s="490"/>
      <c r="AN108" s="490"/>
      <c r="AO108" s="490"/>
      <c r="AP108" s="490"/>
      <c r="AQ108" s="490"/>
      <c r="AR108" s="491"/>
      <c r="AS108" s="490"/>
      <c r="AT108" s="490"/>
      <c r="AU108" s="490"/>
      <c r="AV108" s="490"/>
      <c r="AW108" s="490"/>
      <c r="AX108" s="491"/>
      <c r="AY108" s="490"/>
      <c r="AZ108" s="490"/>
      <c r="BA108" s="490"/>
      <c r="BB108" s="490"/>
      <c r="BC108" s="491"/>
      <c r="BD108" s="490"/>
      <c r="BE108" s="490"/>
      <c r="BF108" s="490"/>
      <c r="BG108" s="490"/>
      <c r="BH108" s="490"/>
      <c r="BI108" s="491"/>
      <c r="BJ108" s="492"/>
      <c r="BK108" s="490"/>
      <c r="BL108" s="490"/>
      <c r="BM108" s="491"/>
      <c r="BN108" s="490"/>
      <c r="BO108" s="494"/>
      <c r="BP108" s="490"/>
      <c r="BQ108" s="491"/>
      <c r="BR108" s="490"/>
      <c r="BS108" s="495"/>
      <c r="BT108" s="491"/>
      <c r="BU108" s="491"/>
      <c r="BV108" s="490"/>
      <c r="BW108" s="490"/>
      <c r="BX108" s="490"/>
      <c r="BY108" s="491"/>
      <c r="BZ108" s="492"/>
      <c r="CA108" s="490"/>
      <c r="CB108" s="490"/>
      <c r="CC108" s="490"/>
      <c r="CD108" s="491"/>
      <c r="CE108" s="490"/>
      <c r="CF108" s="490"/>
      <c r="CG108" s="490"/>
      <c r="CH108" s="491"/>
      <c r="CI108" s="490"/>
      <c r="CJ108" s="490"/>
      <c r="CK108" s="490"/>
      <c r="CL108" s="491"/>
      <c r="CM108" s="490"/>
      <c r="CN108" s="490"/>
      <c r="CO108" s="490"/>
      <c r="CP108" s="492"/>
      <c r="CQ108" s="490"/>
      <c r="CR108" s="491"/>
      <c r="CS108" s="490"/>
      <c r="CT108" s="490"/>
      <c r="CU108" s="491"/>
      <c r="CV108" s="492"/>
      <c r="CW108" s="490"/>
      <c r="CX108" s="490"/>
      <c r="CY108" s="491"/>
      <c r="CZ108" s="490"/>
      <c r="DA108" s="490"/>
      <c r="DB108" s="492"/>
      <c r="DC108" s="491"/>
      <c r="DD108" s="490"/>
      <c r="DE108" s="490"/>
      <c r="DF108" s="490"/>
      <c r="DG108" s="491"/>
      <c r="DH108" s="491"/>
      <c r="DI108" s="491"/>
    </row>
    <row r="109" spans="1:113" ht="37.5" x14ac:dyDescent="0.3">
      <c r="A109" s="496" t="s">
        <v>208</v>
      </c>
      <c r="B109" s="250" t="s">
        <v>209</v>
      </c>
      <c r="C109" s="119">
        <f t="shared" si="353"/>
        <v>1</v>
      </c>
      <c r="D109" s="498"/>
      <c r="E109" s="383"/>
      <c r="F109" s="383"/>
      <c r="G109" s="383"/>
      <c r="H109" s="383"/>
      <c r="I109" s="502">
        <v>1</v>
      </c>
      <c r="J109" s="88"/>
      <c r="K109" s="88"/>
      <c r="L109" s="88"/>
      <c r="M109" s="88"/>
      <c r="N109" s="88"/>
      <c r="O109" s="88"/>
      <c r="P109" s="79"/>
      <c r="Q109" s="89"/>
      <c r="R109" s="88"/>
      <c r="S109" s="79"/>
      <c r="T109" s="88"/>
      <c r="U109" s="88"/>
      <c r="V109" s="88"/>
      <c r="W109" s="88"/>
      <c r="X109" s="79"/>
      <c r="Y109" s="89"/>
      <c r="Z109" s="88"/>
      <c r="AA109" s="88"/>
      <c r="AB109" s="81"/>
      <c r="AC109" s="88"/>
      <c r="AD109" s="88"/>
      <c r="AE109" s="88"/>
      <c r="AF109" s="88"/>
      <c r="AG109" s="79"/>
      <c r="AH109" s="88"/>
      <c r="AI109" s="88"/>
      <c r="AJ109" s="88"/>
      <c r="AK109" s="88"/>
      <c r="AL109" s="81"/>
      <c r="AM109" s="90"/>
      <c r="AN109" s="90"/>
      <c r="AO109" s="90"/>
      <c r="AP109" s="90"/>
      <c r="AQ109" s="90"/>
      <c r="AR109" s="81"/>
      <c r="AS109" s="89"/>
      <c r="AT109" s="89"/>
      <c r="AU109" s="89"/>
      <c r="AV109" s="89"/>
      <c r="AW109" s="89"/>
      <c r="AX109" s="81"/>
      <c r="AY109" s="89"/>
      <c r="AZ109" s="89"/>
      <c r="BA109" s="89"/>
      <c r="BB109" s="89"/>
      <c r="BC109" s="81"/>
      <c r="BD109" s="89"/>
      <c r="BE109" s="89"/>
      <c r="BF109" s="89"/>
      <c r="BG109" s="89"/>
      <c r="BH109" s="89"/>
      <c r="BI109" s="81"/>
      <c r="BJ109" s="89"/>
      <c r="BK109" s="89"/>
      <c r="BL109" s="89"/>
      <c r="BM109" s="81"/>
      <c r="BN109" s="89"/>
      <c r="BO109" s="92"/>
      <c r="BP109" s="89"/>
      <c r="BQ109" s="81"/>
      <c r="BR109" s="89"/>
      <c r="BS109" s="94"/>
      <c r="BT109" s="84"/>
      <c r="BU109" s="81"/>
      <c r="BV109" s="89"/>
      <c r="BW109" s="89"/>
      <c r="BX109" s="89"/>
      <c r="BY109" s="81"/>
      <c r="BZ109" s="89"/>
      <c r="CA109" s="89"/>
      <c r="CB109" s="89"/>
      <c r="CC109" s="89"/>
      <c r="CD109" s="81"/>
      <c r="CE109" s="89"/>
      <c r="CF109" s="89"/>
      <c r="CG109" s="89"/>
      <c r="CH109" s="81"/>
      <c r="CI109" s="89"/>
      <c r="CJ109" s="89"/>
      <c r="CK109" s="89"/>
      <c r="CL109" s="81"/>
      <c r="CM109" s="89"/>
      <c r="CN109" s="89"/>
      <c r="CO109" s="89"/>
      <c r="CP109" s="89"/>
      <c r="CQ109" s="89"/>
      <c r="CR109" s="81"/>
      <c r="CS109" s="88"/>
      <c r="CT109" s="89"/>
      <c r="CU109" s="81"/>
      <c r="CV109" s="89"/>
      <c r="CW109" s="89"/>
      <c r="CX109" s="89"/>
      <c r="CY109" s="81"/>
      <c r="CZ109" s="89"/>
      <c r="DA109" s="89"/>
      <c r="DB109" s="89"/>
      <c r="DC109" s="81"/>
      <c r="DD109" s="89"/>
      <c r="DE109" s="89"/>
      <c r="DF109" s="89"/>
      <c r="DG109" s="81"/>
      <c r="DH109" s="81"/>
      <c r="DI109" s="81"/>
    </row>
    <row r="110" spans="1:113" ht="37.5" x14ac:dyDescent="0.3">
      <c r="A110" s="501" t="s">
        <v>210</v>
      </c>
      <c r="B110" s="118" t="s">
        <v>209</v>
      </c>
      <c r="C110" s="119">
        <f t="shared" si="353"/>
        <v>1</v>
      </c>
      <c r="D110" s="503"/>
      <c r="E110" s="504"/>
      <c r="F110" s="505"/>
      <c r="G110" s="505"/>
      <c r="H110" s="505"/>
      <c r="I110" s="502">
        <v>1</v>
      </c>
      <c r="J110" s="473"/>
      <c r="K110" s="473"/>
      <c r="L110" s="473"/>
      <c r="M110" s="473"/>
      <c r="N110" s="473"/>
      <c r="O110" s="473"/>
      <c r="P110" s="474"/>
      <c r="Q110" s="99"/>
      <c r="R110" s="475"/>
      <c r="S110" s="474"/>
      <c r="T110" s="473"/>
      <c r="U110" s="473"/>
      <c r="V110" s="473"/>
      <c r="W110" s="473"/>
      <c r="X110" s="474"/>
      <c r="Y110" s="254"/>
      <c r="Z110" s="473"/>
      <c r="AA110" s="473"/>
      <c r="AB110" s="474"/>
      <c r="AC110" s="473"/>
      <c r="AD110" s="473"/>
      <c r="AE110" s="473"/>
      <c r="AF110" s="473"/>
      <c r="AG110" s="474"/>
      <c r="AH110" s="473"/>
      <c r="AI110" s="473"/>
      <c r="AJ110" s="473"/>
      <c r="AK110" s="473"/>
      <c r="AL110" s="476"/>
      <c r="AM110" s="99"/>
      <c r="AN110" s="99"/>
      <c r="AO110" s="99"/>
      <c r="AP110" s="99"/>
      <c r="AQ110" s="99"/>
      <c r="AR110" s="477"/>
      <c r="AS110" s="478"/>
      <c r="AT110" s="478"/>
      <c r="AU110" s="478"/>
      <c r="AV110" s="478"/>
      <c r="AW110" s="478"/>
      <c r="AX110" s="474"/>
      <c r="AY110" s="479"/>
      <c r="AZ110" s="479"/>
      <c r="BA110" s="479"/>
      <c r="BB110" s="479"/>
      <c r="BC110" s="474"/>
      <c r="BD110" s="479"/>
      <c r="BE110" s="479"/>
      <c r="BF110" s="479"/>
      <c r="BG110" s="479"/>
      <c r="BH110" s="479"/>
      <c r="BI110" s="474"/>
      <c r="BJ110" s="480"/>
      <c r="BK110" s="479"/>
      <c r="BL110" s="479"/>
      <c r="BM110" s="474"/>
      <c r="BN110" s="479"/>
      <c r="BO110" s="481"/>
      <c r="BP110" s="479"/>
      <c r="BQ110" s="474"/>
      <c r="BR110" s="479"/>
      <c r="BS110" s="482"/>
      <c r="BT110" s="483"/>
      <c r="BU110" s="474"/>
      <c r="BV110" s="479"/>
      <c r="BW110" s="479"/>
      <c r="BX110" s="479"/>
      <c r="BY110" s="474"/>
      <c r="BZ110" s="484"/>
      <c r="CA110" s="485"/>
      <c r="CB110" s="485"/>
      <c r="CC110" s="485"/>
      <c r="CD110" s="474"/>
      <c r="CE110" s="479"/>
      <c r="CF110" s="479"/>
      <c r="CG110" s="479"/>
      <c r="CH110" s="474"/>
      <c r="CI110" s="479"/>
      <c r="CJ110" s="479"/>
      <c r="CK110" s="479"/>
      <c r="CL110" s="474"/>
      <c r="CM110" s="486"/>
      <c r="CN110" s="486"/>
      <c r="CO110" s="486"/>
      <c r="CP110" s="487"/>
      <c r="CQ110" s="486"/>
      <c r="CR110" s="474"/>
      <c r="CS110" s="486"/>
      <c r="CT110" s="486"/>
      <c r="CU110" s="474"/>
      <c r="CV110" s="487"/>
      <c r="CW110" s="486"/>
      <c r="CX110" s="486"/>
      <c r="CY110" s="474"/>
      <c r="CZ110" s="486"/>
      <c r="DA110" s="486"/>
      <c r="DB110" s="487"/>
      <c r="DC110" s="474"/>
      <c r="DD110" s="486"/>
      <c r="DE110" s="486"/>
      <c r="DF110" s="486"/>
      <c r="DG110" s="488"/>
      <c r="DH110" s="488"/>
      <c r="DI110" s="488"/>
    </row>
    <row r="111" spans="1:113" ht="18.75" x14ac:dyDescent="0.3">
      <c r="A111" s="506" t="s">
        <v>211</v>
      </c>
      <c r="B111" s="250" t="s">
        <v>137</v>
      </c>
      <c r="C111" s="119">
        <f t="shared" si="353"/>
        <v>77</v>
      </c>
      <c r="D111" s="507"/>
      <c r="E111" s="508"/>
      <c r="F111" s="509"/>
      <c r="G111" s="509"/>
      <c r="H111" s="509"/>
      <c r="I111" s="421">
        <v>77</v>
      </c>
      <c r="J111" s="490"/>
      <c r="K111" s="490"/>
      <c r="L111" s="490"/>
      <c r="M111" s="490"/>
      <c r="N111" s="490"/>
      <c r="O111" s="490"/>
      <c r="P111" s="491"/>
      <c r="Q111" s="492"/>
      <c r="R111" s="490"/>
      <c r="S111" s="491"/>
      <c r="T111" s="490"/>
      <c r="U111" s="490"/>
      <c r="V111" s="490"/>
      <c r="W111" s="490"/>
      <c r="X111" s="491"/>
      <c r="Y111" s="492"/>
      <c r="Z111" s="490"/>
      <c r="AA111" s="490"/>
      <c r="AB111" s="491"/>
      <c r="AC111" s="490"/>
      <c r="AD111" s="490"/>
      <c r="AE111" s="490"/>
      <c r="AF111" s="490"/>
      <c r="AG111" s="491"/>
      <c r="AH111" s="490"/>
      <c r="AI111" s="490"/>
      <c r="AJ111" s="490"/>
      <c r="AK111" s="490"/>
      <c r="AL111" s="493"/>
      <c r="AM111" s="490"/>
      <c r="AN111" s="490"/>
      <c r="AO111" s="490"/>
      <c r="AP111" s="490"/>
      <c r="AQ111" s="490"/>
      <c r="AR111" s="491"/>
      <c r="AS111" s="490"/>
      <c r="AT111" s="490"/>
      <c r="AU111" s="490"/>
      <c r="AV111" s="490"/>
      <c r="AW111" s="490"/>
      <c r="AX111" s="491"/>
      <c r="AY111" s="490"/>
      <c r="AZ111" s="490"/>
      <c r="BA111" s="490"/>
      <c r="BB111" s="490"/>
      <c r="BC111" s="491"/>
      <c r="BD111" s="490"/>
      <c r="BE111" s="490"/>
      <c r="BF111" s="490"/>
      <c r="BG111" s="490"/>
      <c r="BH111" s="490"/>
      <c r="BI111" s="491"/>
      <c r="BJ111" s="492"/>
      <c r="BK111" s="490"/>
      <c r="BL111" s="490"/>
      <c r="BM111" s="491"/>
      <c r="BN111" s="490"/>
      <c r="BO111" s="494"/>
      <c r="BP111" s="490"/>
      <c r="BQ111" s="491"/>
      <c r="BR111" s="490"/>
      <c r="BS111" s="495"/>
      <c r="BT111" s="491"/>
      <c r="BU111" s="491"/>
      <c r="BV111" s="490"/>
      <c r="BW111" s="490"/>
      <c r="BX111" s="490"/>
      <c r="BY111" s="491"/>
      <c r="BZ111" s="492"/>
      <c r="CA111" s="490"/>
      <c r="CB111" s="490"/>
      <c r="CC111" s="490"/>
      <c r="CD111" s="491"/>
      <c r="CE111" s="490"/>
      <c r="CF111" s="490"/>
      <c r="CG111" s="490"/>
      <c r="CH111" s="491"/>
      <c r="CI111" s="490"/>
      <c r="CJ111" s="490"/>
      <c r="CK111" s="490"/>
      <c r="CL111" s="491"/>
      <c r="CM111" s="490"/>
      <c r="CN111" s="490"/>
      <c r="CO111" s="490"/>
      <c r="CP111" s="492"/>
      <c r="CQ111" s="490"/>
      <c r="CR111" s="491"/>
      <c r="CS111" s="490"/>
      <c r="CT111" s="490"/>
      <c r="CU111" s="491"/>
      <c r="CV111" s="492"/>
      <c r="CW111" s="490"/>
      <c r="CX111" s="490"/>
      <c r="CY111" s="491"/>
      <c r="CZ111" s="490"/>
      <c r="DA111" s="490"/>
      <c r="DB111" s="492"/>
      <c r="DC111" s="491"/>
      <c r="DD111" s="490"/>
      <c r="DE111" s="490"/>
      <c r="DF111" s="490"/>
      <c r="DG111" s="491"/>
      <c r="DH111" s="491"/>
      <c r="DI111" s="491"/>
    </row>
    <row r="112" spans="1:113" ht="37.5" x14ac:dyDescent="0.3">
      <c r="A112" s="506" t="s">
        <v>212</v>
      </c>
      <c r="B112" s="250" t="s">
        <v>115</v>
      </c>
      <c r="C112" s="119">
        <f t="shared" si="353"/>
        <v>7800</v>
      </c>
      <c r="D112" s="498"/>
      <c r="E112" s="508"/>
      <c r="F112" s="509"/>
      <c r="G112" s="509"/>
      <c r="H112" s="509"/>
      <c r="I112" s="100">
        <v>7800</v>
      </c>
      <c r="J112" s="490"/>
      <c r="K112" s="490"/>
      <c r="L112" s="490"/>
      <c r="M112" s="490"/>
      <c r="N112" s="490"/>
      <c r="O112" s="490"/>
      <c r="P112" s="491"/>
      <c r="Q112" s="492"/>
      <c r="R112" s="490"/>
      <c r="S112" s="491"/>
      <c r="T112" s="490"/>
      <c r="U112" s="490"/>
      <c r="V112" s="490"/>
      <c r="W112" s="490"/>
      <c r="X112" s="491"/>
      <c r="Y112" s="492"/>
      <c r="Z112" s="490"/>
      <c r="AA112" s="490"/>
      <c r="AB112" s="491"/>
      <c r="AC112" s="490"/>
      <c r="AD112" s="490"/>
      <c r="AE112" s="490"/>
      <c r="AF112" s="490"/>
      <c r="AG112" s="491"/>
      <c r="AH112" s="490"/>
      <c r="AI112" s="490"/>
      <c r="AJ112" s="490"/>
      <c r="AK112" s="490"/>
      <c r="AL112" s="493"/>
      <c r="AM112" s="490"/>
      <c r="AN112" s="490"/>
      <c r="AO112" s="490"/>
      <c r="AP112" s="490"/>
      <c r="AQ112" s="490"/>
      <c r="AR112" s="491"/>
      <c r="AS112" s="490"/>
      <c r="AT112" s="490"/>
      <c r="AU112" s="490"/>
      <c r="AV112" s="490"/>
      <c r="AW112" s="490"/>
      <c r="AX112" s="491"/>
      <c r="AY112" s="490"/>
      <c r="AZ112" s="490"/>
      <c r="BA112" s="490"/>
      <c r="BB112" s="490"/>
      <c r="BC112" s="491"/>
      <c r="BD112" s="490"/>
      <c r="BE112" s="490"/>
      <c r="BF112" s="490"/>
      <c r="BG112" s="490"/>
      <c r="BH112" s="490"/>
      <c r="BI112" s="491"/>
      <c r="BJ112" s="492"/>
      <c r="BK112" s="490"/>
      <c r="BL112" s="490"/>
      <c r="BM112" s="491"/>
      <c r="BN112" s="490"/>
      <c r="BO112" s="494"/>
      <c r="BP112" s="490"/>
      <c r="BQ112" s="491"/>
      <c r="BR112" s="490"/>
      <c r="BS112" s="495"/>
      <c r="BT112" s="491"/>
      <c r="BU112" s="491"/>
      <c r="BV112" s="490"/>
      <c r="BW112" s="490"/>
      <c r="BX112" s="490"/>
      <c r="BY112" s="491"/>
      <c r="BZ112" s="492"/>
      <c r="CA112" s="490"/>
      <c r="CB112" s="490"/>
      <c r="CC112" s="490"/>
      <c r="CD112" s="491"/>
      <c r="CE112" s="490"/>
      <c r="CF112" s="490"/>
      <c r="CG112" s="490"/>
      <c r="CH112" s="491"/>
      <c r="CI112" s="490"/>
      <c r="CJ112" s="490"/>
      <c r="CK112" s="490"/>
      <c r="CL112" s="491"/>
      <c r="CM112" s="490"/>
      <c r="CN112" s="490"/>
      <c r="CO112" s="490"/>
      <c r="CP112" s="492"/>
      <c r="CQ112" s="490"/>
      <c r="CR112" s="491"/>
      <c r="CS112" s="490"/>
      <c r="CT112" s="490"/>
      <c r="CU112" s="491"/>
      <c r="CV112" s="492"/>
      <c r="CW112" s="490"/>
      <c r="CX112" s="490"/>
      <c r="CY112" s="491"/>
      <c r="CZ112" s="490"/>
      <c r="DA112" s="490"/>
      <c r="DB112" s="492"/>
      <c r="DC112" s="491"/>
      <c r="DD112" s="490"/>
      <c r="DE112" s="490"/>
      <c r="DF112" s="490"/>
      <c r="DG112" s="491"/>
      <c r="DH112" s="491"/>
      <c r="DI112" s="491"/>
    </row>
    <row r="113" spans="1:113" ht="18.75" x14ac:dyDescent="0.3">
      <c r="A113" s="510" t="s">
        <v>213</v>
      </c>
      <c r="B113" s="250" t="s">
        <v>115</v>
      </c>
      <c r="C113" s="119">
        <f t="shared" si="353"/>
        <v>800</v>
      </c>
      <c r="D113" s="498"/>
      <c r="E113" s="511"/>
      <c r="F113" s="383"/>
      <c r="G113" s="383"/>
      <c r="H113" s="383"/>
      <c r="I113" s="421">
        <v>800</v>
      </c>
      <c r="J113" s="490"/>
      <c r="K113" s="490"/>
      <c r="L113" s="490"/>
      <c r="M113" s="490"/>
      <c r="N113" s="490"/>
      <c r="O113" s="490"/>
      <c r="P113" s="491"/>
      <c r="Q113" s="492"/>
      <c r="R113" s="490"/>
      <c r="S113" s="491"/>
      <c r="T113" s="490"/>
      <c r="U113" s="490"/>
      <c r="V113" s="490"/>
      <c r="W113" s="490"/>
      <c r="X113" s="491"/>
      <c r="Y113" s="492"/>
      <c r="Z113" s="490"/>
      <c r="AA113" s="490"/>
      <c r="AB113" s="491"/>
      <c r="AC113" s="490"/>
      <c r="AD113" s="490"/>
      <c r="AE113" s="490"/>
      <c r="AF113" s="490"/>
      <c r="AG113" s="491"/>
      <c r="AH113" s="490"/>
      <c r="AI113" s="490"/>
      <c r="AJ113" s="490"/>
      <c r="AK113" s="490"/>
      <c r="AL113" s="493"/>
      <c r="AM113" s="490"/>
      <c r="AN113" s="490"/>
      <c r="AO113" s="490"/>
      <c r="AP113" s="490"/>
      <c r="AQ113" s="490"/>
      <c r="AR113" s="491"/>
      <c r="AS113" s="490"/>
      <c r="AT113" s="490"/>
      <c r="AU113" s="490"/>
      <c r="AV113" s="490"/>
      <c r="AW113" s="490"/>
      <c r="AX113" s="491"/>
      <c r="AY113" s="490"/>
      <c r="AZ113" s="490"/>
      <c r="BA113" s="490"/>
      <c r="BB113" s="490"/>
      <c r="BC113" s="491"/>
      <c r="BD113" s="490"/>
      <c r="BE113" s="490"/>
      <c r="BF113" s="490"/>
      <c r="BG113" s="490"/>
      <c r="BH113" s="490"/>
      <c r="BI113" s="491"/>
      <c r="BJ113" s="492"/>
      <c r="BK113" s="490"/>
      <c r="BL113" s="490"/>
      <c r="BM113" s="491"/>
      <c r="BN113" s="490"/>
      <c r="BO113" s="494"/>
      <c r="BP113" s="490"/>
      <c r="BQ113" s="491"/>
      <c r="BR113" s="490"/>
      <c r="BS113" s="495"/>
      <c r="BT113" s="491"/>
      <c r="BU113" s="491"/>
      <c r="BV113" s="490"/>
      <c r="BW113" s="490"/>
      <c r="BX113" s="490"/>
      <c r="BY113" s="491"/>
      <c r="BZ113" s="492"/>
      <c r="CA113" s="490"/>
      <c r="CB113" s="490"/>
      <c r="CC113" s="490"/>
      <c r="CD113" s="491"/>
      <c r="CE113" s="490"/>
      <c r="CF113" s="490"/>
      <c r="CG113" s="490"/>
      <c r="CH113" s="491"/>
      <c r="CI113" s="490"/>
      <c r="CJ113" s="490"/>
      <c r="CK113" s="490"/>
      <c r="CL113" s="491"/>
      <c r="CM113" s="490"/>
      <c r="CN113" s="490"/>
      <c r="CO113" s="490"/>
      <c r="CP113" s="492"/>
      <c r="CQ113" s="490"/>
      <c r="CR113" s="491"/>
      <c r="CS113" s="490"/>
      <c r="CT113" s="490"/>
      <c r="CU113" s="491"/>
      <c r="CV113" s="492"/>
      <c r="CW113" s="490"/>
      <c r="CX113" s="490"/>
      <c r="CY113" s="491"/>
      <c r="CZ113" s="490"/>
      <c r="DA113" s="490"/>
      <c r="DB113" s="492"/>
      <c r="DC113" s="491"/>
      <c r="DD113" s="490"/>
      <c r="DE113" s="490"/>
      <c r="DF113" s="490"/>
      <c r="DG113" s="491"/>
      <c r="DH113" s="491"/>
      <c r="DI113" s="491"/>
    </row>
    <row r="114" spans="1:113" ht="18.75" x14ac:dyDescent="0.3">
      <c r="A114" s="506" t="s">
        <v>214</v>
      </c>
      <c r="B114" s="250" t="s">
        <v>137</v>
      </c>
      <c r="C114" s="119">
        <f t="shared" si="353"/>
        <v>20</v>
      </c>
      <c r="D114" s="507"/>
      <c r="E114" s="511"/>
      <c r="F114" s="383"/>
      <c r="G114" s="383"/>
      <c r="H114" s="383"/>
      <c r="I114" s="421">
        <v>20</v>
      </c>
      <c r="J114" s="490"/>
      <c r="K114" s="490"/>
      <c r="L114" s="490"/>
      <c r="M114" s="490"/>
      <c r="N114" s="490"/>
      <c r="O114" s="490"/>
      <c r="P114" s="491"/>
      <c r="Q114" s="492"/>
      <c r="R114" s="490"/>
      <c r="S114" s="491"/>
      <c r="T114" s="490"/>
      <c r="U114" s="490"/>
      <c r="V114" s="490"/>
      <c r="W114" s="490"/>
      <c r="X114" s="491"/>
      <c r="Y114" s="492"/>
      <c r="Z114" s="490"/>
      <c r="AA114" s="490"/>
      <c r="AB114" s="491"/>
      <c r="AC114" s="490"/>
      <c r="AD114" s="490"/>
      <c r="AE114" s="490"/>
      <c r="AF114" s="490"/>
      <c r="AG114" s="491"/>
      <c r="AH114" s="490"/>
      <c r="AI114" s="490"/>
      <c r="AJ114" s="490"/>
      <c r="AK114" s="490"/>
      <c r="AL114" s="493"/>
      <c r="AM114" s="490"/>
      <c r="AN114" s="490"/>
      <c r="AO114" s="490"/>
      <c r="AP114" s="490"/>
      <c r="AQ114" s="490"/>
      <c r="AR114" s="491"/>
      <c r="AS114" s="490"/>
      <c r="AT114" s="490"/>
      <c r="AU114" s="490"/>
      <c r="AV114" s="490"/>
      <c r="AW114" s="490"/>
      <c r="AX114" s="491"/>
      <c r="AY114" s="490"/>
      <c r="AZ114" s="490"/>
      <c r="BA114" s="490"/>
      <c r="BB114" s="490"/>
      <c r="BC114" s="491"/>
      <c r="BD114" s="490"/>
      <c r="BE114" s="490"/>
      <c r="BF114" s="490"/>
      <c r="BG114" s="490"/>
      <c r="BH114" s="490"/>
      <c r="BI114" s="491"/>
      <c r="BJ114" s="492"/>
      <c r="BK114" s="490"/>
      <c r="BL114" s="490"/>
      <c r="BM114" s="491"/>
      <c r="BN114" s="490"/>
      <c r="BO114" s="494"/>
      <c r="BP114" s="490"/>
      <c r="BQ114" s="491"/>
      <c r="BR114" s="490"/>
      <c r="BS114" s="495"/>
      <c r="BT114" s="491"/>
      <c r="BU114" s="491"/>
      <c r="BV114" s="490"/>
      <c r="BW114" s="490"/>
      <c r="BX114" s="490"/>
      <c r="BY114" s="491"/>
      <c r="BZ114" s="492"/>
      <c r="CA114" s="490"/>
      <c r="CB114" s="490"/>
      <c r="CC114" s="490"/>
      <c r="CD114" s="491"/>
      <c r="CE114" s="490"/>
      <c r="CF114" s="490"/>
      <c r="CG114" s="490"/>
      <c r="CH114" s="491"/>
      <c r="CI114" s="490"/>
      <c r="CJ114" s="490"/>
      <c r="CK114" s="490"/>
      <c r="CL114" s="491"/>
      <c r="CM114" s="490"/>
      <c r="CN114" s="490"/>
      <c r="CO114" s="490"/>
      <c r="CP114" s="492"/>
      <c r="CQ114" s="490"/>
      <c r="CR114" s="491"/>
      <c r="CS114" s="490"/>
      <c r="CT114" s="490"/>
      <c r="CU114" s="491"/>
      <c r="CV114" s="492"/>
      <c r="CW114" s="490"/>
      <c r="CX114" s="490"/>
      <c r="CY114" s="491"/>
      <c r="CZ114" s="490"/>
      <c r="DA114" s="490"/>
      <c r="DB114" s="492"/>
      <c r="DC114" s="491"/>
      <c r="DD114" s="490"/>
      <c r="DE114" s="490"/>
      <c r="DF114" s="490"/>
      <c r="DG114" s="491"/>
      <c r="DH114" s="491"/>
      <c r="DI114" s="491"/>
    </row>
    <row r="115" spans="1:113" ht="18.75" x14ac:dyDescent="0.3">
      <c r="A115" s="506" t="s">
        <v>215</v>
      </c>
      <c r="B115" s="250" t="s">
        <v>137</v>
      </c>
      <c r="C115" s="119">
        <f t="shared" si="353"/>
        <v>20</v>
      </c>
      <c r="D115" s="507"/>
      <c r="E115" s="504"/>
      <c r="F115" s="505"/>
      <c r="G115" s="505"/>
      <c r="H115" s="505"/>
      <c r="I115" s="421">
        <v>20</v>
      </c>
      <c r="J115" s="490"/>
      <c r="K115" s="490"/>
      <c r="L115" s="490"/>
      <c r="M115" s="490"/>
      <c r="N115" s="490"/>
      <c r="O115" s="490"/>
      <c r="P115" s="491"/>
      <c r="Q115" s="492"/>
      <c r="R115" s="490"/>
      <c r="S115" s="491"/>
      <c r="T115" s="490"/>
      <c r="U115" s="490"/>
      <c r="V115" s="490"/>
      <c r="W115" s="490"/>
      <c r="X115" s="491"/>
      <c r="Y115" s="492"/>
      <c r="Z115" s="490"/>
      <c r="AA115" s="490"/>
      <c r="AB115" s="491"/>
      <c r="AC115" s="490"/>
      <c r="AD115" s="490"/>
      <c r="AE115" s="490"/>
      <c r="AF115" s="490"/>
      <c r="AG115" s="491"/>
      <c r="AH115" s="490"/>
      <c r="AI115" s="490"/>
      <c r="AJ115" s="490"/>
      <c r="AK115" s="490"/>
      <c r="AL115" s="493"/>
      <c r="AM115" s="490"/>
      <c r="AN115" s="490"/>
      <c r="AO115" s="490"/>
      <c r="AP115" s="490"/>
      <c r="AQ115" s="490"/>
      <c r="AR115" s="491"/>
      <c r="AS115" s="490"/>
      <c r="AT115" s="490"/>
      <c r="AU115" s="490"/>
      <c r="AV115" s="490"/>
      <c r="AW115" s="490"/>
      <c r="AX115" s="491"/>
      <c r="AY115" s="490"/>
      <c r="AZ115" s="490"/>
      <c r="BA115" s="490"/>
      <c r="BB115" s="490"/>
      <c r="BC115" s="491"/>
      <c r="BD115" s="490"/>
      <c r="BE115" s="490"/>
      <c r="BF115" s="490"/>
      <c r="BG115" s="490"/>
      <c r="BH115" s="490"/>
      <c r="BI115" s="491"/>
      <c r="BJ115" s="492"/>
      <c r="BK115" s="490"/>
      <c r="BL115" s="490"/>
      <c r="BM115" s="491"/>
      <c r="BN115" s="490"/>
      <c r="BO115" s="494"/>
      <c r="BP115" s="490"/>
      <c r="BQ115" s="491"/>
      <c r="BR115" s="490"/>
      <c r="BS115" s="495"/>
      <c r="BT115" s="491"/>
      <c r="BU115" s="491"/>
      <c r="BV115" s="490"/>
      <c r="BW115" s="490"/>
      <c r="BX115" s="490"/>
      <c r="BY115" s="491"/>
      <c r="BZ115" s="492"/>
      <c r="CA115" s="490"/>
      <c r="CB115" s="490"/>
      <c r="CC115" s="490"/>
      <c r="CD115" s="491"/>
      <c r="CE115" s="490"/>
      <c r="CF115" s="490"/>
      <c r="CG115" s="490"/>
      <c r="CH115" s="491"/>
      <c r="CI115" s="490"/>
      <c r="CJ115" s="490"/>
      <c r="CK115" s="490"/>
      <c r="CL115" s="491"/>
      <c r="CM115" s="490"/>
      <c r="CN115" s="490"/>
      <c r="CO115" s="490"/>
      <c r="CP115" s="492"/>
      <c r="CQ115" s="490"/>
      <c r="CR115" s="491"/>
      <c r="CS115" s="490"/>
      <c r="CT115" s="490"/>
      <c r="CU115" s="491"/>
      <c r="CV115" s="492"/>
      <c r="CW115" s="490"/>
      <c r="CX115" s="490"/>
      <c r="CY115" s="491"/>
      <c r="CZ115" s="490"/>
      <c r="DA115" s="490"/>
      <c r="DB115" s="492"/>
      <c r="DC115" s="491"/>
      <c r="DD115" s="490"/>
      <c r="DE115" s="490"/>
      <c r="DF115" s="490"/>
      <c r="DG115" s="491"/>
      <c r="DH115" s="491"/>
      <c r="DI115" s="491"/>
    </row>
    <row r="116" spans="1:113" ht="37.5" x14ac:dyDescent="0.3">
      <c r="A116" s="506" t="s">
        <v>216</v>
      </c>
      <c r="B116" s="250" t="s">
        <v>137</v>
      </c>
      <c r="C116" s="119">
        <f t="shared" si="353"/>
        <v>15</v>
      </c>
      <c r="D116" s="498"/>
      <c r="E116" s="508"/>
      <c r="F116" s="509"/>
      <c r="G116" s="509"/>
      <c r="H116" s="509"/>
      <c r="I116" s="421">
        <v>15</v>
      </c>
      <c r="J116" s="490"/>
      <c r="K116" s="490"/>
      <c r="L116" s="490"/>
      <c r="M116" s="490"/>
      <c r="N116" s="490"/>
      <c r="O116" s="490"/>
      <c r="P116" s="491"/>
      <c r="Q116" s="492"/>
      <c r="R116" s="490"/>
      <c r="S116" s="491"/>
      <c r="T116" s="490"/>
      <c r="U116" s="490"/>
      <c r="V116" s="490"/>
      <c r="W116" s="490"/>
      <c r="X116" s="491"/>
      <c r="Y116" s="492"/>
      <c r="Z116" s="490"/>
      <c r="AA116" s="490"/>
      <c r="AB116" s="491"/>
      <c r="AC116" s="490"/>
      <c r="AD116" s="490"/>
      <c r="AE116" s="490"/>
      <c r="AF116" s="490"/>
      <c r="AG116" s="491"/>
      <c r="AH116" s="490"/>
      <c r="AI116" s="490"/>
      <c r="AJ116" s="490"/>
      <c r="AK116" s="490"/>
      <c r="AL116" s="493"/>
      <c r="AM116" s="490"/>
      <c r="AN116" s="490"/>
      <c r="AO116" s="490"/>
      <c r="AP116" s="490"/>
      <c r="AQ116" s="490"/>
      <c r="AR116" s="491"/>
      <c r="AS116" s="490"/>
      <c r="AT116" s="490"/>
      <c r="AU116" s="490"/>
      <c r="AV116" s="490"/>
      <c r="AW116" s="490"/>
      <c r="AX116" s="491"/>
      <c r="AY116" s="490"/>
      <c r="AZ116" s="490"/>
      <c r="BA116" s="490"/>
      <c r="BB116" s="490"/>
      <c r="BC116" s="491"/>
      <c r="BD116" s="490"/>
      <c r="BE116" s="490"/>
      <c r="BF116" s="490"/>
      <c r="BG116" s="490"/>
      <c r="BH116" s="490"/>
      <c r="BI116" s="491"/>
      <c r="BJ116" s="492"/>
      <c r="BK116" s="490"/>
      <c r="BL116" s="490"/>
      <c r="BM116" s="491"/>
      <c r="BN116" s="490"/>
      <c r="BO116" s="494"/>
      <c r="BP116" s="490"/>
      <c r="BQ116" s="491"/>
      <c r="BR116" s="490"/>
      <c r="BS116" s="495"/>
      <c r="BT116" s="491"/>
      <c r="BU116" s="491"/>
      <c r="BV116" s="490"/>
      <c r="BW116" s="490"/>
      <c r="BX116" s="490"/>
      <c r="BY116" s="491"/>
      <c r="BZ116" s="492"/>
      <c r="CA116" s="490"/>
      <c r="CB116" s="490"/>
      <c r="CC116" s="490"/>
      <c r="CD116" s="491"/>
      <c r="CE116" s="490"/>
      <c r="CF116" s="490"/>
      <c r="CG116" s="490"/>
      <c r="CH116" s="491"/>
      <c r="CI116" s="490"/>
      <c r="CJ116" s="490"/>
      <c r="CK116" s="490"/>
      <c r="CL116" s="491"/>
      <c r="CM116" s="490"/>
      <c r="CN116" s="490"/>
      <c r="CO116" s="490"/>
      <c r="CP116" s="492"/>
      <c r="CQ116" s="490"/>
      <c r="CR116" s="491"/>
      <c r="CS116" s="490"/>
      <c r="CT116" s="490"/>
      <c r="CU116" s="491"/>
      <c r="CV116" s="492"/>
      <c r="CW116" s="490"/>
      <c r="CX116" s="490"/>
      <c r="CY116" s="491"/>
      <c r="CZ116" s="490"/>
      <c r="DA116" s="490"/>
      <c r="DB116" s="492"/>
      <c r="DC116" s="491"/>
      <c r="DD116" s="490"/>
      <c r="DE116" s="490"/>
      <c r="DF116" s="490"/>
      <c r="DG116" s="491"/>
      <c r="DH116" s="491"/>
      <c r="DI116" s="491"/>
    </row>
    <row r="117" spans="1:113" ht="37.5" x14ac:dyDescent="0.3">
      <c r="A117" s="506" t="s">
        <v>217</v>
      </c>
      <c r="B117" s="250" t="s">
        <v>137</v>
      </c>
      <c r="C117" s="119">
        <f t="shared" si="353"/>
        <v>25</v>
      </c>
      <c r="D117" s="503"/>
      <c r="E117" s="508"/>
      <c r="F117" s="509"/>
      <c r="G117" s="509"/>
      <c r="H117" s="509"/>
      <c r="I117" s="421">
        <v>25</v>
      </c>
      <c r="J117" s="490"/>
      <c r="K117" s="490"/>
      <c r="L117" s="490"/>
      <c r="M117" s="490"/>
      <c r="N117" s="490"/>
      <c r="O117" s="490"/>
      <c r="P117" s="491"/>
      <c r="Q117" s="492"/>
      <c r="R117" s="490"/>
      <c r="S117" s="491"/>
      <c r="T117" s="490"/>
      <c r="U117" s="490"/>
      <c r="V117" s="490"/>
      <c r="W117" s="490"/>
      <c r="X117" s="491"/>
      <c r="Y117" s="492"/>
      <c r="Z117" s="490"/>
      <c r="AA117" s="490"/>
      <c r="AB117" s="491"/>
      <c r="AC117" s="490"/>
      <c r="AD117" s="490"/>
      <c r="AE117" s="490"/>
      <c r="AF117" s="490"/>
      <c r="AG117" s="491"/>
      <c r="AH117" s="490"/>
      <c r="AI117" s="490"/>
      <c r="AJ117" s="490"/>
      <c r="AK117" s="490"/>
      <c r="AL117" s="493"/>
      <c r="AM117" s="490"/>
      <c r="AN117" s="490"/>
      <c r="AO117" s="490"/>
      <c r="AP117" s="490"/>
      <c r="AQ117" s="490"/>
      <c r="AR117" s="491"/>
      <c r="AS117" s="490"/>
      <c r="AT117" s="490"/>
      <c r="AU117" s="490"/>
      <c r="AV117" s="490"/>
      <c r="AW117" s="490"/>
      <c r="AX117" s="491"/>
      <c r="AY117" s="490"/>
      <c r="AZ117" s="490"/>
      <c r="BA117" s="490"/>
      <c r="BB117" s="490"/>
      <c r="BC117" s="491"/>
      <c r="BD117" s="490"/>
      <c r="BE117" s="490"/>
      <c r="BF117" s="490"/>
      <c r="BG117" s="490"/>
      <c r="BH117" s="490"/>
      <c r="BI117" s="491"/>
      <c r="BJ117" s="492"/>
      <c r="BK117" s="490"/>
      <c r="BL117" s="490"/>
      <c r="BM117" s="491"/>
      <c r="BN117" s="490"/>
      <c r="BO117" s="494"/>
      <c r="BP117" s="490"/>
      <c r="BQ117" s="491"/>
      <c r="BR117" s="490"/>
      <c r="BS117" s="495"/>
      <c r="BT117" s="491"/>
      <c r="BU117" s="491"/>
      <c r="BV117" s="490"/>
      <c r="BW117" s="490"/>
      <c r="BX117" s="490"/>
      <c r="BY117" s="491"/>
      <c r="BZ117" s="492"/>
      <c r="CA117" s="490"/>
      <c r="CB117" s="490"/>
      <c r="CC117" s="490"/>
      <c r="CD117" s="491"/>
      <c r="CE117" s="490"/>
      <c r="CF117" s="490"/>
      <c r="CG117" s="490"/>
      <c r="CH117" s="491"/>
      <c r="CI117" s="490"/>
      <c r="CJ117" s="490"/>
      <c r="CK117" s="490"/>
      <c r="CL117" s="491"/>
      <c r="CM117" s="490"/>
      <c r="CN117" s="490"/>
      <c r="CO117" s="490"/>
      <c r="CP117" s="492"/>
      <c r="CQ117" s="490"/>
      <c r="CR117" s="491"/>
      <c r="CS117" s="490"/>
      <c r="CT117" s="490"/>
      <c r="CU117" s="491"/>
      <c r="CV117" s="492"/>
      <c r="CW117" s="490"/>
      <c r="CX117" s="490"/>
      <c r="CY117" s="491"/>
      <c r="CZ117" s="490"/>
      <c r="DA117" s="490"/>
      <c r="DB117" s="492"/>
      <c r="DC117" s="491"/>
      <c r="DD117" s="490"/>
      <c r="DE117" s="490"/>
      <c r="DF117" s="490"/>
      <c r="DG117" s="491"/>
      <c r="DH117" s="491"/>
      <c r="DI117" s="491"/>
    </row>
    <row r="118" spans="1:113" ht="18.75" x14ac:dyDescent="0.3">
      <c r="A118" s="512" t="s">
        <v>218</v>
      </c>
      <c r="B118" s="470" t="s">
        <v>138</v>
      </c>
      <c r="C118" s="62">
        <f t="shared" si="353"/>
        <v>17</v>
      </c>
      <c r="D118" s="507"/>
      <c r="E118" s="508"/>
      <c r="F118" s="509"/>
      <c r="G118" s="513">
        <v>17</v>
      </c>
      <c r="H118" s="509"/>
      <c r="I118" s="490"/>
      <c r="J118" s="490"/>
      <c r="K118" s="490"/>
      <c r="L118" s="490"/>
      <c r="M118" s="490"/>
      <c r="N118" s="421"/>
      <c r="O118" s="421"/>
      <c r="P118" s="491"/>
      <c r="Q118" s="492"/>
      <c r="R118" s="490"/>
      <c r="S118" s="491"/>
      <c r="T118" s="490"/>
      <c r="U118" s="490"/>
      <c r="V118" s="490"/>
      <c r="W118" s="490"/>
      <c r="X118" s="491"/>
      <c r="Y118" s="492"/>
      <c r="Z118" s="490"/>
      <c r="AA118" s="490"/>
      <c r="AB118" s="491"/>
      <c r="AC118" s="490"/>
      <c r="AD118" s="490"/>
      <c r="AE118" s="490"/>
      <c r="AF118" s="490"/>
      <c r="AG118" s="491"/>
      <c r="AH118" s="490"/>
      <c r="AI118" s="490"/>
      <c r="AJ118" s="490"/>
      <c r="AK118" s="490"/>
      <c r="AL118" s="493"/>
      <c r="AM118" s="490"/>
      <c r="AN118" s="490"/>
      <c r="AO118" s="490"/>
      <c r="AP118" s="490"/>
      <c r="AQ118" s="490"/>
      <c r="AR118" s="491"/>
      <c r="AS118" s="490"/>
      <c r="AT118" s="490"/>
      <c r="AU118" s="490"/>
      <c r="AV118" s="490"/>
      <c r="AW118" s="490"/>
      <c r="AX118" s="491"/>
      <c r="AY118" s="490"/>
      <c r="AZ118" s="490"/>
      <c r="BA118" s="490"/>
      <c r="BB118" s="490"/>
      <c r="BC118" s="491"/>
      <c r="BD118" s="490"/>
      <c r="BE118" s="490"/>
      <c r="BF118" s="490"/>
      <c r="BG118" s="490"/>
      <c r="BH118" s="490"/>
      <c r="BI118" s="491"/>
      <c r="BJ118" s="492"/>
      <c r="BK118" s="490"/>
      <c r="BL118" s="490"/>
      <c r="BM118" s="491"/>
      <c r="BN118" s="490"/>
      <c r="BO118" s="494"/>
      <c r="BP118" s="490"/>
      <c r="BQ118" s="491"/>
      <c r="BR118" s="490"/>
      <c r="BS118" s="495"/>
      <c r="BT118" s="491"/>
      <c r="BU118" s="491"/>
      <c r="BV118" s="490"/>
      <c r="BW118" s="490"/>
      <c r="BX118" s="490"/>
      <c r="BY118" s="491"/>
      <c r="BZ118" s="492"/>
      <c r="CA118" s="490"/>
      <c r="CB118" s="490"/>
      <c r="CC118" s="490"/>
      <c r="CD118" s="491"/>
      <c r="CE118" s="490"/>
      <c r="CF118" s="490"/>
      <c r="CG118" s="490"/>
      <c r="CH118" s="491"/>
      <c r="CI118" s="490"/>
      <c r="CJ118" s="490"/>
      <c r="CK118" s="490"/>
      <c r="CL118" s="491"/>
      <c r="CM118" s="490"/>
      <c r="CN118" s="490"/>
      <c r="CO118" s="490"/>
      <c r="CP118" s="492"/>
      <c r="CQ118" s="490"/>
      <c r="CR118" s="491"/>
      <c r="CS118" s="490"/>
      <c r="CT118" s="490"/>
      <c r="CU118" s="491"/>
      <c r="CV118" s="492"/>
      <c r="CW118" s="490"/>
      <c r="CX118" s="490"/>
      <c r="CY118" s="491"/>
      <c r="CZ118" s="490"/>
      <c r="DA118" s="490"/>
      <c r="DB118" s="492"/>
      <c r="DC118" s="491"/>
      <c r="DD118" s="490"/>
      <c r="DE118" s="490"/>
      <c r="DF118" s="490"/>
      <c r="DG118" s="491"/>
      <c r="DH118" s="491"/>
      <c r="DI118" s="491"/>
    </row>
    <row r="119" spans="1:113" ht="18.75" x14ac:dyDescent="0.3">
      <c r="A119" s="514" t="s">
        <v>219</v>
      </c>
      <c r="B119" s="470"/>
      <c r="C119" s="62"/>
      <c r="D119" s="507"/>
      <c r="E119" s="508"/>
      <c r="F119" s="509"/>
      <c r="G119" s="513"/>
      <c r="H119" s="515"/>
      <c r="I119" s="490"/>
      <c r="J119" s="490"/>
      <c r="K119" s="490"/>
      <c r="L119" s="490"/>
      <c r="M119" s="490"/>
      <c r="N119" s="421"/>
      <c r="O119" s="421"/>
      <c r="P119" s="491"/>
      <c r="Q119" s="492"/>
      <c r="R119" s="490"/>
      <c r="S119" s="491"/>
      <c r="T119" s="490"/>
      <c r="U119" s="490"/>
      <c r="V119" s="490"/>
      <c r="W119" s="490"/>
      <c r="X119" s="491"/>
      <c r="Y119" s="492"/>
      <c r="Z119" s="490"/>
      <c r="AA119" s="490"/>
      <c r="AB119" s="491"/>
      <c r="AC119" s="490"/>
      <c r="AD119" s="490"/>
      <c r="AE119" s="490"/>
      <c r="AF119" s="490"/>
      <c r="AG119" s="491"/>
      <c r="AH119" s="490"/>
      <c r="AI119" s="490"/>
      <c r="AJ119" s="490"/>
      <c r="AK119" s="490"/>
      <c r="AL119" s="493"/>
      <c r="AM119" s="490"/>
      <c r="AN119" s="490"/>
      <c r="AO119" s="490"/>
      <c r="AP119" s="490"/>
      <c r="AQ119" s="490"/>
      <c r="AR119" s="491"/>
      <c r="AS119" s="490"/>
      <c r="AT119" s="490"/>
      <c r="AU119" s="490"/>
      <c r="AV119" s="490"/>
      <c r="AW119" s="490"/>
      <c r="AX119" s="491"/>
      <c r="AY119" s="490"/>
      <c r="AZ119" s="490"/>
      <c r="BA119" s="490"/>
      <c r="BB119" s="490"/>
      <c r="BC119" s="491"/>
      <c r="BD119" s="490"/>
      <c r="BE119" s="490"/>
      <c r="BF119" s="490"/>
      <c r="BG119" s="490"/>
      <c r="BH119" s="490"/>
      <c r="BI119" s="491"/>
      <c r="BJ119" s="492"/>
      <c r="BK119" s="490"/>
      <c r="BL119" s="490"/>
      <c r="BM119" s="491"/>
      <c r="BN119" s="490"/>
      <c r="BO119" s="494"/>
      <c r="BP119" s="490"/>
      <c r="BQ119" s="491"/>
      <c r="BR119" s="490"/>
      <c r="BS119" s="495"/>
      <c r="BT119" s="491"/>
      <c r="BU119" s="491"/>
      <c r="BV119" s="490"/>
      <c r="BW119" s="490"/>
      <c r="BX119" s="490"/>
      <c r="BY119" s="491"/>
      <c r="BZ119" s="492"/>
      <c r="CA119" s="490"/>
      <c r="CB119" s="490"/>
      <c r="CC119" s="490"/>
      <c r="CD119" s="491"/>
      <c r="CE119" s="490"/>
      <c r="CF119" s="490"/>
      <c r="CG119" s="490"/>
      <c r="CH119" s="491"/>
      <c r="CI119" s="490"/>
      <c r="CJ119" s="490"/>
      <c r="CK119" s="490"/>
      <c r="CL119" s="491"/>
      <c r="CM119" s="490"/>
      <c r="CN119" s="490"/>
      <c r="CO119" s="490"/>
      <c r="CP119" s="492"/>
      <c r="CQ119" s="490"/>
      <c r="CR119" s="491"/>
      <c r="CS119" s="490"/>
      <c r="CT119" s="490"/>
      <c r="CU119" s="491"/>
      <c r="CV119" s="492"/>
      <c r="CW119" s="490"/>
      <c r="CX119" s="490"/>
      <c r="CY119" s="491"/>
      <c r="CZ119" s="490"/>
      <c r="DA119" s="490"/>
      <c r="DB119" s="492"/>
      <c r="DC119" s="491"/>
      <c r="DD119" s="490"/>
      <c r="DE119" s="490"/>
      <c r="DF119" s="490"/>
      <c r="DG119" s="491"/>
      <c r="DH119" s="491"/>
      <c r="DI119" s="491"/>
    </row>
    <row r="120" spans="1:113" ht="37.5" x14ac:dyDescent="0.3">
      <c r="A120" s="496" t="s">
        <v>220</v>
      </c>
      <c r="B120" s="516" t="s">
        <v>221</v>
      </c>
      <c r="C120" s="119">
        <f t="shared" ref="C120:C135" si="354">SUM(D120+E120+F120+G120+H120+I120+J120+M120+N120+O120+P120+S120+X120+AB120+AG120+AL120+AR120+AX120+BC120+BI120+BM120+BQ120+BT120+BU120+BY120+CD120+CH120+CL120+CR120+CU120+CY120+DC120+DG120+DH120+DI120)</f>
        <v>2</v>
      </c>
      <c r="D120" s="187"/>
      <c r="E120" s="511"/>
      <c r="F120" s="383"/>
      <c r="G120" s="421">
        <v>2</v>
      </c>
      <c r="H120" s="517"/>
      <c r="I120" s="88"/>
      <c r="J120" s="88"/>
      <c r="K120" s="88"/>
      <c r="L120" s="88"/>
      <c r="M120" s="88"/>
      <c r="N120" s="93"/>
      <c r="O120" s="93"/>
      <c r="P120" s="79"/>
      <c r="Q120" s="89"/>
      <c r="R120" s="88"/>
      <c r="S120" s="79"/>
      <c r="T120" s="88"/>
      <c r="U120" s="88"/>
      <c r="V120" s="88"/>
      <c r="W120" s="88"/>
      <c r="X120" s="79"/>
      <c r="Y120" s="89"/>
      <c r="Z120" s="88"/>
      <c r="AA120" s="88"/>
      <c r="AB120" s="81"/>
      <c r="AC120" s="88"/>
      <c r="AD120" s="88"/>
      <c r="AE120" s="88"/>
      <c r="AF120" s="88"/>
      <c r="AG120" s="79"/>
      <c r="AH120" s="88"/>
      <c r="AI120" s="88"/>
      <c r="AJ120" s="88"/>
      <c r="AK120" s="88"/>
      <c r="AL120" s="81"/>
      <c r="AM120" s="90"/>
      <c r="AN120" s="90"/>
      <c r="AO120" s="90"/>
      <c r="AP120" s="90"/>
      <c r="AQ120" s="90"/>
      <c r="AR120" s="81"/>
      <c r="AS120" s="89"/>
      <c r="AT120" s="89"/>
      <c r="AU120" s="89"/>
      <c r="AV120" s="89"/>
      <c r="AW120" s="89"/>
      <c r="AX120" s="81"/>
      <c r="AY120" s="89"/>
      <c r="AZ120" s="89"/>
      <c r="BA120" s="89"/>
      <c r="BB120" s="89"/>
      <c r="BC120" s="81"/>
      <c r="BD120" s="89"/>
      <c r="BE120" s="89"/>
      <c r="BF120" s="89"/>
      <c r="BG120" s="89"/>
      <c r="BH120" s="89"/>
      <c r="BI120" s="81"/>
      <c r="BJ120" s="89"/>
      <c r="BK120" s="89"/>
      <c r="BL120" s="89"/>
      <c r="BM120" s="81"/>
      <c r="BN120" s="89"/>
      <c r="BO120" s="92"/>
      <c r="BP120" s="89"/>
      <c r="BQ120" s="81"/>
      <c r="BR120" s="89"/>
      <c r="BS120" s="94"/>
      <c r="BT120" s="84"/>
      <c r="BU120" s="81"/>
      <c r="BV120" s="89"/>
      <c r="BW120" s="89"/>
      <c r="BX120" s="89"/>
      <c r="BY120" s="81"/>
      <c r="BZ120" s="89"/>
      <c r="CA120" s="89"/>
      <c r="CB120" s="89"/>
      <c r="CC120" s="89"/>
      <c r="CD120" s="81"/>
      <c r="CE120" s="89"/>
      <c r="CF120" s="89"/>
      <c r="CG120" s="89"/>
      <c r="CH120" s="81"/>
      <c r="CI120" s="89"/>
      <c r="CJ120" s="89"/>
      <c r="CK120" s="89"/>
      <c r="CL120" s="81"/>
      <c r="CM120" s="89"/>
      <c r="CN120" s="89"/>
      <c r="CO120" s="89"/>
      <c r="CP120" s="89"/>
      <c r="CQ120" s="89"/>
      <c r="CR120" s="81"/>
      <c r="CS120" s="88"/>
      <c r="CT120" s="89"/>
      <c r="CU120" s="81"/>
      <c r="CV120" s="89"/>
      <c r="CW120" s="89"/>
      <c r="CX120" s="89"/>
      <c r="CY120" s="81"/>
      <c r="CZ120" s="89"/>
      <c r="DA120" s="89"/>
      <c r="DB120" s="89"/>
      <c r="DC120" s="81"/>
      <c r="DD120" s="89"/>
      <c r="DE120" s="89"/>
      <c r="DF120" s="89"/>
      <c r="DG120" s="81"/>
      <c r="DH120" s="81"/>
      <c r="DI120" s="81"/>
    </row>
    <row r="121" spans="1:113" ht="18.75" x14ac:dyDescent="0.3">
      <c r="A121" s="496" t="s">
        <v>222</v>
      </c>
      <c r="B121" s="250" t="s">
        <v>209</v>
      </c>
      <c r="C121" s="119">
        <f t="shared" si="354"/>
        <v>1</v>
      </c>
      <c r="D121" s="187"/>
      <c r="E121" s="511"/>
      <c r="F121" s="383"/>
      <c r="G121" s="421">
        <v>1</v>
      </c>
      <c r="H121" s="517"/>
      <c r="I121" s="88"/>
      <c r="J121" s="88"/>
      <c r="K121" s="88"/>
      <c r="L121" s="88"/>
      <c r="M121" s="88"/>
      <c r="N121" s="93"/>
      <c r="O121" s="93"/>
      <c r="P121" s="79"/>
      <c r="Q121" s="89"/>
      <c r="R121" s="88"/>
      <c r="S121" s="79"/>
      <c r="T121" s="88"/>
      <c r="U121" s="88"/>
      <c r="V121" s="88"/>
      <c r="W121" s="88"/>
      <c r="X121" s="79"/>
      <c r="Y121" s="89"/>
      <c r="Z121" s="88"/>
      <c r="AA121" s="88"/>
      <c r="AB121" s="81"/>
      <c r="AC121" s="88"/>
      <c r="AD121" s="88"/>
      <c r="AE121" s="88"/>
      <c r="AF121" s="88"/>
      <c r="AG121" s="79"/>
      <c r="AH121" s="88"/>
      <c r="AI121" s="88"/>
      <c r="AJ121" s="88"/>
      <c r="AK121" s="88"/>
      <c r="AL121" s="81"/>
      <c r="AM121" s="90"/>
      <c r="AN121" s="90"/>
      <c r="AO121" s="90"/>
      <c r="AP121" s="90"/>
      <c r="AQ121" s="90"/>
      <c r="AR121" s="81"/>
      <c r="AS121" s="89"/>
      <c r="AT121" s="89"/>
      <c r="AU121" s="89"/>
      <c r="AV121" s="89"/>
      <c r="AW121" s="89"/>
      <c r="AX121" s="81"/>
      <c r="AY121" s="89"/>
      <c r="AZ121" s="89"/>
      <c r="BA121" s="89"/>
      <c r="BB121" s="89"/>
      <c r="BC121" s="81"/>
      <c r="BD121" s="89"/>
      <c r="BE121" s="89"/>
      <c r="BF121" s="89"/>
      <c r="BG121" s="89"/>
      <c r="BH121" s="89"/>
      <c r="BI121" s="81"/>
      <c r="BJ121" s="89"/>
      <c r="BK121" s="89"/>
      <c r="BL121" s="89"/>
      <c r="BM121" s="81"/>
      <c r="BN121" s="89"/>
      <c r="BO121" s="92"/>
      <c r="BP121" s="89"/>
      <c r="BQ121" s="81"/>
      <c r="BR121" s="89"/>
      <c r="BS121" s="94"/>
      <c r="BT121" s="84"/>
      <c r="BU121" s="81"/>
      <c r="BV121" s="89"/>
      <c r="BW121" s="89"/>
      <c r="BX121" s="89"/>
      <c r="BY121" s="81"/>
      <c r="BZ121" s="89"/>
      <c r="CA121" s="89"/>
      <c r="CB121" s="89"/>
      <c r="CC121" s="89"/>
      <c r="CD121" s="81"/>
      <c r="CE121" s="89"/>
      <c r="CF121" s="89"/>
      <c r="CG121" s="89"/>
      <c r="CH121" s="81"/>
      <c r="CI121" s="89"/>
      <c r="CJ121" s="89"/>
      <c r="CK121" s="89"/>
      <c r="CL121" s="81"/>
      <c r="CM121" s="89"/>
      <c r="CN121" s="89"/>
      <c r="CO121" s="89"/>
      <c r="CP121" s="89"/>
      <c r="CQ121" s="89"/>
      <c r="CR121" s="81"/>
      <c r="CS121" s="88"/>
      <c r="CT121" s="89"/>
      <c r="CU121" s="81"/>
      <c r="CV121" s="89"/>
      <c r="CW121" s="89"/>
      <c r="CX121" s="89"/>
      <c r="CY121" s="81"/>
      <c r="CZ121" s="89"/>
      <c r="DA121" s="89"/>
      <c r="DB121" s="89"/>
      <c r="DC121" s="81"/>
      <c r="DD121" s="89"/>
      <c r="DE121" s="89"/>
      <c r="DF121" s="89"/>
      <c r="DG121" s="81"/>
      <c r="DH121" s="81"/>
      <c r="DI121" s="81"/>
    </row>
    <row r="122" spans="1:113" ht="18.75" x14ac:dyDescent="0.3">
      <c r="A122" s="496" t="s">
        <v>223</v>
      </c>
      <c r="B122" s="250" t="s">
        <v>203</v>
      </c>
      <c r="C122" s="119">
        <f t="shared" si="354"/>
        <v>5</v>
      </c>
      <c r="D122" s="187"/>
      <c r="E122" s="511"/>
      <c r="F122" s="383"/>
      <c r="G122" s="421">
        <v>5</v>
      </c>
      <c r="H122" s="383"/>
      <c r="I122" s="473"/>
      <c r="J122" s="473"/>
      <c r="K122" s="473"/>
      <c r="L122" s="473"/>
      <c r="M122" s="473"/>
      <c r="N122" s="502"/>
      <c r="O122" s="502"/>
      <c r="P122" s="474"/>
      <c r="Q122" s="99"/>
      <c r="R122" s="475"/>
      <c r="S122" s="474"/>
      <c r="T122" s="473"/>
      <c r="U122" s="473"/>
      <c r="V122" s="473"/>
      <c r="W122" s="473"/>
      <c r="X122" s="474"/>
      <c r="Y122" s="254"/>
      <c r="Z122" s="473"/>
      <c r="AA122" s="473"/>
      <c r="AB122" s="474"/>
      <c r="AC122" s="473"/>
      <c r="AD122" s="473"/>
      <c r="AE122" s="473"/>
      <c r="AF122" s="473"/>
      <c r="AG122" s="474"/>
      <c r="AH122" s="473"/>
      <c r="AI122" s="473"/>
      <c r="AJ122" s="473"/>
      <c r="AK122" s="473"/>
      <c r="AL122" s="476"/>
      <c r="AM122" s="99"/>
      <c r="AN122" s="99"/>
      <c r="AO122" s="99"/>
      <c r="AP122" s="99"/>
      <c r="AQ122" s="99"/>
      <c r="AR122" s="477"/>
      <c r="AS122" s="478"/>
      <c r="AT122" s="478"/>
      <c r="AU122" s="478"/>
      <c r="AV122" s="478"/>
      <c r="AW122" s="478"/>
      <c r="AX122" s="474"/>
      <c r="AY122" s="479"/>
      <c r="AZ122" s="479"/>
      <c r="BA122" s="479"/>
      <c r="BB122" s="479"/>
      <c r="BC122" s="474"/>
      <c r="BD122" s="479"/>
      <c r="BE122" s="479"/>
      <c r="BF122" s="479"/>
      <c r="BG122" s="479"/>
      <c r="BH122" s="479"/>
      <c r="BI122" s="474"/>
      <c r="BJ122" s="480"/>
      <c r="BK122" s="479"/>
      <c r="BL122" s="479"/>
      <c r="BM122" s="474"/>
      <c r="BN122" s="479"/>
      <c r="BO122" s="481"/>
      <c r="BP122" s="479"/>
      <c r="BQ122" s="474"/>
      <c r="BR122" s="479"/>
      <c r="BS122" s="482"/>
      <c r="BT122" s="483"/>
      <c r="BU122" s="474"/>
      <c r="BV122" s="479"/>
      <c r="BW122" s="479"/>
      <c r="BX122" s="479"/>
      <c r="BY122" s="474"/>
      <c r="BZ122" s="484"/>
      <c r="CA122" s="485"/>
      <c r="CB122" s="485"/>
      <c r="CC122" s="485"/>
      <c r="CD122" s="474"/>
      <c r="CE122" s="479"/>
      <c r="CF122" s="479"/>
      <c r="CG122" s="479"/>
      <c r="CH122" s="474"/>
      <c r="CI122" s="479"/>
      <c r="CJ122" s="479"/>
      <c r="CK122" s="479"/>
      <c r="CL122" s="474"/>
      <c r="CM122" s="486"/>
      <c r="CN122" s="486"/>
      <c r="CO122" s="486"/>
      <c r="CP122" s="487"/>
      <c r="CQ122" s="486"/>
      <c r="CR122" s="474"/>
      <c r="CS122" s="486"/>
      <c r="CT122" s="486"/>
      <c r="CU122" s="474"/>
      <c r="CV122" s="487"/>
      <c r="CW122" s="486"/>
      <c r="CX122" s="486"/>
      <c r="CY122" s="474"/>
      <c r="CZ122" s="486"/>
      <c r="DA122" s="486"/>
      <c r="DB122" s="487"/>
      <c r="DC122" s="474"/>
      <c r="DD122" s="486"/>
      <c r="DE122" s="486"/>
      <c r="DF122" s="486"/>
      <c r="DG122" s="488"/>
      <c r="DH122" s="488"/>
      <c r="DI122" s="488"/>
    </row>
    <row r="123" spans="1:113" ht="34.5" customHeight="1" x14ac:dyDescent="0.3">
      <c r="A123" s="518" t="s">
        <v>224</v>
      </c>
      <c r="B123" s="519" t="s">
        <v>138</v>
      </c>
      <c r="C123" s="119">
        <f t="shared" si="354"/>
        <v>15</v>
      </c>
      <c r="D123" s="187"/>
      <c r="E123" s="511"/>
      <c r="F123" s="383"/>
      <c r="G123" s="421">
        <v>15</v>
      </c>
      <c r="H123" s="383"/>
      <c r="I123" s="490"/>
      <c r="J123" s="490"/>
      <c r="K123" s="490"/>
      <c r="L123" s="490"/>
      <c r="M123" s="490"/>
      <c r="N123" s="421"/>
      <c r="O123" s="421"/>
      <c r="P123" s="491"/>
      <c r="Q123" s="492"/>
      <c r="R123" s="490"/>
      <c r="S123" s="491"/>
      <c r="T123" s="490"/>
      <c r="U123" s="490"/>
      <c r="V123" s="490"/>
      <c r="W123" s="490"/>
      <c r="X123" s="491"/>
      <c r="Y123" s="492"/>
      <c r="Z123" s="490"/>
      <c r="AA123" s="490"/>
      <c r="AB123" s="491"/>
      <c r="AC123" s="490"/>
      <c r="AD123" s="490"/>
      <c r="AE123" s="490"/>
      <c r="AF123" s="490"/>
      <c r="AG123" s="491"/>
      <c r="AH123" s="490"/>
      <c r="AI123" s="490"/>
      <c r="AJ123" s="490"/>
      <c r="AK123" s="490"/>
      <c r="AL123" s="493"/>
      <c r="AM123" s="490"/>
      <c r="AN123" s="490"/>
      <c r="AO123" s="490"/>
      <c r="AP123" s="490"/>
      <c r="AQ123" s="490"/>
      <c r="AR123" s="491"/>
      <c r="AS123" s="490"/>
      <c r="AT123" s="490"/>
      <c r="AU123" s="490"/>
      <c r="AV123" s="490"/>
      <c r="AW123" s="490"/>
      <c r="AX123" s="491"/>
      <c r="AY123" s="490"/>
      <c r="AZ123" s="490"/>
      <c r="BA123" s="490"/>
      <c r="BB123" s="490"/>
      <c r="BC123" s="491"/>
      <c r="BD123" s="490"/>
      <c r="BE123" s="490"/>
      <c r="BF123" s="490"/>
      <c r="BG123" s="490"/>
      <c r="BH123" s="490"/>
      <c r="BI123" s="491"/>
      <c r="BJ123" s="492"/>
      <c r="BK123" s="490"/>
      <c r="BL123" s="490"/>
      <c r="BM123" s="491"/>
      <c r="BN123" s="490"/>
      <c r="BO123" s="494"/>
      <c r="BP123" s="490"/>
      <c r="BQ123" s="491"/>
      <c r="BR123" s="490"/>
      <c r="BS123" s="495"/>
      <c r="BT123" s="491"/>
      <c r="BU123" s="491"/>
      <c r="BV123" s="490"/>
      <c r="BW123" s="490"/>
      <c r="BX123" s="490"/>
      <c r="BY123" s="491"/>
      <c r="BZ123" s="492"/>
      <c r="CA123" s="490"/>
      <c r="CB123" s="490"/>
      <c r="CC123" s="490"/>
      <c r="CD123" s="491"/>
      <c r="CE123" s="490"/>
      <c r="CF123" s="490"/>
      <c r="CG123" s="490"/>
      <c r="CH123" s="491"/>
      <c r="CI123" s="490"/>
      <c r="CJ123" s="490"/>
      <c r="CK123" s="490"/>
      <c r="CL123" s="491"/>
      <c r="CM123" s="490"/>
      <c r="CN123" s="490"/>
      <c r="CO123" s="490"/>
      <c r="CP123" s="492"/>
      <c r="CQ123" s="490"/>
      <c r="CR123" s="491"/>
      <c r="CS123" s="490"/>
      <c r="CT123" s="490"/>
      <c r="CU123" s="491"/>
      <c r="CV123" s="492"/>
      <c r="CW123" s="490"/>
      <c r="CX123" s="490"/>
      <c r="CY123" s="491"/>
      <c r="CZ123" s="490"/>
      <c r="DA123" s="490"/>
      <c r="DB123" s="492"/>
      <c r="DC123" s="491"/>
      <c r="DD123" s="490"/>
      <c r="DE123" s="490"/>
      <c r="DF123" s="490"/>
      <c r="DG123" s="491"/>
      <c r="DH123" s="491"/>
      <c r="DI123" s="491"/>
    </row>
    <row r="124" spans="1:113" ht="18.75" customHeight="1" x14ac:dyDescent="0.3">
      <c r="A124" s="520" t="s">
        <v>225</v>
      </c>
      <c r="B124" s="521" t="s">
        <v>226</v>
      </c>
      <c r="C124" s="119">
        <f t="shared" si="354"/>
        <v>10</v>
      </c>
      <c r="D124" s="187"/>
      <c r="E124" s="511"/>
      <c r="F124" s="383"/>
      <c r="G124" s="421">
        <v>10</v>
      </c>
      <c r="H124" s="383"/>
      <c r="I124" s="490"/>
      <c r="J124" s="490"/>
      <c r="K124" s="490"/>
      <c r="L124" s="490"/>
      <c r="M124" s="490"/>
      <c r="N124" s="421"/>
      <c r="O124" s="421"/>
      <c r="P124" s="491"/>
      <c r="Q124" s="492"/>
      <c r="R124" s="490"/>
      <c r="S124" s="491"/>
      <c r="T124" s="490"/>
      <c r="U124" s="490"/>
      <c r="V124" s="490"/>
      <c r="W124" s="490"/>
      <c r="X124" s="491"/>
      <c r="Y124" s="492"/>
      <c r="Z124" s="490"/>
      <c r="AA124" s="490"/>
      <c r="AB124" s="491"/>
      <c r="AC124" s="490"/>
      <c r="AD124" s="490"/>
      <c r="AE124" s="490"/>
      <c r="AF124" s="490"/>
      <c r="AG124" s="491"/>
      <c r="AH124" s="490"/>
      <c r="AI124" s="490"/>
      <c r="AJ124" s="490"/>
      <c r="AK124" s="490"/>
      <c r="AL124" s="493"/>
      <c r="AM124" s="490"/>
      <c r="AN124" s="490"/>
      <c r="AO124" s="490"/>
      <c r="AP124" s="490"/>
      <c r="AQ124" s="490"/>
      <c r="AR124" s="491"/>
      <c r="AS124" s="490"/>
      <c r="AT124" s="490"/>
      <c r="AU124" s="490"/>
      <c r="AV124" s="490"/>
      <c r="AW124" s="490"/>
      <c r="AX124" s="491"/>
      <c r="AY124" s="490"/>
      <c r="AZ124" s="490"/>
      <c r="BA124" s="490"/>
      <c r="BB124" s="490"/>
      <c r="BC124" s="491"/>
      <c r="BD124" s="490"/>
      <c r="BE124" s="490"/>
      <c r="BF124" s="490"/>
      <c r="BG124" s="490"/>
      <c r="BH124" s="490"/>
      <c r="BI124" s="491"/>
      <c r="BJ124" s="492"/>
      <c r="BK124" s="490"/>
      <c r="BL124" s="490"/>
      <c r="BM124" s="491"/>
      <c r="BN124" s="490"/>
      <c r="BO124" s="494"/>
      <c r="BP124" s="490"/>
      <c r="BQ124" s="491"/>
      <c r="BR124" s="490"/>
      <c r="BS124" s="495"/>
      <c r="BT124" s="491"/>
      <c r="BU124" s="491"/>
      <c r="BV124" s="490"/>
      <c r="BW124" s="490"/>
      <c r="BX124" s="490"/>
      <c r="BY124" s="491"/>
      <c r="BZ124" s="492"/>
      <c r="CA124" s="490"/>
      <c r="CB124" s="490"/>
      <c r="CC124" s="490"/>
      <c r="CD124" s="491"/>
      <c r="CE124" s="490"/>
      <c r="CF124" s="490"/>
      <c r="CG124" s="490"/>
      <c r="CH124" s="491"/>
      <c r="CI124" s="490"/>
      <c r="CJ124" s="490"/>
      <c r="CK124" s="490"/>
      <c r="CL124" s="491"/>
      <c r="CM124" s="490"/>
      <c r="CN124" s="490"/>
      <c r="CO124" s="490"/>
      <c r="CP124" s="492"/>
      <c r="CQ124" s="490"/>
      <c r="CR124" s="491"/>
      <c r="CS124" s="490"/>
      <c r="CT124" s="490"/>
      <c r="CU124" s="491"/>
      <c r="CV124" s="492"/>
      <c r="CW124" s="490"/>
      <c r="CX124" s="490"/>
      <c r="CY124" s="491"/>
      <c r="CZ124" s="490"/>
      <c r="DA124" s="490"/>
      <c r="DB124" s="492"/>
      <c r="DC124" s="491"/>
      <c r="DD124" s="490"/>
      <c r="DE124" s="490"/>
      <c r="DF124" s="490"/>
      <c r="DG124" s="491"/>
      <c r="DH124" s="491"/>
      <c r="DI124" s="491"/>
    </row>
    <row r="125" spans="1:113" ht="18.75" x14ac:dyDescent="0.3">
      <c r="A125" s="522" t="s">
        <v>227</v>
      </c>
      <c r="B125" s="523" t="s">
        <v>228</v>
      </c>
      <c r="C125" s="119">
        <f t="shared" si="354"/>
        <v>2</v>
      </c>
      <c r="D125" s="187"/>
      <c r="E125" s="511"/>
      <c r="F125" s="383"/>
      <c r="G125" s="421">
        <v>2</v>
      </c>
      <c r="H125" s="383"/>
      <c r="I125" s="490"/>
      <c r="J125" s="490"/>
      <c r="K125" s="490"/>
      <c r="L125" s="490"/>
      <c r="M125" s="490"/>
      <c r="N125" s="421"/>
      <c r="O125" s="421"/>
      <c r="P125" s="491"/>
      <c r="Q125" s="492"/>
      <c r="R125" s="490"/>
      <c r="S125" s="491"/>
      <c r="T125" s="490"/>
      <c r="U125" s="490"/>
      <c r="V125" s="490"/>
      <c r="W125" s="490"/>
      <c r="X125" s="491"/>
      <c r="Y125" s="492"/>
      <c r="Z125" s="490"/>
      <c r="AA125" s="490"/>
      <c r="AB125" s="491"/>
      <c r="AC125" s="490"/>
      <c r="AD125" s="490"/>
      <c r="AE125" s="490"/>
      <c r="AF125" s="490"/>
      <c r="AG125" s="491"/>
      <c r="AH125" s="490"/>
      <c r="AI125" s="490"/>
      <c r="AJ125" s="490"/>
      <c r="AK125" s="490"/>
      <c r="AL125" s="493"/>
      <c r="AM125" s="490"/>
      <c r="AN125" s="490"/>
      <c r="AO125" s="490"/>
      <c r="AP125" s="490"/>
      <c r="AQ125" s="490"/>
      <c r="AR125" s="491"/>
      <c r="AS125" s="490"/>
      <c r="AT125" s="490"/>
      <c r="AU125" s="490"/>
      <c r="AV125" s="490"/>
      <c r="AW125" s="490"/>
      <c r="AX125" s="491"/>
      <c r="AY125" s="490"/>
      <c r="AZ125" s="490"/>
      <c r="BA125" s="490"/>
      <c r="BB125" s="490"/>
      <c r="BC125" s="491"/>
      <c r="BD125" s="490"/>
      <c r="BE125" s="490"/>
      <c r="BF125" s="490"/>
      <c r="BG125" s="490"/>
      <c r="BH125" s="490"/>
      <c r="BI125" s="491"/>
      <c r="BJ125" s="492"/>
      <c r="BK125" s="490"/>
      <c r="BL125" s="490"/>
      <c r="BM125" s="491"/>
      <c r="BN125" s="490"/>
      <c r="BO125" s="494"/>
      <c r="BP125" s="490"/>
      <c r="BQ125" s="491"/>
      <c r="BR125" s="490"/>
      <c r="BS125" s="495"/>
      <c r="BT125" s="491"/>
      <c r="BU125" s="491"/>
      <c r="BV125" s="490"/>
      <c r="BW125" s="490"/>
      <c r="BX125" s="490"/>
      <c r="BY125" s="491"/>
      <c r="BZ125" s="492"/>
      <c r="CA125" s="490"/>
      <c r="CB125" s="490"/>
      <c r="CC125" s="490"/>
      <c r="CD125" s="491"/>
      <c r="CE125" s="490"/>
      <c r="CF125" s="490"/>
      <c r="CG125" s="490"/>
      <c r="CH125" s="491"/>
      <c r="CI125" s="490"/>
      <c r="CJ125" s="490"/>
      <c r="CK125" s="490"/>
      <c r="CL125" s="491"/>
      <c r="CM125" s="490"/>
      <c r="CN125" s="490"/>
      <c r="CO125" s="490"/>
      <c r="CP125" s="492"/>
      <c r="CQ125" s="490"/>
      <c r="CR125" s="491"/>
      <c r="CS125" s="490"/>
      <c r="CT125" s="490"/>
      <c r="CU125" s="491"/>
      <c r="CV125" s="492"/>
      <c r="CW125" s="490"/>
      <c r="CX125" s="490"/>
      <c r="CY125" s="491"/>
      <c r="CZ125" s="490"/>
      <c r="DA125" s="490"/>
      <c r="DB125" s="492"/>
      <c r="DC125" s="491"/>
      <c r="DD125" s="490"/>
      <c r="DE125" s="490"/>
      <c r="DF125" s="490"/>
      <c r="DG125" s="491"/>
      <c r="DH125" s="491"/>
      <c r="DI125" s="491"/>
    </row>
    <row r="126" spans="1:113" ht="18.75" x14ac:dyDescent="0.3">
      <c r="A126" s="496" t="s">
        <v>229</v>
      </c>
      <c r="B126" s="250" t="s">
        <v>230</v>
      </c>
      <c r="C126" s="119">
        <f t="shared" si="354"/>
        <v>5</v>
      </c>
      <c r="D126" s="187"/>
      <c r="E126" s="511"/>
      <c r="F126" s="383"/>
      <c r="G126" s="421">
        <v>5</v>
      </c>
      <c r="H126" s="383"/>
      <c r="I126" s="490"/>
      <c r="J126" s="490"/>
      <c r="K126" s="490"/>
      <c r="L126" s="490"/>
      <c r="M126" s="490"/>
      <c r="N126" s="421"/>
      <c r="O126" s="421"/>
      <c r="P126" s="491"/>
      <c r="Q126" s="492"/>
      <c r="R126" s="490"/>
      <c r="S126" s="491"/>
      <c r="T126" s="490"/>
      <c r="U126" s="490"/>
      <c r="V126" s="490"/>
      <c r="W126" s="490"/>
      <c r="X126" s="491"/>
      <c r="Y126" s="492"/>
      <c r="Z126" s="490"/>
      <c r="AA126" s="490"/>
      <c r="AB126" s="491"/>
      <c r="AC126" s="490"/>
      <c r="AD126" s="490"/>
      <c r="AE126" s="490"/>
      <c r="AF126" s="490"/>
      <c r="AG126" s="491"/>
      <c r="AH126" s="490"/>
      <c r="AI126" s="490"/>
      <c r="AJ126" s="490"/>
      <c r="AK126" s="490"/>
      <c r="AL126" s="493"/>
      <c r="AM126" s="490"/>
      <c r="AN126" s="490"/>
      <c r="AO126" s="490"/>
      <c r="AP126" s="490"/>
      <c r="AQ126" s="490"/>
      <c r="AR126" s="491"/>
      <c r="AS126" s="490"/>
      <c r="AT126" s="490"/>
      <c r="AU126" s="490"/>
      <c r="AV126" s="490"/>
      <c r="AW126" s="490"/>
      <c r="AX126" s="491"/>
      <c r="AY126" s="490"/>
      <c r="AZ126" s="490"/>
      <c r="BA126" s="490"/>
      <c r="BB126" s="490"/>
      <c r="BC126" s="491"/>
      <c r="BD126" s="490"/>
      <c r="BE126" s="490"/>
      <c r="BF126" s="490"/>
      <c r="BG126" s="490"/>
      <c r="BH126" s="490"/>
      <c r="BI126" s="491"/>
      <c r="BJ126" s="492"/>
      <c r="BK126" s="490"/>
      <c r="BL126" s="490"/>
      <c r="BM126" s="491"/>
      <c r="BN126" s="490"/>
      <c r="BO126" s="494"/>
      <c r="BP126" s="490"/>
      <c r="BQ126" s="491"/>
      <c r="BR126" s="490"/>
      <c r="BS126" s="495"/>
      <c r="BT126" s="491"/>
      <c r="BU126" s="491"/>
      <c r="BV126" s="490"/>
      <c r="BW126" s="490"/>
      <c r="BX126" s="490"/>
      <c r="BY126" s="491"/>
      <c r="BZ126" s="492"/>
      <c r="CA126" s="490"/>
      <c r="CB126" s="490"/>
      <c r="CC126" s="490"/>
      <c r="CD126" s="491"/>
      <c r="CE126" s="490"/>
      <c r="CF126" s="490"/>
      <c r="CG126" s="490"/>
      <c r="CH126" s="491"/>
      <c r="CI126" s="490"/>
      <c r="CJ126" s="490"/>
      <c r="CK126" s="490"/>
      <c r="CL126" s="491"/>
      <c r="CM126" s="490"/>
      <c r="CN126" s="490"/>
      <c r="CO126" s="490"/>
      <c r="CP126" s="492"/>
      <c r="CQ126" s="490"/>
      <c r="CR126" s="491"/>
      <c r="CS126" s="490"/>
      <c r="CT126" s="490"/>
      <c r="CU126" s="491"/>
      <c r="CV126" s="492"/>
      <c r="CW126" s="490"/>
      <c r="CX126" s="490"/>
      <c r="CY126" s="491"/>
      <c r="CZ126" s="490"/>
      <c r="DA126" s="490"/>
      <c r="DB126" s="492"/>
      <c r="DC126" s="491"/>
      <c r="DD126" s="490"/>
      <c r="DE126" s="490"/>
      <c r="DF126" s="490"/>
      <c r="DG126" s="491"/>
      <c r="DH126" s="491"/>
      <c r="DI126" s="491"/>
    </row>
    <row r="127" spans="1:113" ht="37.5" x14ac:dyDescent="0.3">
      <c r="A127" s="501" t="s">
        <v>231</v>
      </c>
      <c r="B127" s="118" t="s">
        <v>228</v>
      </c>
      <c r="C127" s="119">
        <f t="shared" si="354"/>
        <v>4</v>
      </c>
      <c r="D127" s="187"/>
      <c r="E127" s="511"/>
      <c r="F127" s="383"/>
      <c r="G127" s="421">
        <v>4</v>
      </c>
      <c r="H127" s="383"/>
      <c r="I127" s="490"/>
      <c r="J127" s="490"/>
      <c r="K127" s="490"/>
      <c r="L127" s="490"/>
      <c r="M127" s="490"/>
      <c r="N127" s="421"/>
      <c r="O127" s="421"/>
      <c r="P127" s="491"/>
      <c r="Q127" s="492"/>
      <c r="R127" s="490"/>
      <c r="S127" s="491"/>
      <c r="T127" s="490"/>
      <c r="U127" s="490"/>
      <c r="V127" s="490"/>
      <c r="W127" s="490"/>
      <c r="X127" s="491"/>
      <c r="Y127" s="492"/>
      <c r="Z127" s="490"/>
      <c r="AA127" s="490"/>
      <c r="AB127" s="491"/>
      <c r="AC127" s="490"/>
      <c r="AD127" s="490"/>
      <c r="AE127" s="490"/>
      <c r="AF127" s="490"/>
      <c r="AG127" s="491"/>
      <c r="AH127" s="490"/>
      <c r="AI127" s="490"/>
      <c r="AJ127" s="490"/>
      <c r="AK127" s="490"/>
      <c r="AL127" s="493"/>
      <c r="AM127" s="490"/>
      <c r="AN127" s="490"/>
      <c r="AO127" s="490"/>
      <c r="AP127" s="490"/>
      <c r="AQ127" s="490"/>
      <c r="AR127" s="491"/>
      <c r="AS127" s="490"/>
      <c r="AT127" s="490"/>
      <c r="AU127" s="490"/>
      <c r="AV127" s="490"/>
      <c r="AW127" s="490"/>
      <c r="AX127" s="491"/>
      <c r="AY127" s="490"/>
      <c r="AZ127" s="490"/>
      <c r="BA127" s="490"/>
      <c r="BB127" s="490"/>
      <c r="BC127" s="491"/>
      <c r="BD127" s="490"/>
      <c r="BE127" s="490"/>
      <c r="BF127" s="490"/>
      <c r="BG127" s="490"/>
      <c r="BH127" s="490"/>
      <c r="BI127" s="491"/>
      <c r="BJ127" s="492"/>
      <c r="BK127" s="490"/>
      <c r="BL127" s="490"/>
      <c r="BM127" s="491"/>
      <c r="BN127" s="490"/>
      <c r="BO127" s="494"/>
      <c r="BP127" s="490"/>
      <c r="BQ127" s="491"/>
      <c r="BR127" s="490"/>
      <c r="BS127" s="495"/>
      <c r="BT127" s="491"/>
      <c r="BU127" s="491"/>
      <c r="BV127" s="490"/>
      <c r="BW127" s="490"/>
      <c r="BX127" s="490"/>
      <c r="BY127" s="491"/>
      <c r="BZ127" s="492"/>
      <c r="CA127" s="490"/>
      <c r="CB127" s="490"/>
      <c r="CC127" s="490"/>
      <c r="CD127" s="491"/>
      <c r="CE127" s="490"/>
      <c r="CF127" s="490"/>
      <c r="CG127" s="490"/>
      <c r="CH127" s="491"/>
      <c r="CI127" s="490"/>
      <c r="CJ127" s="490"/>
      <c r="CK127" s="490"/>
      <c r="CL127" s="491"/>
      <c r="CM127" s="490"/>
      <c r="CN127" s="490"/>
      <c r="CO127" s="490"/>
      <c r="CP127" s="492"/>
      <c r="CQ127" s="490"/>
      <c r="CR127" s="491"/>
      <c r="CS127" s="490"/>
      <c r="CT127" s="490"/>
      <c r="CU127" s="491"/>
      <c r="CV127" s="492"/>
      <c r="CW127" s="490"/>
      <c r="CX127" s="490"/>
      <c r="CY127" s="491"/>
      <c r="CZ127" s="490"/>
      <c r="DA127" s="490"/>
      <c r="DB127" s="492"/>
      <c r="DC127" s="491"/>
      <c r="DD127" s="490"/>
      <c r="DE127" s="490"/>
      <c r="DF127" s="490"/>
      <c r="DG127" s="491"/>
      <c r="DH127" s="491"/>
      <c r="DI127" s="491"/>
    </row>
    <row r="128" spans="1:113" ht="18.75" customHeight="1" x14ac:dyDescent="0.3">
      <c r="A128" s="496" t="s">
        <v>232</v>
      </c>
      <c r="B128" s="250" t="s">
        <v>115</v>
      </c>
      <c r="C128" s="119">
        <f t="shared" si="354"/>
        <v>165</v>
      </c>
      <c r="D128" s="187"/>
      <c r="E128" s="511"/>
      <c r="F128" s="383"/>
      <c r="G128" s="421">
        <v>165</v>
      </c>
      <c r="H128" s="383"/>
      <c r="I128" s="490"/>
      <c r="J128" s="490"/>
      <c r="K128" s="490"/>
      <c r="L128" s="490"/>
      <c r="M128" s="490"/>
      <c r="N128" s="421"/>
      <c r="O128" s="421"/>
      <c r="P128" s="491"/>
      <c r="Q128" s="492"/>
      <c r="R128" s="490"/>
      <c r="S128" s="491"/>
      <c r="T128" s="490"/>
      <c r="U128" s="490"/>
      <c r="V128" s="490"/>
      <c r="W128" s="490"/>
      <c r="X128" s="491"/>
      <c r="Y128" s="492"/>
      <c r="Z128" s="490"/>
      <c r="AA128" s="490"/>
      <c r="AB128" s="491"/>
      <c r="AC128" s="490"/>
      <c r="AD128" s="490"/>
      <c r="AE128" s="490"/>
      <c r="AF128" s="490"/>
      <c r="AG128" s="491"/>
      <c r="AH128" s="490"/>
      <c r="AI128" s="490"/>
      <c r="AJ128" s="490"/>
      <c r="AK128" s="490"/>
      <c r="AL128" s="493"/>
      <c r="AM128" s="490"/>
      <c r="AN128" s="490"/>
      <c r="AO128" s="490"/>
      <c r="AP128" s="490"/>
      <c r="AQ128" s="490"/>
      <c r="AR128" s="491"/>
      <c r="AS128" s="490"/>
      <c r="AT128" s="490"/>
      <c r="AU128" s="490"/>
      <c r="AV128" s="490"/>
      <c r="AW128" s="490"/>
      <c r="AX128" s="491"/>
      <c r="AY128" s="490"/>
      <c r="AZ128" s="490"/>
      <c r="BA128" s="490"/>
      <c r="BB128" s="490"/>
      <c r="BC128" s="491"/>
      <c r="BD128" s="490"/>
      <c r="BE128" s="490"/>
      <c r="BF128" s="490"/>
      <c r="BG128" s="490"/>
      <c r="BH128" s="490"/>
      <c r="BI128" s="491"/>
      <c r="BJ128" s="492"/>
      <c r="BK128" s="490"/>
      <c r="BL128" s="490"/>
      <c r="BM128" s="491"/>
      <c r="BN128" s="490"/>
      <c r="BO128" s="494"/>
      <c r="BP128" s="490"/>
      <c r="BQ128" s="491"/>
      <c r="BR128" s="490"/>
      <c r="BS128" s="495"/>
      <c r="BT128" s="491"/>
      <c r="BU128" s="491"/>
      <c r="BV128" s="490"/>
      <c r="BW128" s="490"/>
      <c r="BX128" s="490"/>
      <c r="BY128" s="491"/>
      <c r="BZ128" s="492"/>
      <c r="CA128" s="490"/>
      <c r="CB128" s="490"/>
      <c r="CC128" s="490"/>
      <c r="CD128" s="491"/>
      <c r="CE128" s="490"/>
      <c r="CF128" s="490"/>
      <c r="CG128" s="490"/>
      <c r="CH128" s="491"/>
      <c r="CI128" s="490"/>
      <c r="CJ128" s="490"/>
      <c r="CK128" s="490"/>
      <c r="CL128" s="491"/>
      <c r="CM128" s="490"/>
      <c r="CN128" s="490"/>
      <c r="CO128" s="490"/>
      <c r="CP128" s="492"/>
      <c r="CQ128" s="490"/>
      <c r="CR128" s="491"/>
      <c r="CS128" s="490"/>
      <c r="CT128" s="490"/>
      <c r="CU128" s="491"/>
      <c r="CV128" s="492"/>
      <c r="CW128" s="490"/>
      <c r="CX128" s="490"/>
      <c r="CY128" s="491"/>
      <c r="CZ128" s="490"/>
      <c r="DA128" s="490"/>
      <c r="DB128" s="492"/>
      <c r="DC128" s="491"/>
      <c r="DD128" s="490"/>
      <c r="DE128" s="490"/>
      <c r="DF128" s="490"/>
      <c r="DG128" s="491"/>
      <c r="DH128" s="491"/>
      <c r="DI128" s="491"/>
    </row>
    <row r="129" spans="1:113" ht="37.5" x14ac:dyDescent="0.3">
      <c r="A129" s="506" t="s">
        <v>233</v>
      </c>
      <c r="B129" s="250" t="s">
        <v>115</v>
      </c>
      <c r="C129" s="119">
        <f t="shared" si="354"/>
        <v>40</v>
      </c>
      <c r="D129" s="187"/>
      <c r="E129" s="511"/>
      <c r="F129" s="383"/>
      <c r="G129" s="421">
        <v>40</v>
      </c>
      <c r="H129" s="383"/>
      <c r="I129" s="490"/>
      <c r="J129" s="490"/>
      <c r="K129" s="490"/>
      <c r="L129" s="490"/>
      <c r="M129" s="490"/>
      <c r="N129" s="421"/>
      <c r="O129" s="421"/>
      <c r="P129" s="491"/>
      <c r="Q129" s="492"/>
      <c r="R129" s="490"/>
      <c r="S129" s="491"/>
      <c r="T129" s="490"/>
      <c r="U129" s="490"/>
      <c r="V129" s="490"/>
      <c r="W129" s="490"/>
      <c r="X129" s="491"/>
      <c r="Y129" s="492"/>
      <c r="Z129" s="490"/>
      <c r="AA129" s="490"/>
      <c r="AB129" s="491"/>
      <c r="AC129" s="490"/>
      <c r="AD129" s="490"/>
      <c r="AE129" s="490"/>
      <c r="AF129" s="490"/>
      <c r="AG129" s="491"/>
      <c r="AH129" s="490"/>
      <c r="AI129" s="490"/>
      <c r="AJ129" s="490"/>
      <c r="AK129" s="490"/>
      <c r="AL129" s="493"/>
      <c r="AM129" s="490"/>
      <c r="AN129" s="490"/>
      <c r="AO129" s="490"/>
      <c r="AP129" s="490"/>
      <c r="AQ129" s="490"/>
      <c r="AR129" s="491"/>
      <c r="AS129" s="490"/>
      <c r="AT129" s="490"/>
      <c r="AU129" s="490"/>
      <c r="AV129" s="490"/>
      <c r="AW129" s="490"/>
      <c r="AX129" s="491"/>
      <c r="AY129" s="490"/>
      <c r="AZ129" s="490"/>
      <c r="BA129" s="490"/>
      <c r="BB129" s="490"/>
      <c r="BC129" s="491"/>
      <c r="BD129" s="490"/>
      <c r="BE129" s="490"/>
      <c r="BF129" s="490"/>
      <c r="BG129" s="490"/>
      <c r="BH129" s="490"/>
      <c r="BI129" s="491"/>
      <c r="BJ129" s="492"/>
      <c r="BK129" s="490"/>
      <c r="BL129" s="490"/>
      <c r="BM129" s="491"/>
      <c r="BN129" s="490"/>
      <c r="BO129" s="494"/>
      <c r="BP129" s="490"/>
      <c r="BQ129" s="491"/>
      <c r="BR129" s="490"/>
      <c r="BS129" s="495"/>
      <c r="BT129" s="491"/>
      <c r="BU129" s="491"/>
      <c r="BV129" s="490"/>
      <c r="BW129" s="490"/>
      <c r="BX129" s="490"/>
      <c r="BY129" s="491"/>
      <c r="BZ129" s="492"/>
      <c r="CA129" s="490"/>
      <c r="CB129" s="490"/>
      <c r="CC129" s="490"/>
      <c r="CD129" s="491"/>
      <c r="CE129" s="490"/>
      <c r="CF129" s="490"/>
      <c r="CG129" s="490"/>
      <c r="CH129" s="491"/>
      <c r="CI129" s="490"/>
      <c r="CJ129" s="490"/>
      <c r="CK129" s="490"/>
      <c r="CL129" s="491"/>
      <c r="CM129" s="490"/>
      <c r="CN129" s="490"/>
      <c r="CO129" s="490"/>
      <c r="CP129" s="492"/>
      <c r="CQ129" s="490"/>
      <c r="CR129" s="491"/>
      <c r="CS129" s="490"/>
      <c r="CT129" s="490"/>
      <c r="CU129" s="491"/>
      <c r="CV129" s="492"/>
      <c r="CW129" s="490"/>
      <c r="CX129" s="490"/>
      <c r="CY129" s="491"/>
      <c r="CZ129" s="490"/>
      <c r="DA129" s="490"/>
      <c r="DB129" s="492"/>
      <c r="DC129" s="491"/>
      <c r="DD129" s="490"/>
      <c r="DE129" s="490"/>
      <c r="DF129" s="490"/>
      <c r="DG129" s="491"/>
      <c r="DH129" s="491"/>
      <c r="DI129" s="491"/>
    </row>
    <row r="130" spans="1:113" ht="37.5" x14ac:dyDescent="0.3">
      <c r="A130" s="524" t="s">
        <v>234</v>
      </c>
      <c r="B130" s="523" t="s">
        <v>115</v>
      </c>
      <c r="C130" s="119">
        <f t="shared" si="354"/>
        <v>40</v>
      </c>
      <c r="D130" s="187"/>
      <c r="E130" s="511"/>
      <c r="F130" s="383"/>
      <c r="G130" s="421">
        <v>40</v>
      </c>
      <c r="H130" s="383"/>
      <c r="I130" s="88"/>
      <c r="J130" s="88"/>
      <c r="K130" s="88"/>
      <c r="L130" s="88"/>
      <c r="M130" s="88"/>
      <c r="N130" s="93"/>
      <c r="O130" s="93"/>
      <c r="P130" s="79"/>
      <c r="Q130" s="89"/>
      <c r="R130" s="88"/>
      <c r="S130" s="79"/>
      <c r="T130" s="88"/>
      <c r="U130" s="88"/>
      <c r="V130" s="88"/>
      <c r="W130" s="88"/>
      <c r="X130" s="79"/>
      <c r="Y130" s="89"/>
      <c r="Z130" s="88"/>
      <c r="AA130" s="88"/>
      <c r="AB130" s="81"/>
      <c r="AC130" s="88"/>
      <c r="AD130" s="88"/>
      <c r="AE130" s="88"/>
      <c r="AF130" s="88"/>
      <c r="AG130" s="79"/>
      <c r="AH130" s="88"/>
      <c r="AI130" s="88"/>
      <c r="AJ130" s="88"/>
      <c r="AK130" s="88"/>
      <c r="AL130" s="81"/>
      <c r="AM130" s="90"/>
      <c r="AN130" s="90"/>
      <c r="AO130" s="90"/>
      <c r="AP130" s="90"/>
      <c r="AQ130" s="90"/>
      <c r="AR130" s="81"/>
      <c r="AS130" s="89"/>
      <c r="AT130" s="89"/>
      <c r="AU130" s="89"/>
      <c r="AV130" s="89"/>
      <c r="AW130" s="89"/>
      <c r="AX130" s="81"/>
      <c r="AY130" s="89"/>
      <c r="AZ130" s="89"/>
      <c r="BA130" s="89"/>
      <c r="BB130" s="89"/>
      <c r="BC130" s="81"/>
      <c r="BD130" s="89"/>
      <c r="BE130" s="89"/>
      <c r="BF130" s="89"/>
      <c r="BG130" s="89"/>
      <c r="BH130" s="89"/>
      <c r="BI130" s="81"/>
      <c r="BJ130" s="89"/>
      <c r="BK130" s="89"/>
      <c r="BL130" s="89"/>
      <c r="BM130" s="81"/>
      <c r="BN130" s="89"/>
      <c r="BO130" s="92"/>
      <c r="BP130" s="89"/>
      <c r="BQ130" s="81"/>
      <c r="BR130" s="89"/>
      <c r="BS130" s="94"/>
      <c r="BT130" s="84"/>
      <c r="BU130" s="81"/>
      <c r="BV130" s="89"/>
      <c r="BW130" s="89"/>
      <c r="BX130" s="89"/>
      <c r="BY130" s="81"/>
      <c r="BZ130" s="89"/>
      <c r="CA130" s="89"/>
      <c r="CB130" s="89"/>
      <c r="CC130" s="89"/>
      <c r="CD130" s="81"/>
      <c r="CE130" s="89"/>
      <c r="CF130" s="89"/>
      <c r="CG130" s="89"/>
      <c r="CH130" s="81"/>
      <c r="CI130" s="89"/>
      <c r="CJ130" s="89"/>
      <c r="CK130" s="89"/>
      <c r="CL130" s="81"/>
      <c r="CM130" s="89"/>
      <c r="CN130" s="89"/>
      <c r="CO130" s="89"/>
      <c r="CP130" s="89"/>
      <c r="CQ130" s="89"/>
      <c r="CR130" s="81"/>
      <c r="CS130" s="88"/>
      <c r="CT130" s="89"/>
      <c r="CU130" s="81"/>
      <c r="CV130" s="89"/>
      <c r="CW130" s="89"/>
      <c r="CX130" s="89"/>
      <c r="CY130" s="81"/>
      <c r="CZ130" s="89"/>
      <c r="DA130" s="89"/>
      <c r="DB130" s="89"/>
      <c r="DC130" s="81"/>
      <c r="DD130" s="89"/>
      <c r="DE130" s="89"/>
      <c r="DF130" s="89"/>
      <c r="DG130" s="81"/>
      <c r="DH130" s="81"/>
      <c r="DI130" s="81"/>
    </row>
    <row r="131" spans="1:113" ht="37.5" x14ac:dyDescent="0.3">
      <c r="A131" s="506" t="s">
        <v>235</v>
      </c>
      <c r="B131" s="250" t="s">
        <v>115</v>
      </c>
      <c r="C131" s="119">
        <f t="shared" si="354"/>
        <v>40</v>
      </c>
      <c r="D131" s="187"/>
      <c r="E131" s="511"/>
      <c r="F131" s="383"/>
      <c r="G131" s="421">
        <v>40</v>
      </c>
      <c r="H131" s="383"/>
      <c r="I131" s="473"/>
      <c r="J131" s="473"/>
      <c r="K131" s="473"/>
      <c r="L131" s="473"/>
      <c r="M131" s="473"/>
      <c r="N131" s="502"/>
      <c r="O131" s="502"/>
      <c r="P131" s="474"/>
      <c r="Q131" s="99"/>
      <c r="R131" s="475"/>
      <c r="S131" s="474"/>
      <c r="T131" s="473"/>
      <c r="U131" s="473"/>
      <c r="V131" s="473"/>
      <c r="W131" s="473"/>
      <c r="X131" s="474"/>
      <c r="Y131" s="254"/>
      <c r="Z131" s="473"/>
      <c r="AA131" s="473"/>
      <c r="AB131" s="474"/>
      <c r="AC131" s="473"/>
      <c r="AD131" s="473"/>
      <c r="AE131" s="473"/>
      <c r="AF131" s="473"/>
      <c r="AG131" s="474"/>
      <c r="AH131" s="473"/>
      <c r="AI131" s="473"/>
      <c r="AJ131" s="473"/>
      <c r="AK131" s="473"/>
      <c r="AL131" s="476"/>
      <c r="AM131" s="99"/>
      <c r="AN131" s="99"/>
      <c r="AO131" s="99"/>
      <c r="AP131" s="99"/>
      <c r="AQ131" s="99"/>
      <c r="AR131" s="477"/>
      <c r="AS131" s="478"/>
      <c r="AT131" s="478"/>
      <c r="AU131" s="478"/>
      <c r="AV131" s="478"/>
      <c r="AW131" s="478"/>
      <c r="AX131" s="474"/>
      <c r="AY131" s="479"/>
      <c r="AZ131" s="479"/>
      <c r="BA131" s="479"/>
      <c r="BB131" s="479"/>
      <c r="BC131" s="474"/>
      <c r="BD131" s="479"/>
      <c r="BE131" s="479"/>
      <c r="BF131" s="479"/>
      <c r="BG131" s="479"/>
      <c r="BH131" s="479"/>
      <c r="BI131" s="474"/>
      <c r="BJ131" s="480"/>
      <c r="BK131" s="479"/>
      <c r="BL131" s="479"/>
      <c r="BM131" s="474"/>
      <c r="BN131" s="479"/>
      <c r="BO131" s="481"/>
      <c r="BP131" s="479"/>
      <c r="BQ131" s="474"/>
      <c r="BR131" s="479"/>
      <c r="BS131" s="482"/>
      <c r="BT131" s="483"/>
      <c r="BU131" s="474"/>
      <c r="BV131" s="479"/>
      <c r="BW131" s="479"/>
      <c r="BX131" s="479"/>
      <c r="BY131" s="474"/>
      <c r="BZ131" s="484"/>
      <c r="CA131" s="485"/>
      <c r="CB131" s="485"/>
      <c r="CC131" s="485"/>
      <c r="CD131" s="474"/>
      <c r="CE131" s="479"/>
      <c r="CF131" s="479"/>
      <c r="CG131" s="479"/>
      <c r="CH131" s="474"/>
      <c r="CI131" s="479"/>
      <c r="CJ131" s="479"/>
      <c r="CK131" s="479"/>
      <c r="CL131" s="474"/>
      <c r="CM131" s="486"/>
      <c r="CN131" s="486"/>
      <c r="CO131" s="486"/>
      <c r="CP131" s="487"/>
      <c r="CQ131" s="486"/>
      <c r="CR131" s="474"/>
      <c r="CS131" s="486"/>
      <c r="CT131" s="486"/>
      <c r="CU131" s="474"/>
      <c r="CV131" s="487"/>
      <c r="CW131" s="486"/>
      <c r="CX131" s="486"/>
      <c r="CY131" s="474"/>
      <c r="CZ131" s="486"/>
      <c r="DA131" s="486"/>
      <c r="DB131" s="487"/>
      <c r="DC131" s="474"/>
      <c r="DD131" s="486"/>
      <c r="DE131" s="486"/>
      <c r="DF131" s="486"/>
      <c r="DG131" s="488"/>
      <c r="DH131" s="488"/>
      <c r="DI131" s="488"/>
    </row>
    <row r="132" spans="1:113" ht="37.5" x14ac:dyDescent="0.3">
      <c r="A132" s="510" t="s">
        <v>236</v>
      </c>
      <c r="B132" s="118" t="s">
        <v>115</v>
      </c>
      <c r="C132" s="119">
        <f t="shared" si="354"/>
        <v>40</v>
      </c>
      <c r="D132" s="187"/>
      <c r="E132" s="511"/>
      <c r="F132" s="383"/>
      <c r="G132" s="421">
        <v>40</v>
      </c>
      <c r="H132" s="383"/>
      <c r="I132" s="490"/>
      <c r="J132" s="490"/>
      <c r="K132" s="490"/>
      <c r="L132" s="490"/>
      <c r="M132" s="490"/>
      <c r="N132" s="421"/>
      <c r="O132" s="421"/>
      <c r="P132" s="491"/>
      <c r="Q132" s="492"/>
      <c r="R132" s="490"/>
      <c r="S132" s="491"/>
      <c r="T132" s="490"/>
      <c r="U132" s="490"/>
      <c r="V132" s="490"/>
      <c r="W132" s="490"/>
      <c r="X132" s="491"/>
      <c r="Y132" s="492"/>
      <c r="Z132" s="490"/>
      <c r="AA132" s="490"/>
      <c r="AB132" s="491"/>
      <c r="AC132" s="490"/>
      <c r="AD132" s="490"/>
      <c r="AE132" s="490"/>
      <c r="AF132" s="490"/>
      <c r="AG132" s="491"/>
      <c r="AH132" s="490"/>
      <c r="AI132" s="490"/>
      <c r="AJ132" s="490"/>
      <c r="AK132" s="490"/>
      <c r="AL132" s="493"/>
      <c r="AM132" s="490"/>
      <c r="AN132" s="490"/>
      <c r="AO132" s="490"/>
      <c r="AP132" s="490"/>
      <c r="AQ132" s="490"/>
      <c r="AR132" s="491"/>
      <c r="AS132" s="490"/>
      <c r="AT132" s="490"/>
      <c r="AU132" s="490"/>
      <c r="AV132" s="490"/>
      <c r="AW132" s="490"/>
      <c r="AX132" s="491"/>
      <c r="AY132" s="490"/>
      <c r="AZ132" s="490"/>
      <c r="BA132" s="490"/>
      <c r="BB132" s="490"/>
      <c r="BC132" s="491"/>
      <c r="BD132" s="490"/>
      <c r="BE132" s="490"/>
      <c r="BF132" s="490"/>
      <c r="BG132" s="490"/>
      <c r="BH132" s="490"/>
      <c r="BI132" s="491"/>
      <c r="BJ132" s="492"/>
      <c r="BK132" s="490"/>
      <c r="BL132" s="490"/>
      <c r="BM132" s="491"/>
      <c r="BN132" s="490"/>
      <c r="BO132" s="494"/>
      <c r="BP132" s="490"/>
      <c r="BQ132" s="491"/>
      <c r="BR132" s="490"/>
      <c r="BS132" s="495"/>
      <c r="BT132" s="491"/>
      <c r="BU132" s="491"/>
      <c r="BV132" s="490"/>
      <c r="BW132" s="490"/>
      <c r="BX132" s="490"/>
      <c r="BY132" s="491"/>
      <c r="BZ132" s="492"/>
      <c r="CA132" s="490"/>
      <c r="CB132" s="490"/>
      <c r="CC132" s="490"/>
      <c r="CD132" s="491"/>
      <c r="CE132" s="490"/>
      <c r="CF132" s="490"/>
      <c r="CG132" s="490"/>
      <c r="CH132" s="491"/>
      <c r="CI132" s="490"/>
      <c r="CJ132" s="490"/>
      <c r="CK132" s="490"/>
      <c r="CL132" s="491"/>
      <c r="CM132" s="490"/>
      <c r="CN132" s="490"/>
      <c r="CO132" s="490"/>
      <c r="CP132" s="492"/>
      <c r="CQ132" s="490"/>
      <c r="CR132" s="491"/>
      <c r="CS132" s="490"/>
      <c r="CT132" s="490"/>
      <c r="CU132" s="491"/>
      <c r="CV132" s="492"/>
      <c r="CW132" s="490"/>
      <c r="CX132" s="490"/>
      <c r="CY132" s="491"/>
      <c r="CZ132" s="490"/>
      <c r="DA132" s="490"/>
      <c r="DB132" s="492"/>
      <c r="DC132" s="491"/>
      <c r="DD132" s="490"/>
      <c r="DE132" s="490"/>
      <c r="DF132" s="490"/>
      <c r="DG132" s="491"/>
      <c r="DH132" s="491"/>
      <c r="DI132" s="491"/>
    </row>
    <row r="133" spans="1:113" ht="18.75" x14ac:dyDescent="0.3">
      <c r="A133" s="506" t="s">
        <v>237</v>
      </c>
      <c r="B133" s="525" t="s">
        <v>115</v>
      </c>
      <c r="C133" s="119">
        <f t="shared" si="354"/>
        <v>40</v>
      </c>
      <c r="D133" s="187"/>
      <c r="E133" s="511"/>
      <c r="F133" s="383"/>
      <c r="G133" s="421">
        <v>40</v>
      </c>
      <c r="H133" s="383"/>
      <c r="I133" s="490"/>
      <c r="J133" s="490"/>
      <c r="K133" s="490"/>
      <c r="L133" s="490"/>
      <c r="M133" s="490"/>
      <c r="N133" s="421"/>
      <c r="O133" s="421"/>
      <c r="P133" s="491"/>
      <c r="Q133" s="492"/>
      <c r="R133" s="490"/>
      <c r="S133" s="491"/>
      <c r="T133" s="490"/>
      <c r="U133" s="490"/>
      <c r="V133" s="490"/>
      <c r="W133" s="490"/>
      <c r="X133" s="491"/>
      <c r="Y133" s="492"/>
      <c r="Z133" s="490"/>
      <c r="AA133" s="490"/>
      <c r="AB133" s="491"/>
      <c r="AC133" s="490"/>
      <c r="AD133" s="490"/>
      <c r="AE133" s="490"/>
      <c r="AF133" s="490"/>
      <c r="AG133" s="491"/>
      <c r="AH133" s="490"/>
      <c r="AI133" s="490"/>
      <c r="AJ133" s="490"/>
      <c r="AK133" s="490"/>
      <c r="AL133" s="493"/>
      <c r="AM133" s="490"/>
      <c r="AN133" s="490"/>
      <c r="AO133" s="490"/>
      <c r="AP133" s="490"/>
      <c r="AQ133" s="490"/>
      <c r="AR133" s="491"/>
      <c r="AS133" s="490"/>
      <c r="AT133" s="490"/>
      <c r="AU133" s="490"/>
      <c r="AV133" s="490"/>
      <c r="AW133" s="490"/>
      <c r="AX133" s="491"/>
      <c r="AY133" s="490"/>
      <c r="AZ133" s="490"/>
      <c r="BA133" s="490"/>
      <c r="BB133" s="490"/>
      <c r="BC133" s="491"/>
      <c r="BD133" s="490"/>
      <c r="BE133" s="490"/>
      <c r="BF133" s="490"/>
      <c r="BG133" s="490"/>
      <c r="BH133" s="490"/>
      <c r="BI133" s="491"/>
      <c r="BJ133" s="492"/>
      <c r="BK133" s="490"/>
      <c r="BL133" s="490"/>
      <c r="BM133" s="491"/>
      <c r="BN133" s="490"/>
      <c r="BO133" s="494"/>
      <c r="BP133" s="490"/>
      <c r="BQ133" s="491"/>
      <c r="BR133" s="490"/>
      <c r="BS133" s="495"/>
      <c r="BT133" s="491"/>
      <c r="BU133" s="491"/>
      <c r="BV133" s="490"/>
      <c r="BW133" s="490"/>
      <c r="BX133" s="490"/>
      <c r="BY133" s="491"/>
      <c r="BZ133" s="492"/>
      <c r="CA133" s="490"/>
      <c r="CB133" s="490"/>
      <c r="CC133" s="490"/>
      <c r="CD133" s="491"/>
      <c r="CE133" s="490"/>
      <c r="CF133" s="490"/>
      <c r="CG133" s="490"/>
      <c r="CH133" s="491"/>
      <c r="CI133" s="490"/>
      <c r="CJ133" s="490"/>
      <c r="CK133" s="490"/>
      <c r="CL133" s="491"/>
      <c r="CM133" s="490"/>
      <c r="CN133" s="490"/>
      <c r="CO133" s="490"/>
      <c r="CP133" s="492"/>
      <c r="CQ133" s="490"/>
      <c r="CR133" s="491"/>
      <c r="CS133" s="490"/>
      <c r="CT133" s="490"/>
      <c r="CU133" s="491"/>
      <c r="CV133" s="492"/>
      <c r="CW133" s="490"/>
      <c r="CX133" s="490"/>
      <c r="CY133" s="491"/>
      <c r="CZ133" s="490"/>
      <c r="DA133" s="490"/>
      <c r="DB133" s="492"/>
      <c r="DC133" s="491"/>
      <c r="DD133" s="490"/>
      <c r="DE133" s="490"/>
      <c r="DF133" s="490"/>
      <c r="DG133" s="491"/>
      <c r="DH133" s="491"/>
      <c r="DI133" s="491"/>
    </row>
    <row r="134" spans="1:113" ht="18.75" x14ac:dyDescent="0.3">
      <c r="A134" s="526" t="s">
        <v>238</v>
      </c>
      <c r="B134" s="250" t="s">
        <v>115</v>
      </c>
      <c r="C134" s="119">
        <f t="shared" si="354"/>
        <v>40</v>
      </c>
      <c r="D134" s="187"/>
      <c r="E134" s="511"/>
      <c r="F134" s="383"/>
      <c r="G134" s="421">
        <v>40</v>
      </c>
      <c r="H134" s="383"/>
      <c r="I134" s="490"/>
      <c r="J134" s="490"/>
      <c r="K134" s="490"/>
      <c r="L134" s="490"/>
      <c r="M134" s="490"/>
      <c r="N134" s="421"/>
      <c r="O134" s="421"/>
      <c r="P134" s="491"/>
      <c r="Q134" s="492"/>
      <c r="R134" s="490"/>
      <c r="S134" s="491"/>
      <c r="T134" s="490"/>
      <c r="U134" s="490"/>
      <c r="V134" s="490"/>
      <c r="W134" s="490"/>
      <c r="X134" s="491"/>
      <c r="Y134" s="492"/>
      <c r="Z134" s="490"/>
      <c r="AA134" s="490"/>
      <c r="AB134" s="491"/>
      <c r="AC134" s="490"/>
      <c r="AD134" s="490"/>
      <c r="AE134" s="490"/>
      <c r="AF134" s="490"/>
      <c r="AG134" s="491"/>
      <c r="AH134" s="490"/>
      <c r="AI134" s="490"/>
      <c r="AJ134" s="490"/>
      <c r="AK134" s="490"/>
      <c r="AL134" s="493"/>
      <c r="AM134" s="490"/>
      <c r="AN134" s="490"/>
      <c r="AO134" s="490"/>
      <c r="AP134" s="490"/>
      <c r="AQ134" s="490"/>
      <c r="AR134" s="491"/>
      <c r="AS134" s="490"/>
      <c r="AT134" s="490"/>
      <c r="AU134" s="490"/>
      <c r="AV134" s="490"/>
      <c r="AW134" s="490"/>
      <c r="AX134" s="491"/>
      <c r="AY134" s="490"/>
      <c r="AZ134" s="490"/>
      <c r="BA134" s="490"/>
      <c r="BB134" s="490"/>
      <c r="BC134" s="491"/>
      <c r="BD134" s="490"/>
      <c r="BE134" s="490"/>
      <c r="BF134" s="490"/>
      <c r="BG134" s="490"/>
      <c r="BH134" s="490"/>
      <c r="BI134" s="491"/>
      <c r="BJ134" s="492"/>
      <c r="BK134" s="490"/>
      <c r="BL134" s="490"/>
      <c r="BM134" s="491"/>
      <c r="BN134" s="490"/>
      <c r="BO134" s="494"/>
      <c r="BP134" s="490"/>
      <c r="BQ134" s="491"/>
      <c r="BR134" s="490"/>
      <c r="BS134" s="495"/>
      <c r="BT134" s="491"/>
      <c r="BU134" s="491"/>
      <c r="BV134" s="490"/>
      <c r="BW134" s="490"/>
      <c r="BX134" s="490"/>
      <c r="BY134" s="491"/>
      <c r="BZ134" s="492"/>
      <c r="CA134" s="490"/>
      <c r="CB134" s="490"/>
      <c r="CC134" s="490"/>
      <c r="CD134" s="491"/>
      <c r="CE134" s="490"/>
      <c r="CF134" s="490"/>
      <c r="CG134" s="490"/>
      <c r="CH134" s="491"/>
      <c r="CI134" s="490"/>
      <c r="CJ134" s="490"/>
      <c r="CK134" s="490"/>
      <c r="CL134" s="491"/>
      <c r="CM134" s="490"/>
      <c r="CN134" s="490"/>
      <c r="CO134" s="490"/>
      <c r="CP134" s="492"/>
      <c r="CQ134" s="490"/>
      <c r="CR134" s="491"/>
      <c r="CS134" s="490"/>
      <c r="CT134" s="490"/>
      <c r="CU134" s="527"/>
      <c r="CV134" s="147"/>
      <c r="CW134" s="383"/>
      <c r="CX134" s="383"/>
      <c r="CY134" s="491"/>
      <c r="CZ134" s="490"/>
      <c r="DA134" s="490"/>
      <c r="DB134" s="492"/>
      <c r="DC134" s="491"/>
      <c r="DD134" s="490"/>
      <c r="DE134" s="490"/>
      <c r="DF134" s="490"/>
      <c r="DG134" s="491"/>
      <c r="DH134" s="491"/>
      <c r="DI134" s="491"/>
    </row>
    <row r="135" spans="1:113" ht="37.5" x14ac:dyDescent="0.3">
      <c r="A135" s="526" t="s">
        <v>239</v>
      </c>
      <c r="B135" s="250" t="s">
        <v>115</v>
      </c>
      <c r="C135" s="119">
        <f t="shared" si="354"/>
        <v>20</v>
      </c>
      <c r="D135" s="187"/>
      <c r="E135" s="511"/>
      <c r="F135" s="383"/>
      <c r="G135" s="421">
        <v>20</v>
      </c>
      <c r="H135" s="383"/>
      <c r="I135" s="490"/>
      <c r="J135" s="490"/>
      <c r="K135" s="490"/>
      <c r="L135" s="490"/>
      <c r="M135" s="490"/>
      <c r="N135" s="421"/>
      <c r="O135" s="421"/>
      <c r="P135" s="491"/>
      <c r="Q135" s="492"/>
      <c r="R135" s="490"/>
      <c r="S135" s="491"/>
      <c r="T135" s="490"/>
      <c r="U135" s="490"/>
      <c r="V135" s="490"/>
      <c r="W135" s="490"/>
      <c r="X135" s="491"/>
      <c r="Y135" s="492"/>
      <c r="Z135" s="490"/>
      <c r="AA135" s="490"/>
      <c r="AB135" s="491"/>
      <c r="AC135" s="490"/>
      <c r="AD135" s="490"/>
      <c r="AE135" s="490"/>
      <c r="AF135" s="490"/>
      <c r="AG135" s="491"/>
      <c r="AH135" s="490"/>
      <c r="AI135" s="490"/>
      <c r="AJ135" s="490"/>
      <c r="AK135" s="490"/>
      <c r="AL135" s="493"/>
      <c r="AM135" s="490"/>
      <c r="AN135" s="490"/>
      <c r="AO135" s="490"/>
      <c r="AP135" s="490"/>
      <c r="AQ135" s="490"/>
      <c r="AR135" s="491"/>
      <c r="AS135" s="490"/>
      <c r="AT135" s="490"/>
      <c r="AU135" s="490"/>
      <c r="AV135" s="490"/>
      <c r="AW135" s="490"/>
      <c r="AX135" s="491"/>
      <c r="AY135" s="490"/>
      <c r="AZ135" s="490"/>
      <c r="BA135" s="490"/>
      <c r="BB135" s="490"/>
      <c r="BC135" s="491"/>
      <c r="BD135" s="490"/>
      <c r="BE135" s="490"/>
      <c r="BF135" s="490"/>
      <c r="BG135" s="490"/>
      <c r="BH135" s="490"/>
      <c r="BI135" s="491"/>
      <c r="BJ135" s="492"/>
      <c r="BK135" s="490"/>
      <c r="BL135" s="490"/>
      <c r="BM135" s="491"/>
      <c r="BN135" s="490"/>
      <c r="BO135" s="494"/>
      <c r="BP135" s="490"/>
      <c r="BQ135" s="483"/>
      <c r="BR135" s="479"/>
      <c r="BS135" s="482"/>
      <c r="BT135" s="491"/>
      <c r="BU135" s="491"/>
      <c r="BV135" s="490"/>
      <c r="BW135" s="490"/>
      <c r="BX135" s="490"/>
      <c r="BY135" s="491"/>
      <c r="BZ135" s="492"/>
      <c r="CA135" s="490"/>
      <c r="CB135" s="490"/>
      <c r="CC135" s="490"/>
      <c r="CD135" s="491"/>
      <c r="CE135" s="490"/>
      <c r="CF135" s="490"/>
      <c r="CG135" s="490"/>
      <c r="CH135" s="491"/>
      <c r="CI135" s="490"/>
      <c r="CJ135" s="490"/>
      <c r="CK135" s="490"/>
      <c r="CL135" s="491"/>
      <c r="CM135" s="490"/>
      <c r="CN135" s="490"/>
      <c r="CO135" s="490"/>
      <c r="CP135" s="492"/>
      <c r="CQ135" s="490"/>
      <c r="CR135" s="491"/>
      <c r="CS135" s="490"/>
      <c r="CT135" s="490"/>
      <c r="CU135" s="527"/>
      <c r="CV135" s="147"/>
      <c r="CW135" s="383"/>
      <c r="CX135" s="383"/>
      <c r="CY135" s="491"/>
      <c r="CZ135" s="490"/>
      <c r="DA135" s="490"/>
      <c r="DB135" s="492"/>
      <c r="DC135" s="491"/>
      <c r="DD135" s="490"/>
      <c r="DE135" s="490"/>
      <c r="DF135" s="490"/>
      <c r="DG135" s="491"/>
      <c r="DH135" s="491"/>
      <c r="DI135" s="491"/>
    </row>
    <row r="136" spans="1:113" ht="18.75" x14ac:dyDescent="0.3">
      <c r="A136" s="514" t="s">
        <v>240</v>
      </c>
      <c r="B136" s="250"/>
      <c r="C136" s="62"/>
      <c r="D136" s="187"/>
      <c r="E136" s="511"/>
      <c r="F136" s="383"/>
      <c r="G136" s="421"/>
      <c r="H136" s="383"/>
      <c r="I136" s="490"/>
      <c r="J136" s="490"/>
      <c r="K136" s="490"/>
      <c r="L136" s="490"/>
      <c r="M136" s="490"/>
      <c r="N136" s="421"/>
      <c r="O136" s="421"/>
      <c r="P136" s="491"/>
      <c r="Q136" s="492"/>
      <c r="R136" s="490"/>
      <c r="S136" s="491"/>
      <c r="T136" s="490"/>
      <c r="U136" s="490"/>
      <c r="V136" s="490"/>
      <c r="W136" s="490"/>
      <c r="X136" s="491"/>
      <c r="Y136" s="492"/>
      <c r="Z136" s="490"/>
      <c r="AA136" s="490"/>
      <c r="AB136" s="491"/>
      <c r="AC136" s="490"/>
      <c r="AD136" s="490"/>
      <c r="AE136" s="490"/>
      <c r="AF136" s="490"/>
      <c r="AG136" s="491"/>
      <c r="AH136" s="490"/>
      <c r="AI136" s="490"/>
      <c r="AJ136" s="490"/>
      <c r="AK136" s="490"/>
      <c r="AL136" s="493"/>
      <c r="AM136" s="490"/>
      <c r="AN136" s="490"/>
      <c r="AO136" s="490"/>
      <c r="AP136" s="490"/>
      <c r="AQ136" s="490"/>
      <c r="AR136" s="491"/>
      <c r="AS136" s="490"/>
      <c r="AT136" s="490"/>
      <c r="AU136" s="490"/>
      <c r="AV136" s="490"/>
      <c r="AW136" s="490"/>
      <c r="AX136" s="491"/>
      <c r="AY136" s="490"/>
      <c r="AZ136" s="490"/>
      <c r="BA136" s="490"/>
      <c r="BB136" s="490"/>
      <c r="BC136" s="491"/>
      <c r="BD136" s="490"/>
      <c r="BE136" s="490"/>
      <c r="BF136" s="490"/>
      <c r="BG136" s="490"/>
      <c r="BH136" s="490"/>
      <c r="BI136" s="491"/>
      <c r="BJ136" s="492"/>
      <c r="BK136" s="490"/>
      <c r="BL136" s="490"/>
      <c r="BM136" s="491"/>
      <c r="BN136" s="490"/>
      <c r="BO136" s="494"/>
      <c r="BP136" s="490"/>
      <c r="BQ136" s="483"/>
      <c r="BR136" s="479"/>
      <c r="BS136" s="482"/>
      <c r="BT136" s="491"/>
      <c r="BU136" s="491"/>
      <c r="BV136" s="490"/>
      <c r="BW136" s="490"/>
      <c r="BX136" s="490"/>
      <c r="BY136" s="491"/>
      <c r="BZ136" s="492"/>
      <c r="CA136" s="490"/>
      <c r="CB136" s="490"/>
      <c r="CC136" s="490"/>
      <c r="CD136" s="491"/>
      <c r="CE136" s="490"/>
      <c r="CF136" s="490"/>
      <c r="CG136" s="490"/>
      <c r="CH136" s="491"/>
      <c r="CI136" s="490"/>
      <c r="CJ136" s="490"/>
      <c r="CK136" s="490"/>
      <c r="CL136" s="491"/>
      <c r="CM136" s="490"/>
      <c r="CN136" s="490"/>
      <c r="CO136" s="490"/>
      <c r="CP136" s="492"/>
      <c r="CQ136" s="490"/>
      <c r="CR136" s="491"/>
      <c r="CS136" s="490"/>
      <c r="CT136" s="490"/>
      <c r="CU136" s="527"/>
      <c r="CV136" s="147"/>
      <c r="CW136" s="383"/>
      <c r="CX136" s="383"/>
      <c r="CY136" s="491"/>
      <c r="CZ136" s="490"/>
      <c r="DA136" s="490"/>
      <c r="DB136" s="492"/>
      <c r="DC136" s="491"/>
      <c r="DD136" s="490"/>
      <c r="DE136" s="490"/>
      <c r="DF136" s="490"/>
      <c r="DG136" s="491"/>
      <c r="DH136" s="491"/>
      <c r="DI136" s="491"/>
    </row>
    <row r="137" spans="1:113" ht="37.5" x14ac:dyDescent="0.3">
      <c r="A137" s="496" t="s">
        <v>241</v>
      </c>
      <c r="B137" s="250"/>
      <c r="C137" s="62"/>
      <c r="D137" s="187"/>
      <c r="E137" s="511"/>
      <c r="F137" s="383"/>
      <c r="G137" s="421"/>
      <c r="H137" s="383"/>
      <c r="I137" s="490"/>
      <c r="J137" s="490"/>
      <c r="K137" s="490"/>
      <c r="L137" s="490"/>
      <c r="M137" s="490"/>
      <c r="N137" s="421"/>
      <c r="O137" s="421"/>
      <c r="P137" s="491"/>
      <c r="Q137" s="492"/>
      <c r="R137" s="490"/>
      <c r="S137" s="491"/>
      <c r="T137" s="490"/>
      <c r="U137" s="490"/>
      <c r="V137" s="490"/>
      <c r="W137" s="490"/>
      <c r="X137" s="491"/>
      <c r="Y137" s="492"/>
      <c r="Z137" s="490"/>
      <c r="AA137" s="490"/>
      <c r="AB137" s="491"/>
      <c r="AC137" s="490"/>
      <c r="AD137" s="490"/>
      <c r="AE137" s="490"/>
      <c r="AF137" s="490"/>
      <c r="AG137" s="491"/>
      <c r="AH137" s="490"/>
      <c r="AI137" s="490"/>
      <c r="AJ137" s="490"/>
      <c r="AK137" s="490"/>
      <c r="AL137" s="493"/>
      <c r="AM137" s="490"/>
      <c r="AN137" s="490"/>
      <c r="AO137" s="490"/>
      <c r="AP137" s="490"/>
      <c r="AQ137" s="490"/>
      <c r="AR137" s="491"/>
      <c r="AS137" s="490"/>
      <c r="AT137" s="490"/>
      <c r="AU137" s="490"/>
      <c r="AV137" s="490"/>
      <c r="AW137" s="490"/>
      <c r="AX137" s="491"/>
      <c r="AY137" s="490"/>
      <c r="AZ137" s="490"/>
      <c r="BA137" s="490"/>
      <c r="BB137" s="490"/>
      <c r="BC137" s="491"/>
      <c r="BD137" s="490"/>
      <c r="BE137" s="490"/>
      <c r="BF137" s="490"/>
      <c r="BG137" s="490"/>
      <c r="BH137" s="490"/>
      <c r="BI137" s="491"/>
      <c r="BJ137" s="492"/>
      <c r="BK137" s="490"/>
      <c r="BL137" s="490"/>
      <c r="BM137" s="491"/>
      <c r="BN137" s="490"/>
      <c r="BO137" s="494"/>
      <c r="BP137" s="490"/>
      <c r="BQ137" s="483"/>
      <c r="BR137" s="479"/>
      <c r="BS137" s="482"/>
      <c r="BT137" s="491"/>
      <c r="BU137" s="491"/>
      <c r="BV137" s="490"/>
      <c r="BW137" s="490"/>
      <c r="BX137" s="490"/>
      <c r="BY137" s="491"/>
      <c r="BZ137" s="492"/>
      <c r="CA137" s="490"/>
      <c r="CB137" s="490"/>
      <c r="CC137" s="490"/>
      <c r="CD137" s="491"/>
      <c r="CE137" s="490"/>
      <c r="CF137" s="490"/>
      <c r="CG137" s="490"/>
      <c r="CH137" s="491"/>
      <c r="CI137" s="490"/>
      <c r="CJ137" s="490"/>
      <c r="CK137" s="490"/>
      <c r="CL137" s="491"/>
      <c r="CM137" s="490"/>
      <c r="CN137" s="490"/>
      <c r="CO137" s="490"/>
      <c r="CP137" s="492"/>
      <c r="CQ137" s="490"/>
      <c r="CR137" s="491"/>
      <c r="CS137" s="490"/>
      <c r="CT137" s="490"/>
      <c r="CU137" s="527"/>
      <c r="CV137" s="147"/>
      <c r="CW137" s="383"/>
      <c r="CX137" s="383"/>
      <c r="CY137" s="491"/>
      <c r="CZ137" s="490"/>
      <c r="DA137" s="490"/>
      <c r="DB137" s="492"/>
      <c r="DC137" s="491"/>
      <c r="DD137" s="490"/>
      <c r="DE137" s="490"/>
      <c r="DF137" s="490"/>
      <c r="DG137" s="491"/>
      <c r="DH137" s="491"/>
      <c r="DI137" s="491"/>
    </row>
    <row r="138" spans="1:113" ht="18.75" x14ac:dyDescent="0.3">
      <c r="A138" s="528" t="s">
        <v>242</v>
      </c>
      <c r="B138" s="250" t="s">
        <v>173</v>
      </c>
      <c r="C138" s="119">
        <f t="shared" ref="C138:C156" si="355">SUM(D138+E138+F138+G138+H138+I138+J138+M138+N138+O138+P138+S138+X138+AB138+AG138+AL138+AR138+AX138+BC138+BI138+BM138+BQ138+BT138+BU138+BY138+CD138+CH138+CL138+CR138+CU138+CY138+DC138+DG138+DH138+DI138)</f>
        <v>81</v>
      </c>
      <c r="D138" s="187"/>
      <c r="E138" s="511"/>
      <c r="F138" s="383"/>
      <c r="G138" s="421"/>
      <c r="H138" s="383"/>
      <c r="I138" s="490"/>
      <c r="J138" s="490"/>
      <c r="K138" s="490"/>
      <c r="L138" s="490"/>
      <c r="M138" s="490"/>
      <c r="N138" s="421">
        <v>81</v>
      </c>
      <c r="O138" s="421"/>
      <c r="P138" s="491"/>
      <c r="Q138" s="492"/>
      <c r="R138" s="490"/>
      <c r="S138" s="491"/>
      <c r="T138" s="490"/>
      <c r="U138" s="490"/>
      <c r="V138" s="490"/>
      <c r="W138" s="490"/>
      <c r="X138" s="491"/>
      <c r="Y138" s="492"/>
      <c r="Z138" s="490"/>
      <c r="AA138" s="490"/>
      <c r="AB138" s="491"/>
      <c r="AC138" s="490"/>
      <c r="AD138" s="490"/>
      <c r="AE138" s="490"/>
      <c r="AF138" s="490"/>
      <c r="AG138" s="491"/>
      <c r="AH138" s="490"/>
      <c r="AI138" s="490"/>
      <c r="AJ138" s="490"/>
      <c r="AK138" s="490"/>
      <c r="AL138" s="493"/>
      <c r="AM138" s="490"/>
      <c r="AN138" s="490"/>
      <c r="AO138" s="490"/>
      <c r="AP138" s="490"/>
      <c r="AQ138" s="490"/>
      <c r="AR138" s="491"/>
      <c r="AS138" s="490"/>
      <c r="AT138" s="490"/>
      <c r="AU138" s="490"/>
      <c r="AV138" s="490"/>
      <c r="AW138" s="490"/>
      <c r="AX138" s="491"/>
      <c r="AY138" s="490"/>
      <c r="AZ138" s="490"/>
      <c r="BA138" s="490"/>
      <c r="BB138" s="490"/>
      <c r="BC138" s="491"/>
      <c r="BD138" s="490"/>
      <c r="BE138" s="490"/>
      <c r="BF138" s="490"/>
      <c r="BG138" s="490"/>
      <c r="BH138" s="490"/>
      <c r="BI138" s="491"/>
      <c r="BJ138" s="492"/>
      <c r="BK138" s="490"/>
      <c r="BL138" s="490"/>
      <c r="BM138" s="491"/>
      <c r="BN138" s="490"/>
      <c r="BO138" s="494"/>
      <c r="BP138" s="490"/>
      <c r="BQ138" s="483"/>
      <c r="BR138" s="479"/>
      <c r="BS138" s="482"/>
      <c r="BT138" s="491"/>
      <c r="BU138" s="491"/>
      <c r="BV138" s="490"/>
      <c r="BW138" s="490"/>
      <c r="BX138" s="490"/>
      <c r="BY138" s="491"/>
      <c r="BZ138" s="492"/>
      <c r="CA138" s="490"/>
      <c r="CB138" s="490"/>
      <c r="CC138" s="490"/>
      <c r="CD138" s="491"/>
      <c r="CE138" s="490"/>
      <c r="CF138" s="490"/>
      <c r="CG138" s="490"/>
      <c r="CH138" s="491"/>
      <c r="CI138" s="490"/>
      <c r="CJ138" s="490"/>
      <c r="CK138" s="490"/>
      <c r="CL138" s="491"/>
      <c r="CM138" s="490"/>
      <c r="CN138" s="490"/>
      <c r="CO138" s="490"/>
      <c r="CP138" s="492"/>
      <c r="CQ138" s="490"/>
      <c r="CR138" s="491"/>
      <c r="CS138" s="490"/>
      <c r="CT138" s="490"/>
      <c r="CU138" s="527"/>
      <c r="CV138" s="147"/>
      <c r="CW138" s="383"/>
      <c r="CX138" s="383"/>
      <c r="CY138" s="491"/>
      <c r="CZ138" s="490"/>
      <c r="DA138" s="490"/>
      <c r="DB138" s="492"/>
      <c r="DC138" s="491"/>
      <c r="DD138" s="490"/>
      <c r="DE138" s="490"/>
      <c r="DF138" s="490"/>
      <c r="DG138" s="491"/>
      <c r="DH138" s="491"/>
      <c r="DI138" s="491"/>
    </row>
    <row r="139" spans="1:113" ht="37.5" x14ac:dyDescent="0.3">
      <c r="A139" s="529" t="s">
        <v>243</v>
      </c>
      <c r="B139" s="250" t="s">
        <v>173</v>
      </c>
      <c r="C139" s="119">
        <f t="shared" si="355"/>
        <v>79</v>
      </c>
      <c r="D139" s="187"/>
      <c r="E139" s="511"/>
      <c r="F139" s="383"/>
      <c r="G139" s="421"/>
      <c r="H139" s="383"/>
      <c r="I139" s="490"/>
      <c r="J139" s="490"/>
      <c r="K139" s="490"/>
      <c r="L139" s="490"/>
      <c r="M139" s="490"/>
      <c r="N139" s="421">
        <v>79</v>
      </c>
      <c r="O139" s="421"/>
      <c r="P139" s="491"/>
      <c r="Q139" s="492"/>
      <c r="R139" s="490"/>
      <c r="S139" s="491"/>
      <c r="T139" s="490"/>
      <c r="U139" s="490"/>
      <c r="V139" s="490"/>
      <c r="W139" s="490"/>
      <c r="X139" s="491"/>
      <c r="Y139" s="492"/>
      <c r="Z139" s="490"/>
      <c r="AA139" s="490"/>
      <c r="AB139" s="491"/>
      <c r="AC139" s="490"/>
      <c r="AD139" s="490"/>
      <c r="AE139" s="490"/>
      <c r="AF139" s="490"/>
      <c r="AG139" s="491"/>
      <c r="AH139" s="490"/>
      <c r="AI139" s="490"/>
      <c r="AJ139" s="490"/>
      <c r="AK139" s="490"/>
      <c r="AL139" s="493"/>
      <c r="AM139" s="490"/>
      <c r="AN139" s="490"/>
      <c r="AO139" s="490"/>
      <c r="AP139" s="490"/>
      <c r="AQ139" s="490"/>
      <c r="AR139" s="491"/>
      <c r="AS139" s="490"/>
      <c r="AT139" s="490"/>
      <c r="AU139" s="490"/>
      <c r="AV139" s="490"/>
      <c r="AW139" s="490"/>
      <c r="AX139" s="491"/>
      <c r="AY139" s="490"/>
      <c r="AZ139" s="490"/>
      <c r="BA139" s="490"/>
      <c r="BB139" s="490"/>
      <c r="BC139" s="491"/>
      <c r="BD139" s="490"/>
      <c r="BE139" s="490"/>
      <c r="BF139" s="490"/>
      <c r="BG139" s="490"/>
      <c r="BH139" s="490"/>
      <c r="BI139" s="491"/>
      <c r="BJ139" s="492"/>
      <c r="BK139" s="490"/>
      <c r="BL139" s="490"/>
      <c r="BM139" s="491"/>
      <c r="BN139" s="490"/>
      <c r="BO139" s="494"/>
      <c r="BP139" s="490"/>
      <c r="BQ139" s="483"/>
      <c r="BR139" s="479"/>
      <c r="BS139" s="482"/>
      <c r="BT139" s="491"/>
      <c r="BU139" s="491"/>
      <c r="BV139" s="490"/>
      <c r="BW139" s="490"/>
      <c r="BX139" s="490"/>
      <c r="BY139" s="491"/>
      <c r="BZ139" s="492"/>
      <c r="CA139" s="490"/>
      <c r="CB139" s="490"/>
      <c r="CC139" s="490"/>
      <c r="CD139" s="491"/>
      <c r="CE139" s="490"/>
      <c r="CF139" s="490"/>
      <c r="CG139" s="490"/>
      <c r="CH139" s="491"/>
      <c r="CI139" s="490"/>
      <c r="CJ139" s="490"/>
      <c r="CK139" s="490"/>
      <c r="CL139" s="491"/>
      <c r="CM139" s="490"/>
      <c r="CN139" s="490"/>
      <c r="CO139" s="490"/>
      <c r="CP139" s="492"/>
      <c r="CQ139" s="490"/>
      <c r="CR139" s="491"/>
      <c r="CS139" s="490"/>
      <c r="CT139" s="490"/>
      <c r="CU139" s="527"/>
      <c r="CV139" s="147"/>
      <c r="CW139" s="383"/>
      <c r="CX139" s="383"/>
      <c r="CY139" s="491"/>
      <c r="CZ139" s="490"/>
      <c r="DA139" s="490"/>
      <c r="DB139" s="492"/>
      <c r="DC139" s="491"/>
      <c r="DD139" s="490"/>
      <c r="DE139" s="490"/>
      <c r="DF139" s="490"/>
      <c r="DG139" s="491"/>
      <c r="DH139" s="491"/>
      <c r="DI139" s="491"/>
    </row>
    <row r="140" spans="1:113" ht="37.5" x14ac:dyDescent="0.3">
      <c r="A140" s="529" t="s">
        <v>244</v>
      </c>
      <c r="B140" s="250" t="s">
        <v>245</v>
      </c>
      <c r="C140" s="119">
        <f t="shared" si="355"/>
        <v>1</v>
      </c>
      <c r="D140" s="187"/>
      <c r="E140" s="511"/>
      <c r="F140" s="383"/>
      <c r="G140" s="421"/>
      <c r="H140" s="383"/>
      <c r="I140" s="490"/>
      <c r="J140" s="490"/>
      <c r="K140" s="490"/>
      <c r="L140" s="490"/>
      <c r="M140" s="490"/>
      <c r="N140" s="421">
        <v>1</v>
      </c>
      <c r="O140" s="421"/>
      <c r="P140" s="491"/>
      <c r="Q140" s="492"/>
      <c r="R140" s="490"/>
      <c r="S140" s="491"/>
      <c r="T140" s="490"/>
      <c r="U140" s="490"/>
      <c r="V140" s="490"/>
      <c r="W140" s="490"/>
      <c r="X140" s="491"/>
      <c r="Y140" s="492"/>
      <c r="Z140" s="490"/>
      <c r="AA140" s="490"/>
      <c r="AB140" s="491"/>
      <c r="AC140" s="490"/>
      <c r="AD140" s="490"/>
      <c r="AE140" s="490"/>
      <c r="AF140" s="490"/>
      <c r="AG140" s="491"/>
      <c r="AH140" s="490"/>
      <c r="AI140" s="490"/>
      <c r="AJ140" s="490"/>
      <c r="AK140" s="490"/>
      <c r="AL140" s="493"/>
      <c r="AM140" s="490"/>
      <c r="AN140" s="490"/>
      <c r="AO140" s="490"/>
      <c r="AP140" s="490"/>
      <c r="AQ140" s="490"/>
      <c r="AR140" s="491"/>
      <c r="AS140" s="490"/>
      <c r="AT140" s="490"/>
      <c r="AU140" s="490"/>
      <c r="AV140" s="490"/>
      <c r="AW140" s="490"/>
      <c r="AX140" s="491"/>
      <c r="AY140" s="490"/>
      <c r="AZ140" s="490"/>
      <c r="BA140" s="490"/>
      <c r="BB140" s="490"/>
      <c r="BC140" s="491"/>
      <c r="BD140" s="490"/>
      <c r="BE140" s="490"/>
      <c r="BF140" s="490"/>
      <c r="BG140" s="490"/>
      <c r="BH140" s="490"/>
      <c r="BI140" s="491"/>
      <c r="BJ140" s="492"/>
      <c r="BK140" s="490"/>
      <c r="BL140" s="490"/>
      <c r="BM140" s="491"/>
      <c r="BN140" s="490"/>
      <c r="BO140" s="494"/>
      <c r="BP140" s="490"/>
      <c r="BQ140" s="483"/>
      <c r="BR140" s="479"/>
      <c r="BS140" s="482"/>
      <c r="BT140" s="491"/>
      <c r="BU140" s="491"/>
      <c r="BV140" s="490"/>
      <c r="BW140" s="490"/>
      <c r="BX140" s="490"/>
      <c r="BY140" s="491"/>
      <c r="BZ140" s="492"/>
      <c r="CA140" s="490"/>
      <c r="CB140" s="490"/>
      <c r="CC140" s="490"/>
      <c r="CD140" s="491"/>
      <c r="CE140" s="490"/>
      <c r="CF140" s="490"/>
      <c r="CG140" s="490"/>
      <c r="CH140" s="491"/>
      <c r="CI140" s="490"/>
      <c r="CJ140" s="490"/>
      <c r="CK140" s="490"/>
      <c r="CL140" s="491"/>
      <c r="CM140" s="490"/>
      <c r="CN140" s="490"/>
      <c r="CO140" s="490"/>
      <c r="CP140" s="492"/>
      <c r="CQ140" s="490"/>
      <c r="CR140" s="491"/>
      <c r="CS140" s="490"/>
      <c r="CT140" s="490"/>
      <c r="CU140" s="527"/>
      <c r="CV140" s="147"/>
      <c r="CW140" s="383"/>
      <c r="CX140" s="383"/>
      <c r="CY140" s="491"/>
      <c r="CZ140" s="490"/>
      <c r="DA140" s="490"/>
      <c r="DB140" s="492"/>
      <c r="DC140" s="491"/>
      <c r="DD140" s="490"/>
      <c r="DE140" s="490"/>
      <c r="DF140" s="490"/>
      <c r="DG140" s="491"/>
      <c r="DH140" s="491"/>
      <c r="DI140" s="491"/>
    </row>
    <row r="141" spans="1:113" ht="37.5" x14ac:dyDescent="0.3">
      <c r="A141" s="524" t="s">
        <v>246</v>
      </c>
      <c r="B141" s="250" t="s">
        <v>173</v>
      </c>
      <c r="C141" s="119">
        <f t="shared" si="355"/>
        <v>98</v>
      </c>
      <c r="D141" s="187"/>
      <c r="E141" s="511"/>
      <c r="F141" s="383"/>
      <c r="G141" s="421"/>
      <c r="H141" s="383"/>
      <c r="I141" s="490"/>
      <c r="J141" s="490"/>
      <c r="K141" s="490"/>
      <c r="L141" s="490"/>
      <c r="M141" s="490"/>
      <c r="N141" s="421">
        <v>98</v>
      </c>
      <c r="O141" s="421"/>
      <c r="P141" s="491"/>
      <c r="Q141" s="492"/>
      <c r="R141" s="490"/>
      <c r="S141" s="491"/>
      <c r="T141" s="490"/>
      <c r="U141" s="490"/>
      <c r="V141" s="490"/>
      <c r="W141" s="490"/>
      <c r="X141" s="491"/>
      <c r="Y141" s="492"/>
      <c r="Z141" s="490"/>
      <c r="AA141" s="490"/>
      <c r="AB141" s="491"/>
      <c r="AC141" s="490"/>
      <c r="AD141" s="490"/>
      <c r="AE141" s="490"/>
      <c r="AF141" s="490"/>
      <c r="AG141" s="491"/>
      <c r="AH141" s="490"/>
      <c r="AI141" s="490"/>
      <c r="AJ141" s="490"/>
      <c r="AK141" s="490"/>
      <c r="AL141" s="493"/>
      <c r="AM141" s="490"/>
      <c r="AN141" s="490"/>
      <c r="AO141" s="490"/>
      <c r="AP141" s="490"/>
      <c r="AQ141" s="490"/>
      <c r="AR141" s="491"/>
      <c r="AS141" s="490"/>
      <c r="AT141" s="490"/>
      <c r="AU141" s="490"/>
      <c r="AV141" s="490"/>
      <c r="AW141" s="490"/>
      <c r="AX141" s="491"/>
      <c r="AY141" s="490"/>
      <c r="AZ141" s="490"/>
      <c r="BA141" s="490"/>
      <c r="BB141" s="490"/>
      <c r="BC141" s="491"/>
      <c r="BD141" s="490"/>
      <c r="BE141" s="490"/>
      <c r="BF141" s="490"/>
      <c r="BG141" s="490"/>
      <c r="BH141" s="490"/>
      <c r="BI141" s="491"/>
      <c r="BJ141" s="492"/>
      <c r="BK141" s="490"/>
      <c r="BL141" s="490"/>
      <c r="BM141" s="491"/>
      <c r="BN141" s="490"/>
      <c r="BO141" s="494"/>
      <c r="BP141" s="490"/>
      <c r="BQ141" s="483"/>
      <c r="BR141" s="479"/>
      <c r="BS141" s="482"/>
      <c r="BT141" s="491"/>
      <c r="BU141" s="491"/>
      <c r="BV141" s="490"/>
      <c r="BW141" s="490"/>
      <c r="BX141" s="490"/>
      <c r="BY141" s="491"/>
      <c r="BZ141" s="492"/>
      <c r="CA141" s="490"/>
      <c r="CB141" s="490"/>
      <c r="CC141" s="490"/>
      <c r="CD141" s="491"/>
      <c r="CE141" s="490"/>
      <c r="CF141" s="490"/>
      <c r="CG141" s="490"/>
      <c r="CH141" s="491"/>
      <c r="CI141" s="490"/>
      <c r="CJ141" s="490"/>
      <c r="CK141" s="490"/>
      <c r="CL141" s="491"/>
      <c r="CM141" s="490"/>
      <c r="CN141" s="490"/>
      <c r="CO141" s="490"/>
      <c r="CP141" s="492"/>
      <c r="CQ141" s="490"/>
      <c r="CR141" s="491"/>
      <c r="CS141" s="490"/>
      <c r="CT141" s="490"/>
      <c r="CU141" s="527"/>
      <c r="CV141" s="147"/>
      <c r="CW141" s="383"/>
      <c r="CX141" s="383"/>
      <c r="CY141" s="491"/>
      <c r="CZ141" s="490"/>
      <c r="DA141" s="490"/>
      <c r="DB141" s="492"/>
      <c r="DC141" s="491"/>
      <c r="DD141" s="490"/>
      <c r="DE141" s="490"/>
      <c r="DF141" s="490"/>
      <c r="DG141" s="491"/>
      <c r="DH141" s="491"/>
      <c r="DI141" s="491"/>
    </row>
    <row r="142" spans="1:113" ht="56.25" x14ac:dyDescent="0.3">
      <c r="A142" s="524" t="s">
        <v>247</v>
      </c>
      <c r="B142" s="250" t="s">
        <v>173</v>
      </c>
      <c r="C142" s="119">
        <f t="shared" si="355"/>
        <v>85</v>
      </c>
      <c r="D142" s="187"/>
      <c r="E142" s="511"/>
      <c r="F142" s="383"/>
      <c r="G142" s="421"/>
      <c r="H142" s="383"/>
      <c r="I142" s="490"/>
      <c r="J142" s="490"/>
      <c r="K142" s="490"/>
      <c r="L142" s="490"/>
      <c r="M142" s="490"/>
      <c r="N142" s="421">
        <v>85</v>
      </c>
      <c r="O142" s="421"/>
      <c r="P142" s="491"/>
      <c r="Q142" s="492"/>
      <c r="R142" s="490"/>
      <c r="S142" s="491"/>
      <c r="T142" s="490"/>
      <c r="U142" s="490"/>
      <c r="V142" s="490"/>
      <c r="W142" s="490"/>
      <c r="X142" s="491"/>
      <c r="Y142" s="492"/>
      <c r="Z142" s="490"/>
      <c r="AA142" s="490"/>
      <c r="AB142" s="491"/>
      <c r="AC142" s="490"/>
      <c r="AD142" s="490"/>
      <c r="AE142" s="490"/>
      <c r="AF142" s="490"/>
      <c r="AG142" s="491"/>
      <c r="AH142" s="490"/>
      <c r="AI142" s="490"/>
      <c r="AJ142" s="490"/>
      <c r="AK142" s="490"/>
      <c r="AL142" s="493"/>
      <c r="AM142" s="490"/>
      <c r="AN142" s="490"/>
      <c r="AO142" s="490"/>
      <c r="AP142" s="490"/>
      <c r="AQ142" s="490"/>
      <c r="AR142" s="491"/>
      <c r="AS142" s="490"/>
      <c r="AT142" s="490"/>
      <c r="AU142" s="490"/>
      <c r="AV142" s="490"/>
      <c r="AW142" s="490"/>
      <c r="AX142" s="491"/>
      <c r="AY142" s="490"/>
      <c r="AZ142" s="490"/>
      <c r="BA142" s="490"/>
      <c r="BB142" s="490"/>
      <c r="BC142" s="491"/>
      <c r="BD142" s="490"/>
      <c r="BE142" s="490"/>
      <c r="BF142" s="490"/>
      <c r="BG142" s="490"/>
      <c r="BH142" s="490"/>
      <c r="BI142" s="491"/>
      <c r="BJ142" s="492"/>
      <c r="BK142" s="490"/>
      <c r="BL142" s="490"/>
      <c r="BM142" s="491"/>
      <c r="BN142" s="490"/>
      <c r="BO142" s="494"/>
      <c r="BP142" s="490"/>
      <c r="BQ142" s="483"/>
      <c r="BR142" s="479"/>
      <c r="BS142" s="482"/>
      <c r="BT142" s="491"/>
      <c r="BU142" s="491"/>
      <c r="BV142" s="490"/>
      <c r="BW142" s="490"/>
      <c r="BX142" s="490"/>
      <c r="BY142" s="491"/>
      <c r="BZ142" s="492"/>
      <c r="CA142" s="490"/>
      <c r="CB142" s="490"/>
      <c r="CC142" s="490"/>
      <c r="CD142" s="491"/>
      <c r="CE142" s="490"/>
      <c r="CF142" s="490"/>
      <c r="CG142" s="490"/>
      <c r="CH142" s="491"/>
      <c r="CI142" s="490"/>
      <c r="CJ142" s="490"/>
      <c r="CK142" s="490"/>
      <c r="CL142" s="491"/>
      <c r="CM142" s="490"/>
      <c r="CN142" s="490"/>
      <c r="CO142" s="490"/>
      <c r="CP142" s="492"/>
      <c r="CQ142" s="490"/>
      <c r="CR142" s="491"/>
      <c r="CS142" s="490"/>
      <c r="CT142" s="490"/>
      <c r="CU142" s="527"/>
      <c r="CV142" s="147"/>
      <c r="CW142" s="383"/>
      <c r="CX142" s="383"/>
      <c r="CY142" s="491"/>
      <c r="CZ142" s="490"/>
      <c r="DA142" s="490"/>
      <c r="DB142" s="492"/>
      <c r="DC142" s="491"/>
      <c r="DD142" s="490"/>
      <c r="DE142" s="490"/>
      <c r="DF142" s="490"/>
      <c r="DG142" s="491"/>
      <c r="DH142" s="491"/>
      <c r="DI142" s="491"/>
    </row>
    <row r="143" spans="1:113" ht="37.5" x14ac:dyDescent="0.3">
      <c r="A143" s="506" t="s">
        <v>248</v>
      </c>
      <c r="B143" s="250" t="s">
        <v>173</v>
      </c>
      <c r="C143" s="119">
        <f t="shared" si="355"/>
        <v>80</v>
      </c>
      <c r="D143" s="187"/>
      <c r="E143" s="511"/>
      <c r="F143" s="383"/>
      <c r="G143" s="421"/>
      <c r="H143" s="383"/>
      <c r="I143" s="490"/>
      <c r="J143" s="490"/>
      <c r="K143" s="490"/>
      <c r="L143" s="490"/>
      <c r="M143" s="490"/>
      <c r="N143" s="421">
        <v>80</v>
      </c>
      <c r="O143" s="421"/>
      <c r="P143" s="491"/>
      <c r="Q143" s="492"/>
      <c r="R143" s="490"/>
      <c r="S143" s="491"/>
      <c r="T143" s="490"/>
      <c r="U143" s="490"/>
      <c r="V143" s="490"/>
      <c r="W143" s="490"/>
      <c r="X143" s="491"/>
      <c r="Y143" s="492"/>
      <c r="Z143" s="490"/>
      <c r="AA143" s="490"/>
      <c r="AB143" s="491"/>
      <c r="AC143" s="490"/>
      <c r="AD143" s="490"/>
      <c r="AE143" s="490"/>
      <c r="AF143" s="490"/>
      <c r="AG143" s="491"/>
      <c r="AH143" s="490"/>
      <c r="AI143" s="490"/>
      <c r="AJ143" s="490"/>
      <c r="AK143" s="490"/>
      <c r="AL143" s="493"/>
      <c r="AM143" s="490"/>
      <c r="AN143" s="490"/>
      <c r="AO143" s="490"/>
      <c r="AP143" s="490"/>
      <c r="AQ143" s="490"/>
      <c r="AR143" s="491"/>
      <c r="AS143" s="490"/>
      <c r="AT143" s="490"/>
      <c r="AU143" s="490"/>
      <c r="AV143" s="490"/>
      <c r="AW143" s="490"/>
      <c r="AX143" s="491"/>
      <c r="AY143" s="490"/>
      <c r="AZ143" s="490"/>
      <c r="BA143" s="490"/>
      <c r="BB143" s="490"/>
      <c r="BC143" s="491"/>
      <c r="BD143" s="490"/>
      <c r="BE143" s="490"/>
      <c r="BF143" s="490"/>
      <c r="BG143" s="490"/>
      <c r="BH143" s="490"/>
      <c r="BI143" s="491"/>
      <c r="BJ143" s="492"/>
      <c r="BK143" s="490"/>
      <c r="BL143" s="490"/>
      <c r="BM143" s="491"/>
      <c r="BN143" s="490"/>
      <c r="BO143" s="494"/>
      <c r="BP143" s="490"/>
      <c r="BQ143" s="483"/>
      <c r="BR143" s="479"/>
      <c r="BS143" s="482"/>
      <c r="BT143" s="491"/>
      <c r="BU143" s="491"/>
      <c r="BV143" s="490"/>
      <c r="BW143" s="490"/>
      <c r="BX143" s="490"/>
      <c r="BY143" s="491"/>
      <c r="BZ143" s="492"/>
      <c r="CA143" s="490"/>
      <c r="CB143" s="490"/>
      <c r="CC143" s="490"/>
      <c r="CD143" s="491"/>
      <c r="CE143" s="490"/>
      <c r="CF143" s="490"/>
      <c r="CG143" s="490"/>
      <c r="CH143" s="491"/>
      <c r="CI143" s="490"/>
      <c r="CJ143" s="490"/>
      <c r="CK143" s="490"/>
      <c r="CL143" s="491"/>
      <c r="CM143" s="490"/>
      <c r="CN143" s="490"/>
      <c r="CO143" s="490"/>
      <c r="CP143" s="492"/>
      <c r="CQ143" s="490"/>
      <c r="CR143" s="491"/>
      <c r="CS143" s="490"/>
      <c r="CT143" s="490"/>
      <c r="CU143" s="527"/>
      <c r="CV143" s="147"/>
      <c r="CW143" s="383"/>
      <c r="CX143" s="383"/>
      <c r="CY143" s="491"/>
      <c r="CZ143" s="490"/>
      <c r="DA143" s="490"/>
      <c r="DB143" s="492"/>
      <c r="DC143" s="491"/>
      <c r="DD143" s="490"/>
      <c r="DE143" s="490"/>
      <c r="DF143" s="490"/>
      <c r="DG143" s="491"/>
      <c r="DH143" s="491"/>
      <c r="DI143" s="491"/>
    </row>
    <row r="144" spans="1:113" ht="56.25" x14ac:dyDescent="0.3">
      <c r="A144" s="524" t="s">
        <v>249</v>
      </c>
      <c r="B144" s="250" t="s">
        <v>173</v>
      </c>
      <c r="C144" s="119">
        <f t="shared" si="355"/>
        <v>78</v>
      </c>
      <c r="D144" s="187"/>
      <c r="E144" s="511"/>
      <c r="F144" s="383"/>
      <c r="G144" s="421"/>
      <c r="H144" s="383"/>
      <c r="I144" s="490"/>
      <c r="J144" s="490"/>
      <c r="K144" s="490"/>
      <c r="L144" s="490"/>
      <c r="M144" s="490"/>
      <c r="N144" s="421">
        <v>78</v>
      </c>
      <c r="O144" s="421"/>
      <c r="P144" s="491"/>
      <c r="Q144" s="492"/>
      <c r="R144" s="490"/>
      <c r="S144" s="491"/>
      <c r="T144" s="490"/>
      <c r="U144" s="490"/>
      <c r="V144" s="490"/>
      <c r="W144" s="490"/>
      <c r="X144" s="491"/>
      <c r="Y144" s="492"/>
      <c r="Z144" s="490"/>
      <c r="AA144" s="490"/>
      <c r="AB144" s="491"/>
      <c r="AC144" s="490"/>
      <c r="AD144" s="490"/>
      <c r="AE144" s="490"/>
      <c r="AF144" s="490"/>
      <c r="AG144" s="491"/>
      <c r="AH144" s="490"/>
      <c r="AI144" s="490"/>
      <c r="AJ144" s="490"/>
      <c r="AK144" s="490"/>
      <c r="AL144" s="493"/>
      <c r="AM144" s="490"/>
      <c r="AN144" s="490"/>
      <c r="AO144" s="490"/>
      <c r="AP144" s="490"/>
      <c r="AQ144" s="490"/>
      <c r="AR144" s="491"/>
      <c r="AS144" s="490"/>
      <c r="AT144" s="490"/>
      <c r="AU144" s="490"/>
      <c r="AV144" s="490"/>
      <c r="AW144" s="490"/>
      <c r="AX144" s="491"/>
      <c r="AY144" s="490"/>
      <c r="AZ144" s="490"/>
      <c r="BA144" s="490"/>
      <c r="BB144" s="490"/>
      <c r="BC144" s="491"/>
      <c r="BD144" s="490"/>
      <c r="BE144" s="490"/>
      <c r="BF144" s="490"/>
      <c r="BG144" s="490"/>
      <c r="BH144" s="490"/>
      <c r="BI144" s="491"/>
      <c r="BJ144" s="492"/>
      <c r="BK144" s="490"/>
      <c r="BL144" s="490"/>
      <c r="BM144" s="491"/>
      <c r="BN144" s="490"/>
      <c r="BO144" s="494"/>
      <c r="BP144" s="490"/>
      <c r="BQ144" s="483"/>
      <c r="BR144" s="479"/>
      <c r="BS144" s="482"/>
      <c r="BT144" s="491"/>
      <c r="BU144" s="491"/>
      <c r="BV144" s="490"/>
      <c r="BW144" s="490"/>
      <c r="BX144" s="490"/>
      <c r="BY144" s="491"/>
      <c r="BZ144" s="492"/>
      <c r="CA144" s="490"/>
      <c r="CB144" s="490"/>
      <c r="CC144" s="490"/>
      <c r="CD144" s="491"/>
      <c r="CE144" s="490"/>
      <c r="CF144" s="490"/>
      <c r="CG144" s="490"/>
      <c r="CH144" s="491"/>
      <c r="CI144" s="490"/>
      <c r="CJ144" s="490"/>
      <c r="CK144" s="490"/>
      <c r="CL144" s="491"/>
      <c r="CM144" s="490"/>
      <c r="CN144" s="490"/>
      <c r="CO144" s="490"/>
      <c r="CP144" s="492"/>
      <c r="CQ144" s="490"/>
      <c r="CR144" s="491"/>
      <c r="CS144" s="490"/>
      <c r="CT144" s="490"/>
      <c r="CU144" s="527"/>
      <c r="CV144" s="147"/>
      <c r="CW144" s="383"/>
      <c r="CX144" s="383"/>
      <c r="CY144" s="491"/>
      <c r="CZ144" s="490"/>
      <c r="DA144" s="490"/>
      <c r="DB144" s="492"/>
      <c r="DC144" s="491"/>
      <c r="DD144" s="490"/>
      <c r="DE144" s="490"/>
      <c r="DF144" s="490"/>
      <c r="DG144" s="491"/>
      <c r="DH144" s="491"/>
      <c r="DI144" s="491"/>
    </row>
    <row r="145" spans="1:113" ht="37.5" x14ac:dyDescent="0.3">
      <c r="A145" s="506" t="s">
        <v>250</v>
      </c>
      <c r="B145" s="250" t="s">
        <v>245</v>
      </c>
      <c r="C145" s="119">
        <f t="shared" si="355"/>
        <v>1</v>
      </c>
      <c r="D145" s="187"/>
      <c r="E145" s="511"/>
      <c r="F145" s="383"/>
      <c r="G145" s="421"/>
      <c r="H145" s="383"/>
      <c r="I145" s="490"/>
      <c r="J145" s="490"/>
      <c r="K145" s="490"/>
      <c r="L145" s="490"/>
      <c r="M145" s="490"/>
      <c r="N145" s="421">
        <v>1</v>
      </c>
      <c r="O145" s="421"/>
      <c r="P145" s="491"/>
      <c r="Q145" s="492"/>
      <c r="R145" s="490"/>
      <c r="S145" s="491"/>
      <c r="T145" s="490"/>
      <c r="U145" s="490"/>
      <c r="V145" s="490"/>
      <c r="W145" s="490"/>
      <c r="X145" s="491"/>
      <c r="Y145" s="492"/>
      <c r="Z145" s="490"/>
      <c r="AA145" s="490"/>
      <c r="AB145" s="491"/>
      <c r="AC145" s="490"/>
      <c r="AD145" s="490"/>
      <c r="AE145" s="490"/>
      <c r="AF145" s="490"/>
      <c r="AG145" s="491"/>
      <c r="AH145" s="490"/>
      <c r="AI145" s="490"/>
      <c r="AJ145" s="490"/>
      <c r="AK145" s="490"/>
      <c r="AL145" s="493"/>
      <c r="AM145" s="490"/>
      <c r="AN145" s="490"/>
      <c r="AO145" s="490"/>
      <c r="AP145" s="490"/>
      <c r="AQ145" s="490"/>
      <c r="AR145" s="491"/>
      <c r="AS145" s="490"/>
      <c r="AT145" s="490"/>
      <c r="AU145" s="490"/>
      <c r="AV145" s="490"/>
      <c r="AW145" s="490"/>
      <c r="AX145" s="491"/>
      <c r="AY145" s="490"/>
      <c r="AZ145" s="490"/>
      <c r="BA145" s="490"/>
      <c r="BB145" s="490"/>
      <c r="BC145" s="491"/>
      <c r="BD145" s="490"/>
      <c r="BE145" s="490"/>
      <c r="BF145" s="490"/>
      <c r="BG145" s="490"/>
      <c r="BH145" s="490"/>
      <c r="BI145" s="491"/>
      <c r="BJ145" s="492"/>
      <c r="BK145" s="490"/>
      <c r="BL145" s="490"/>
      <c r="BM145" s="491"/>
      <c r="BN145" s="490"/>
      <c r="BO145" s="494"/>
      <c r="BP145" s="490"/>
      <c r="BQ145" s="483"/>
      <c r="BR145" s="479"/>
      <c r="BS145" s="482"/>
      <c r="BT145" s="491"/>
      <c r="BU145" s="491"/>
      <c r="BV145" s="490"/>
      <c r="BW145" s="490"/>
      <c r="BX145" s="490"/>
      <c r="BY145" s="491"/>
      <c r="BZ145" s="492"/>
      <c r="CA145" s="490"/>
      <c r="CB145" s="490"/>
      <c r="CC145" s="490"/>
      <c r="CD145" s="491"/>
      <c r="CE145" s="490"/>
      <c r="CF145" s="490"/>
      <c r="CG145" s="490"/>
      <c r="CH145" s="491"/>
      <c r="CI145" s="490"/>
      <c r="CJ145" s="490"/>
      <c r="CK145" s="490"/>
      <c r="CL145" s="491"/>
      <c r="CM145" s="490"/>
      <c r="CN145" s="490"/>
      <c r="CO145" s="490"/>
      <c r="CP145" s="492"/>
      <c r="CQ145" s="490"/>
      <c r="CR145" s="491"/>
      <c r="CS145" s="490"/>
      <c r="CT145" s="490"/>
      <c r="CU145" s="527"/>
      <c r="CV145" s="147"/>
      <c r="CW145" s="383"/>
      <c r="CX145" s="383"/>
      <c r="CY145" s="491"/>
      <c r="CZ145" s="490"/>
      <c r="DA145" s="490"/>
      <c r="DB145" s="492"/>
      <c r="DC145" s="491"/>
      <c r="DD145" s="490"/>
      <c r="DE145" s="490"/>
      <c r="DF145" s="490"/>
      <c r="DG145" s="491"/>
      <c r="DH145" s="491"/>
      <c r="DI145" s="491"/>
    </row>
    <row r="146" spans="1:113" ht="18.75" x14ac:dyDescent="0.3">
      <c r="A146" s="506" t="s">
        <v>251</v>
      </c>
      <c r="B146" s="250" t="s">
        <v>173</v>
      </c>
      <c r="C146" s="119">
        <f t="shared" si="355"/>
        <v>98</v>
      </c>
      <c r="D146" s="187"/>
      <c r="E146" s="511"/>
      <c r="F146" s="383"/>
      <c r="G146" s="421"/>
      <c r="H146" s="383"/>
      <c r="I146" s="490"/>
      <c r="J146" s="490"/>
      <c r="K146" s="490"/>
      <c r="L146" s="490"/>
      <c r="M146" s="490"/>
      <c r="N146" s="421">
        <v>98</v>
      </c>
      <c r="O146" s="421"/>
      <c r="P146" s="491"/>
      <c r="Q146" s="492"/>
      <c r="R146" s="490"/>
      <c r="S146" s="491"/>
      <c r="T146" s="490"/>
      <c r="U146" s="490"/>
      <c r="V146" s="490"/>
      <c r="W146" s="490"/>
      <c r="X146" s="491"/>
      <c r="Y146" s="492"/>
      <c r="Z146" s="490"/>
      <c r="AA146" s="490"/>
      <c r="AB146" s="491"/>
      <c r="AC146" s="490"/>
      <c r="AD146" s="490"/>
      <c r="AE146" s="490"/>
      <c r="AF146" s="490"/>
      <c r="AG146" s="491"/>
      <c r="AH146" s="490"/>
      <c r="AI146" s="490"/>
      <c r="AJ146" s="490"/>
      <c r="AK146" s="490"/>
      <c r="AL146" s="493"/>
      <c r="AM146" s="490"/>
      <c r="AN146" s="490"/>
      <c r="AO146" s="490"/>
      <c r="AP146" s="490"/>
      <c r="AQ146" s="490"/>
      <c r="AR146" s="491"/>
      <c r="AS146" s="490"/>
      <c r="AT146" s="490"/>
      <c r="AU146" s="490"/>
      <c r="AV146" s="490"/>
      <c r="AW146" s="490"/>
      <c r="AX146" s="491"/>
      <c r="AY146" s="490"/>
      <c r="AZ146" s="490"/>
      <c r="BA146" s="490"/>
      <c r="BB146" s="490"/>
      <c r="BC146" s="491"/>
      <c r="BD146" s="490"/>
      <c r="BE146" s="490"/>
      <c r="BF146" s="490"/>
      <c r="BG146" s="490"/>
      <c r="BH146" s="490"/>
      <c r="BI146" s="491"/>
      <c r="BJ146" s="492"/>
      <c r="BK146" s="490"/>
      <c r="BL146" s="490"/>
      <c r="BM146" s="491"/>
      <c r="BN146" s="490"/>
      <c r="BO146" s="494"/>
      <c r="BP146" s="490"/>
      <c r="BQ146" s="483"/>
      <c r="BR146" s="479"/>
      <c r="BS146" s="482"/>
      <c r="BT146" s="491"/>
      <c r="BU146" s="491"/>
      <c r="BV146" s="490"/>
      <c r="BW146" s="490"/>
      <c r="BX146" s="490"/>
      <c r="BY146" s="491"/>
      <c r="BZ146" s="492"/>
      <c r="CA146" s="490"/>
      <c r="CB146" s="490"/>
      <c r="CC146" s="490"/>
      <c r="CD146" s="491"/>
      <c r="CE146" s="490"/>
      <c r="CF146" s="490"/>
      <c r="CG146" s="490"/>
      <c r="CH146" s="491"/>
      <c r="CI146" s="490"/>
      <c r="CJ146" s="490"/>
      <c r="CK146" s="490"/>
      <c r="CL146" s="491"/>
      <c r="CM146" s="490"/>
      <c r="CN146" s="490"/>
      <c r="CO146" s="490"/>
      <c r="CP146" s="492"/>
      <c r="CQ146" s="490"/>
      <c r="CR146" s="491"/>
      <c r="CS146" s="490"/>
      <c r="CT146" s="490"/>
      <c r="CU146" s="527"/>
      <c r="CV146" s="147"/>
      <c r="CW146" s="383"/>
      <c r="CX146" s="383"/>
      <c r="CY146" s="491"/>
      <c r="CZ146" s="490"/>
      <c r="DA146" s="490"/>
      <c r="DB146" s="492"/>
      <c r="DC146" s="491"/>
      <c r="DD146" s="490"/>
      <c r="DE146" s="490"/>
      <c r="DF146" s="490"/>
      <c r="DG146" s="491"/>
      <c r="DH146" s="491"/>
      <c r="DI146" s="491"/>
    </row>
    <row r="147" spans="1:113" ht="18.75" x14ac:dyDescent="0.3">
      <c r="A147" s="506" t="s">
        <v>252</v>
      </c>
      <c r="B147" s="250" t="s">
        <v>173</v>
      </c>
      <c r="C147" s="119">
        <f t="shared" si="355"/>
        <v>81</v>
      </c>
      <c r="D147" s="187"/>
      <c r="E147" s="511"/>
      <c r="F147" s="383"/>
      <c r="G147" s="421"/>
      <c r="H147" s="383"/>
      <c r="I147" s="490"/>
      <c r="J147" s="490"/>
      <c r="K147" s="490"/>
      <c r="L147" s="490"/>
      <c r="M147" s="490"/>
      <c r="N147" s="421">
        <v>81</v>
      </c>
      <c r="O147" s="421"/>
      <c r="P147" s="491"/>
      <c r="Q147" s="492"/>
      <c r="R147" s="490"/>
      <c r="S147" s="491"/>
      <c r="T147" s="490"/>
      <c r="U147" s="490"/>
      <c r="V147" s="490"/>
      <c r="W147" s="490"/>
      <c r="X147" s="491"/>
      <c r="Y147" s="492"/>
      <c r="Z147" s="490"/>
      <c r="AA147" s="490"/>
      <c r="AB147" s="491"/>
      <c r="AC147" s="490"/>
      <c r="AD147" s="490"/>
      <c r="AE147" s="490"/>
      <c r="AF147" s="490"/>
      <c r="AG147" s="491"/>
      <c r="AH147" s="490"/>
      <c r="AI147" s="490"/>
      <c r="AJ147" s="490"/>
      <c r="AK147" s="490"/>
      <c r="AL147" s="493"/>
      <c r="AM147" s="490"/>
      <c r="AN147" s="490"/>
      <c r="AO147" s="490"/>
      <c r="AP147" s="490"/>
      <c r="AQ147" s="490"/>
      <c r="AR147" s="491"/>
      <c r="AS147" s="490"/>
      <c r="AT147" s="490"/>
      <c r="AU147" s="490"/>
      <c r="AV147" s="490"/>
      <c r="AW147" s="490"/>
      <c r="AX147" s="491"/>
      <c r="AY147" s="490"/>
      <c r="AZ147" s="490"/>
      <c r="BA147" s="490"/>
      <c r="BB147" s="490"/>
      <c r="BC147" s="491"/>
      <c r="BD147" s="490"/>
      <c r="BE147" s="490"/>
      <c r="BF147" s="490"/>
      <c r="BG147" s="490"/>
      <c r="BH147" s="490"/>
      <c r="BI147" s="491"/>
      <c r="BJ147" s="492"/>
      <c r="BK147" s="490"/>
      <c r="BL147" s="490"/>
      <c r="BM147" s="491"/>
      <c r="BN147" s="490"/>
      <c r="BO147" s="494"/>
      <c r="BP147" s="490"/>
      <c r="BQ147" s="483"/>
      <c r="BR147" s="479"/>
      <c r="BS147" s="482"/>
      <c r="BT147" s="491"/>
      <c r="BU147" s="491"/>
      <c r="BV147" s="490"/>
      <c r="BW147" s="490"/>
      <c r="BX147" s="490"/>
      <c r="BY147" s="491"/>
      <c r="BZ147" s="492"/>
      <c r="CA147" s="490"/>
      <c r="CB147" s="490"/>
      <c r="CC147" s="490"/>
      <c r="CD147" s="491"/>
      <c r="CE147" s="490"/>
      <c r="CF147" s="490"/>
      <c r="CG147" s="490"/>
      <c r="CH147" s="491"/>
      <c r="CI147" s="490"/>
      <c r="CJ147" s="490"/>
      <c r="CK147" s="490"/>
      <c r="CL147" s="491"/>
      <c r="CM147" s="490"/>
      <c r="CN147" s="490"/>
      <c r="CO147" s="490"/>
      <c r="CP147" s="492"/>
      <c r="CQ147" s="490"/>
      <c r="CR147" s="491"/>
      <c r="CS147" s="490"/>
      <c r="CT147" s="490"/>
      <c r="CU147" s="527"/>
      <c r="CV147" s="147"/>
      <c r="CW147" s="383"/>
      <c r="CX147" s="383"/>
      <c r="CY147" s="491"/>
      <c r="CZ147" s="490"/>
      <c r="DA147" s="490"/>
      <c r="DB147" s="492"/>
      <c r="DC147" s="491"/>
      <c r="DD147" s="490"/>
      <c r="DE147" s="490"/>
      <c r="DF147" s="490"/>
      <c r="DG147" s="491"/>
      <c r="DH147" s="491"/>
      <c r="DI147" s="491"/>
    </row>
    <row r="148" spans="1:113" ht="18.75" x14ac:dyDescent="0.3">
      <c r="A148" s="506" t="s">
        <v>253</v>
      </c>
      <c r="B148" s="250" t="s">
        <v>115</v>
      </c>
      <c r="C148" s="119">
        <f t="shared" si="355"/>
        <v>970</v>
      </c>
      <c r="D148" s="187"/>
      <c r="E148" s="511"/>
      <c r="F148" s="383"/>
      <c r="G148" s="421"/>
      <c r="H148" s="383"/>
      <c r="I148" s="490"/>
      <c r="J148" s="490"/>
      <c r="K148" s="490"/>
      <c r="L148" s="490"/>
      <c r="M148" s="490"/>
      <c r="N148" s="421">
        <f>N149+N150+N151+N152</f>
        <v>970</v>
      </c>
      <c r="O148" s="421"/>
      <c r="P148" s="491"/>
      <c r="Q148" s="492"/>
      <c r="R148" s="490"/>
      <c r="S148" s="491"/>
      <c r="T148" s="490"/>
      <c r="U148" s="490"/>
      <c r="V148" s="490"/>
      <c r="W148" s="490"/>
      <c r="X148" s="491"/>
      <c r="Y148" s="492"/>
      <c r="Z148" s="490"/>
      <c r="AA148" s="490"/>
      <c r="AB148" s="491"/>
      <c r="AC148" s="490"/>
      <c r="AD148" s="490"/>
      <c r="AE148" s="490"/>
      <c r="AF148" s="490"/>
      <c r="AG148" s="491"/>
      <c r="AH148" s="490"/>
      <c r="AI148" s="490"/>
      <c r="AJ148" s="490"/>
      <c r="AK148" s="490"/>
      <c r="AL148" s="493"/>
      <c r="AM148" s="490"/>
      <c r="AN148" s="490"/>
      <c r="AO148" s="490"/>
      <c r="AP148" s="490"/>
      <c r="AQ148" s="490"/>
      <c r="AR148" s="491"/>
      <c r="AS148" s="490"/>
      <c r="AT148" s="490"/>
      <c r="AU148" s="490"/>
      <c r="AV148" s="490"/>
      <c r="AW148" s="490"/>
      <c r="AX148" s="491"/>
      <c r="AY148" s="490"/>
      <c r="AZ148" s="490"/>
      <c r="BA148" s="490"/>
      <c r="BB148" s="490"/>
      <c r="BC148" s="491"/>
      <c r="BD148" s="490"/>
      <c r="BE148" s="490"/>
      <c r="BF148" s="490"/>
      <c r="BG148" s="490"/>
      <c r="BH148" s="490"/>
      <c r="BI148" s="491"/>
      <c r="BJ148" s="492"/>
      <c r="BK148" s="490"/>
      <c r="BL148" s="490"/>
      <c r="BM148" s="491"/>
      <c r="BN148" s="490"/>
      <c r="BO148" s="494"/>
      <c r="BP148" s="490"/>
      <c r="BQ148" s="483"/>
      <c r="BR148" s="479"/>
      <c r="BS148" s="482"/>
      <c r="BT148" s="491"/>
      <c r="BU148" s="491"/>
      <c r="BV148" s="490"/>
      <c r="BW148" s="490"/>
      <c r="BX148" s="490"/>
      <c r="BY148" s="491"/>
      <c r="BZ148" s="492"/>
      <c r="CA148" s="490"/>
      <c r="CB148" s="490"/>
      <c r="CC148" s="490"/>
      <c r="CD148" s="491"/>
      <c r="CE148" s="490"/>
      <c r="CF148" s="490"/>
      <c r="CG148" s="490"/>
      <c r="CH148" s="491"/>
      <c r="CI148" s="490"/>
      <c r="CJ148" s="490"/>
      <c r="CK148" s="490"/>
      <c r="CL148" s="491"/>
      <c r="CM148" s="490"/>
      <c r="CN148" s="490"/>
      <c r="CO148" s="490"/>
      <c r="CP148" s="492"/>
      <c r="CQ148" s="490"/>
      <c r="CR148" s="491"/>
      <c r="CS148" s="490"/>
      <c r="CT148" s="490"/>
      <c r="CU148" s="527"/>
      <c r="CV148" s="147"/>
      <c r="CW148" s="383"/>
      <c r="CX148" s="383"/>
      <c r="CY148" s="491"/>
      <c r="CZ148" s="490"/>
      <c r="DA148" s="490"/>
      <c r="DB148" s="492"/>
      <c r="DC148" s="491"/>
      <c r="DD148" s="490"/>
      <c r="DE148" s="490"/>
      <c r="DF148" s="490"/>
      <c r="DG148" s="491"/>
      <c r="DH148" s="491"/>
      <c r="DI148" s="491"/>
    </row>
    <row r="149" spans="1:113" ht="18.75" x14ac:dyDescent="0.3">
      <c r="A149" s="506" t="s">
        <v>254</v>
      </c>
      <c r="B149" s="250" t="s">
        <v>115</v>
      </c>
      <c r="C149" s="119">
        <f t="shared" si="355"/>
        <v>150</v>
      </c>
      <c r="D149" s="187"/>
      <c r="E149" s="511"/>
      <c r="F149" s="383"/>
      <c r="G149" s="421"/>
      <c r="H149" s="383"/>
      <c r="I149" s="490"/>
      <c r="J149" s="490"/>
      <c r="K149" s="490"/>
      <c r="L149" s="490"/>
      <c r="M149" s="490"/>
      <c r="N149" s="421">
        <v>150</v>
      </c>
      <c r="O149" s="421"/>
      <c r="P149" s="491"/>
      <c r="Q149" s="492"/>
      <c r="R149" s="490"/>
      <c r="S149" s="491"/>
      <c r="T149" s="490"/>
      <c r="U149" s="490"/>
      <c r="V149" s="490"/>
      <c r="W149" s="490"/>
      <c r="X149" s="491"/>
      <c r="Y149" s="492"/>
      <c r="Z149" s="490"/>
      <c r="AA149" s="490"/>
      <c r="AB149" s="491"/>
      <c r="AC149" s="490"/>
      <c r="AD149" s="490"/>
      <c r="AE149" s="490"/>
      <c r="AF149" s="490"/>
      <c r="AG149" s="491"/>
      <c r="AH149" s="490"/>
      <c r="AI149" s="490"/>
      <c r="AJ149" s="490"/>
      <c r="AK149" s="490"/>
      <c r="AL149" s="493"/>
      <c r="AM149" s="490"/>
      <c r="AN149" s="490"/>
      <c r="AO149" s="490"/>
      <c r="AP149" s="490"/>
      <c r="AQ149" s="490"/>
      <c r="AR149" s="491"/>
      <c r="AS149" s="490"/>
      <c r="AT149" s="490"/>
      <c r="AU149" s="490"/>
      <c r="AV149" s="490"/>
      <c r="AW149" s="490"/>
      <c r="AX149" s="491"/>
      <c r="AY149" s="490"/>
      <c r="AZ149" s="490"/>
      <c r="BA149" s="490"/>
      <c r="BB149" s="490"/>
      <c r="BC149" s="491"/>
      <c r="BD149" s="490"/>
      <c r="BE149" s="490"/>
      <c r="BF149" s="490"/>
      <c r="BG149" s="490"/>
      <c r="BH149" s="490"/>
      <c r="BI149" s="491"/>
      <c r="BJ149" s="492"/>
      <c r="BK149" s="490"/>
      <c r="BL149" s="490"/>
      <c r="BM149" s="491"/>
      <c r="BN149" s="490"/>
      <c r="BO149" s="494"/>
      <c r="BP149" s="490"/>
      <c r="BQ149" s="483"/>
      <c r="BR149" s="479"/>
      <c r="BS149" s="482"/>
      <c r="BT149" s="491"/>
      <c r="BU149" s="491"/>
      <c r="BV149" s="490"/>
      <c r="BW149" s="490"/>
      <c r="BX149" s="490"/>
      <c r="BY149" s="491"/>
      <c r="BZ149" s="492"/>
      <c r="CA149" s="490"/>
      <c r="CB149" s="490"/>
      <c r="CC149" s="490"/>
      <c r="CD149" s="491"/>
      <c r="CE149" s="490"/>
      <c r="CF149" s="490"/>
      <c r="CG149" s="490"/>
      <c r="CH149" s="491"/>
      <c r="CI149" s="490"/>
      <c r="CJ149" s="490"/>
      <c r="CK149" s="490"/>
      <c r="CL149" s="491"/>
      <c r="CM149" s="490"/>
      <c r="CN149" s="490"/>
      <c r="CO149" s="490"/>
      <c r="CP149" s="492"/>
      <c r="CQ149" s="490"/>
      <c r="CR149" s="491"/>
      <c r="CS149" s="490"/>
      <c r="CT149" s="490"/>
      <c r="CU149" s="527"/>
      <c r="CV149" s="147"/>
      <c r="CW149" s="383"/>
      <c r="CX149" s="383"/>
      <c r="CY149" s="491"/>
      <c r="CZ149" s="490"/>
      <c r="DA149" s="490"/>
      <c r="DB149" s="492"/>
      <c r="DC149" s="491"/>
      <c r="DD149" s="490"/>
      <c r="DE149" s="490"/>
      <c r="DF149" s="490"/>
      <c r="DG149" s="491"/>
      <c r="DH149" s="491"/>
      <c r="DI149" s="491"/>
    </row>
    <row r="150" spans="1:113" ht="18.75" x14ac:dyDescent="0.3">
      <c r="A150" s="506" t="s">
        <v>255</v>
      </c>
      <c r="B150" s="250" t="s">
        <v>115</v>
      </c>
      <c r="C150" s="119">
        <f t="shared" si="355"/>
        <v>110</v>
      </c>
      <c r="D150" s="187"/>
      <c r="E150" s="511"/>
      <c r="F150" s="383"/>
      <c r="G150" s="421"/>
      <c r="H150" s="383"/>
      <c r="I150" s="490"/>
      <c r="J150" s="490"/>
      <c r="K150" s="490"/>
      <c r="L150" s="490"/>
      <c r="M150" s="490"/>
      <c r="N150" s="421">
        <v>110</v>
      </c>
      <c r="O150" s="421"/>
      <c r="P150" s="491"/>
      <c r="Q150" s="492"/>
      <c r="R150" s="490"/>
      <c r="S150" s="491"/>
      <c r="T150" s="490"/>
      <c r="U150" s="490"/>
      <c r="V150" s="490"/>
      <c r="W150" s="490"/>
      <c r="X150" s="491"/>
      <c r="Y150" s="492"/>
      <c r="Z150" s="490"/>
      <c r="AA150" s="490"/>
      <c r="AB150" s="491"/>
      <c r="AC150" s="490"/>
      <c r="AD150" s="490"/>
      <c r="AE150" s="490"/>
      <c r="AF150" s="490"/>
      <c r="AG150" s="491"/>
      <c r="AH150" s="490"/>
      <c r="AI150" s="490"/>
      <c r="AJ150" s="490"/>
      <c r="AK150" s="490"/>
      <c r="AL150" s="493"/>
      <c r="AM150" s="490"/>
      <c r="AN150" s="490"/>
      <c r="AO150" s="490"/>
      <c r="AP150" s="490"/>
      <c r="AQ150" s="490"/>
      <c r="AR150" s="491"/>
      <c r="AS150" s="490"/>
      <c r="AT150" s="490"/>
      <c r="AU150" s="490"/>
      <c r="AV150" s="490"/>
      <c r="AW150" s="490"/>
      <c r="AX150" s="491"/>
      <c r="AY150" s="490"/>
      <c r="AZ150" s="490"/>
      <c r="BA150" s="490"/>
      <c r="BB150" s="490"/>
      <c r="BC150" s="491"/>
      <c r="BD150" s="490"/>
      <c r="BE150" s="490"/>
      <c r="BF150" s="490"/>
      <c r="BG150" s="490"/>
      <c r="BH150" s="490"/>
      <c r="BI150" s="491"/>
      <c r="BJ150" s="492"/>
      <c r="BK150" s="490"/>
      <c r="BL150" s="490"/>
      <c r="BM150" s="491"/>
      <c r="BN150" s="490"/>
      <c r="BO150" s="494"/>
      <c r="BP150" s="490"/>
      <c r="BQ150" s="483"/>
      <c r="BR150" s="479"/>
      <c r="BS150" s="482"/>
      <c r="BT150" s="491"/>
      <c r="BU150" s="491"/>
      <c r="BV150" s="490"/>
      <c r="BW150" s="490"/>
      <c r="BX150" s="490"/>
      <c r="BY150" s="491"/>
      <c r="BZ150" s="492"/>
      <c r="CA150" s="490"/>
      <c r="CB150" s="490"/>
      <c r="CC150" s="490"/>
      <c r="CD150" s="491"/>
      <c r="CE150" s="490"/>
      <c r="CF150" s="490"/>
      <c r="CG150" s="490"/>
      <c r="CH150" s="491"/>
      <c r="CI150" s="490"/>
      <c r="CJ150" s="490"/>
      <c r="CK150" s="490"/>
      <c r="CL150" s="491"/>
      <c r="CM150" s="490"/>
      <c r="CN150" s="490"/>
      <c r="CO150" s="490"/>
      <c r="CP150" s="492"/>
      <c r="CQ150" s="490"/>
      <c r="CR150" s="491"/>
      <c r="CS150" s="490"/>
      <c r="CT150" s="490"/>
      <c r="CU150" s="527"/>
      <c r="CV150" s="147"/>
      <c r="CW150" s="383"/>
      <c r="CX150" s="383"/>
      <c r="CY150" s="491"/>
      <c r="CZ150" s="490"/>
      <c r="DA150" s="490"/>
      <c r="DB150" s="492"/>
      <c r="DC150" s="491"/>
      <c r="DD150" s="490"/>
      <c r="DE150" s="490"/>
      <c r="DF150" s="490"/>
      <c r="DG150" s="491"/>
      <c r="DH150" s="491"/>
      <c r="DI150" s="491"/>
    </row>
    <row r="151" spans="1:113" ht="18.75" x14ac:dyDescent="0.3">
      <c r="A151" s="506" t="s">
        <v>256</v>
      </c>
      <c r="B151" s="250" t="s">
        <v>115</v>
      </c>
      <c r="C151" s="119">
        <f t="shared" si="355"/>
        <v>110</v>
      </c>
      <c r="D151" s="187"/>
      <c r="E151" s="511"/>
      <c r="F151" s="383"/>
      <c r="G151" s="421"/>
      <c r="H151" s="383"/>
      <c r="I151" s="490"/>
      <c r="J151" s="490"/>
      <c r="K151" s="490"/>
      <c r="L151" s="490"/>
      <c r="M151" s="490"/>
      <c r="N151" s="421">
        <v>110</v>
      </c>
      <c r="O151" s="421"/>
      <c r="P151" s="491"/>
      <c r="Q151" s="492"/>
      <c r="R151" s="490"/>
      <c r="S151" s="491"/>
      <c r="T151" s="490"/>
      <c r="U151" s="490"/>
      <c r="V151" s="490"/>
      <c r="W151" s="490"/>
      <c r="X151" s="491"/>
      <c r="Y151" s="492"/>
      <c r="Z151" s="490"/>
      <c r="AA151" s="490"/>
      <c r="AB151" s="491"/>
      <c r="AC151" s="490"/>
      <c r="AD151" s="490"/>
      <c r="AE151" s="490"/>
      <c r="AF151" s="490"/>
      <c r="AG151" s="491"/>
      <c r="AH151" s="490"/>
      <c r="AI151" s="490"/>
      <c r="AJ151" s="490"/>
      <c r="AK151" s="490"/>
      <c r="AL151" s="493"/>
      <c r="AM151" s="490"/>
      <c r="AN151" s="490"/>
      <c r="AO151" s="490"/>
      <c r="AP151" s="490"/>
      <c r="AQ151" s="490"/>
      <c r="AR151" s="491"/>
      <c r="AS151" s="490"/>
      <c r="AT151" s="490"/>
      <c r="AU151" s="490"/>
      <c r="AV151" s="490"/>
      <c r="AW151" s="490"/>
      <c r="AX151" s="491"/>
      <c r="AY151" s="490"/>
      <c r="AZ151" s="490"/>
      <c r="BA151" s="490"/>
      <c r="BB151" s="490"/>
      <c r="BC151" s="491"/>
      <c r="BD151" s="490"/>
      <c r="BE151" s="490"/>
      <c r="BF151" s="490"/>
      <c r="BG151" s="490"/>
      <c r="BH151" s="490"/>
      <c r="BI151" s="491"/>
      <c r="BJ151" s="492"/>
      <c r="BK151" s="490"/>
      <c r="BL151" s="490"/>
      <c r="BM151" s="491"/>
      <c r="BN151" s="490"/>
      <c r="BO151" s="494"/>
      <c r="BP151" s="490"/>
      <c r="BQ151" s="483"/>
      <c r="BR151" s="479"/>
      <c r="BS151" s="482"/>
      <c r="BT151" s="491"/>
      <c r="BU151" s="491"/>
      <c r="BV151" s="490"/>
      <c r="BW151" s="490"/>
      <c r="BX151" s="490"/>
      <c r="BY151" s="491"/>
      <c r="BZ151" s="492"/>
      <c r="CA151" s="490"/>
      <c r="CB151" s="490"/>
      <c r="CC151" s="490"/>
      <c r="CD151" s="491"/>
      <c r="CE151" s="490"/>
      <c r="CF151" s="490"/>
      <c r="CG151" s="490"/>
      <c r="CH151" s="491"/>
      <c r="CI151" s="490"/>
      <c r="CJ151" s="490"/>
      <c r="CK151" s="490"/>
      <c r="CL151" s="491"/>
      <c r="CM151" s="490"/>
      <c r="CN151" s="490"/>
      <c r="CO151" s="490"/>
      <c r="CP151" s="492"/>
      <c r="CQ151" s="490"/>
      <c r="CR151" s="491"/>
      <c r="CS151" s="490"/>
      <c r="CT151" s="490"/>
      <c r="CU151" s="527"/>
      <c r="CV151" s="147"/>
      <c r="CW151" s="383"/>
      <c r="CX151" s="383"/>
      <c r="CY151" s="491"/>
      <c r="CZ151" s="490"/>
      <c r="DA151" s="490"/>
      <c r="DB151" s="492"/>
      <c r="DC151" s="491"/>
      <c r="DD151" s="490"/>
      <c r="DE151" s="490"/>
      <c r="DF151" s="490"/>
      <c r="DG151" s="491"/>
      <c r="DH151" s="491"/>
      <c r="DI151" s="491"/>
    </row>
    <row r="152" spans="1:113" ht="37.5" x14ac:dyDescent="0.3">
      <c r="A152" s="506" t="s">
        <v>257</v>
      </c>
      <c r="B152" s="250" t="s">
        <v>173</v>
      </c>
      <c r="C152" s="119">
        <f t="shared" si="355"/>
        <v>600</v>
      </c>
      <c r="D152" s="187"/>
      <c r="E152" s="511"/>
      <c r="F152" s="383"/>
      <c r="G152" s="421"/>
      <c r="H152" s="383"/>
      <c r="I152" s="490"/>
      <c r="J152" s="490"/>
      <c r="K152" s="490"/>
      <c r="L152" s="490"/>
      <c r="M152" s="490"/>
      <c r="N152" s="421">
        <v>600</v>
      </c>
      <c r="O152" s="421"/>
      <c r="P152" s="491"/>
      <c r="Q152" s="492"/>
      <c r="R152" s="490"/>
      <c r="S152" s="491"/>
      <c r="T152" s="490"/>
      <c r="U152" s="490"/>
      <c r="V152" s="490"/>
      <c r="W152" s="490"/>
      <c r="X152" s="491"/>
      <c r="Y152" s="492"/>
      <c r="Z152" s="490"/>
      <c r="AA152" s="490"/>
      <c r="AB152" s="491"/>
      <c r="AC152" s="490"/>
      <c r="AD152" s="490"/>
      <c r="AE152" s="490"/>
      <c r="AF152" s="490"/>
      <c r="AG152" s="491"/>
      <c r="AH152" s="490"/>
      <c r="AI152" s="490"/>
      <c r="AJ152" s="490"/>
      <c r="AK152" s="490"/>
      <c r="AL152" s="493"/>
      <c r="AM152" s="490"/>
      <c r="AN152" s="490"/>
      <c r="AO152" s="490"/>
      <c r="AP152" s="490"/>
      <c r="AQ152" s="490"/>
      <c r="AR152" s="491"/>
      <c r="AS152" s="490"/>
      <c r="AT152" s="490"/>
      <c r="AU152" s="490"/>
      <c r="AV152" s="490"/>
      <c r="AW152" s="490"/>
      <c r="AX152" s="491"/>
      <c r="AY152" s="490"/>
      <c r="AZ152" s="490"/>
      <c r="BA152" s="490"/>
      <c r="BB152" s="490"/>
      <c r="BC152" s="491"/>
      <c r="BD152" s="490"/>
      <c r="BE152" s="490"/>
      <c r="BF152" s="490"/>
      <c r="BG152" s="490"/>
      <c r="BH152" s="490"/>
      <c r="BI152" s="491"/>
      <c r="BJ152" s="492"/>
      <c r="BK152" s="490"/>
      <c r="BL152" s="490"/>
      <c r="BM152" s="491"/>
      <c r="BN152" s="490"/>
      <c r="BO152" s="494"/>
      <c r="BP152" s="490"/>
      <c r="BQ152" s="483"/>
      <c r="BR152" s="479"/>
      <c r="BS152" s="482"/>
      <c r="BT152" s="491"/>
      <c r="BU152" s="491"/>
      <c r="BV152" s="490"/>
      <c r="BW152" s="490"/>
      <c r="BX152" s="490"/>
      <c r="BY152" s="491"/>
      <c r="BZ152" s="492"/>
      <c r="CA152" s="490"/>
      <c r="CB152" s="490"/>
      <c r="CC152" s="490"/>
      <c r="CD152" s="491"/>
      <c r="CE152" s="490"/>
      <c r="CF152" s="490"/>
      <c r="CG152" s="490"/>
      <c r="CH152" s="491"/>
      <c r="CI152" s="490"/>
      <c r="CJ152" s="490"/>
      <c r="CK152" s="490"/>
      <c r="CL152" s="491"/>
      <c r="CM152" s="490"/>
      <c r="CN152" s="490"/>
      <c r="CO152" s="490"/>
      <c r="CP152" s="492"/>
      <c r="CQ152" s="490"/>
      <c r="CR152" s="491"/>
      <c r="CS152" s="490"/>
      <c r="CT152" s="490"/>
      <c r="CU152" s="527"/>
      <c r="CV152" s="147"/>
      <c r="CW152" s="383"/>
      <c r="CX152" s="383"/>
      <c r="CY152" s="491"/>
      <c r="CZ152" s="490"/>
      <c r="DA152" s="490"/>
      <c r="DB152" s="492"/>
      <c r="DC152" s="491"/>
      <c r="DD152" s="490"/>
      <c r="DE152" s="490"/>
      <c r="DF152" s="490"/>
      <c r="DG152" s="491"/>
      <c r="DH152" s="491"/>
      <c r="DI152" s="491"/>
    </row>
    <row r="153" spans="1:113" ht="37.5" x14ac:dyDescent="0.3">
      <c r="A153" s="499" t="s">
        <v>258</v>
      </c>
      <c r="B153" s="441" t="s">
        <v>115</v>
      </c>
      <c r="C153" s="62">
        <f t="shared" si="355"/>
        <v>3482130</v>
      </c>
      <c r="D153" s="412"/>
      <c r="E153" s="530"/>
      <c r="F153" s="531"/>
      <c r="G153" s="421"/>
      <c r="H153" s="531"/>
      <c r="I153" s="531"/>
      <c r="J153" s="531"/>
      <c r="K153" s="531"/>
      <c r="L153" s="531"/>
      <c r="M153" s="532"/>
      <c r="N153" s="531"/>
      <c r="O153" s="531"/>
      <c r="P153" s="533">
        <f>Q153+R153</f>
        <v>395000</v>
      </c>
      <c r="Q153" s="80">
        <f>Q154</f>
        <v>315000</v>
      </c>
      <c r="R153" s="534">
        <f>R154</f>
        <v>80000</v>
      </c>
      <c r="S153" s="535">
        <f>T153+U153+V153+W153</f>
        <v>14100</v>
      </c>
      <c r="T153" s="536">
        <f>T154</f>
        <v>4700</v>
      </c>
      <c r="U153" s="536">
        <f t="shared" ref="U153:W153" si="356">U154</f>
        <v>2000</v>
      </c>
      <c r="V153" s="536">
        <f t="shared" si="356"/>
        <v>6000</v>
      </c>
      <c r="W153" s="536">
        <f t="shared" si="356"/>
        <v>1400</v>
      </c>
      <c r="X153" s="535">
        <f>Y153+Z153+AA153</f>
        <v>289000</v>
      </c>
      <c r="Y153" s="329">
        <f>SUM(Y154)</f>
        <v>240000</v>
      </c>
      <c r="Z153" s="537">
        <f>SUM(Z154)</f>
        <v>47000</v>
      </c>
      <c r="AA153" s="537">
        <f>SUM(AA154)</f>
        <v>2000</v>
      </c>
      <c r="AB153" s="538">
        <f>AB154</f>
        <v>48200</v>
      </c>
      <c r="AC153" s="536">
        <f>AC154</f>
        <v>20000</v>
      </c>
      <c r="AD153" s="536">
        <f t="shared" ref="AD153:AF153" si="357">AD154</f>
        <v>11000</v>
      </c>
      <c r="AE153" s="536">
        <f t="shared" si="357"/>
        <v>7200</v>
      </c>
      <c r="AF153" s="536">
        <f t="shared" si="357"/>
        <v>10000</v>
      </c>
      <c r="AG153" s="535">
        <f>AH153+AI153+AJ153+AK153</f>
        <v>100000</v>
      </c>
      <c r="AH153" s="536">
        <f>AH154</f>
        <v>90000</v>
      </c>
      <c r="AI153" s="536">
        <f t="shared" ref="AI153:AK153" si="358">AI154</f>
        <v>5000</v>
      </c>
      <c r="AJ153" s="536">
        <f t="shared" si="358"/>
        <v>3000</v>
      </c>
      <c r="AK153" s="536">
        <f t="shared" si="358"/>
        <v>2000</v>
      </c>
      <c r="AL153" s="404">
        <f>AM153+AN153+AO153+AP153+AQ153</f>
        <v>19800</v>
      </c>
      <c r="AM153" s="536">
        <f>AM154</f>
        <v>15000</v>
      </c>
      <c r="AN153" s="536">
        <f t="shared" ref="AN153:AQ153" si="359">AN154</f>
        <v>1200</v>
      </c>
      <c r="AO153" s="536">
        <f t="shared" si="359"/>
        <v>1600</v>
      </c>
      <c r="AP153" s="536">
        <f t="shared" si="359"/>
        <v>1200</v>
      </c>
      <c r="AQ153" s="536">
        <f t="shared" si="359"/>
        <v>800</v>
      </c>
      <c r="AR153" s="535">
        <f>AS153+AT153+AU153+AV153+AW153</f>
        <v>12050</v>
      </c>
      <c r="AS153" s="536">
        <f>AS154</f>
        <v>7000</v>
      </c>
      <c r="AT153" s="536">
        <f t="shared" ref="AT153:AW153" si="360">AT154</f>
        <v>1000</v>
      </c>
      <c r="AU153" s="536">
        <f t="shared" si="360"/>
        <v>1000</v>
      </c>
      <c r="AV153" s="536">
        <f t="shared" si="360"/>
        <v>50</v>
      </c>
      <c r="AW153" s="536">
        <f t="shared" si="360"/>
        <v>3000</v>
      </c>
      <c r="AX153" s="539">
        <f>AY153+AZ153+BA153+BB153</f>
        <v>16200</v>
      </c>
      <c r="AY153" s="540">
        <f>AY154</f>
        <v>8000</v>
      </c>
      <c r="AZ153" s="540">
        <f t="shared" ref="AZ153:BB153" si="361">AZ154</f>
        <v>1200</v>
      </c>
      <c r="BA153" s="540">
        <f t="shared" si="361"/>
        <v>3000</v>
      </c>
      <c r="BB153" s="540">
        <f t="shared" si="361"/>
        <v>4000</v>
      </c>
      <c r="BC153" s="541">
        <f>BD153+BE153+BF153+BG153+BH153</f>
        <v>12500</v>
      </c>
      <c r="BD153" s="542">
        <f>BD154</f>
        <v>6000</v>
      </c>
      <c r="BE153" s="543">
        <f>BE154</f>
        <v>3000</v>
      </c>
      <c r="BF153" s="543">
        <f t="shared" ref="BF153:BH153" si="362">BF154</f>
        <v>2000</v>
      </c>
      <c r="BG153" s="543">
        <f t="shared" si="362"/>
        <v>600</v>
      </c>
      <c r="BH153" s="543">
        <f t="shared" si="362"/>
        <v>900</v>
      </c>
      <c r="BI153" s="533">
        <f>BJ153+BK153+BL153</f>
        <v>34800</v>
      </c>
      <c r="BJ153" s="544">
        <f>BJ154</f>
        <v>9000</v>
      </c>
      <c r="BK153" s="534">
        <f>BK154</f>
        <v>25000</v>
      </c>
      <c r="BL153" s="534">
        <f>BL154</f>
        <v>800</v>
      </c>
      <c r="BM153" s="545">
        <f>BN153+BO153+BP153</f>
        <v>17050</v>
      </c>
      <c r="BN153" s="93">
        <f>BN154</f>
        <v>13500</v>
      </c>
      <c r="BO153" s="546">
        <f>BO154</f>
        <v>3000</v>
      </c>
      <c r="BP153" s="547">
        <f>BP154</f>
        <v>550</v>
      </c>
      <c r="BQ153" s="541">
        <f>BR153+BS153</f>
        <v>51000</v>
      </c>
      <c r="BR153" s="536">
        <f>BR154</f>
        <v>50000</v>
      </c>
      <c r="BS153" s="548">
        <f>BS154</f>
        <v>1000</v>
      </c>
      <c r="BT153" s="535">
        <f>BT154</f>
        <v>1600000</v>
      </c>
      <c r="BU153" s="549">
        <f>BV153+BW153+BX153</f>
        <v>252000</v>
      </c>
      <c r="BV153" s="537">
        <f>BV154</f>
        <v>150000</v>
      </c>
      <c r="BW153" s="537">
        <f t="shared" ref="BW153:BX153" si="363">BW154</f>
        <v>100000</v>
      </c>
      <c r="BX153" s="537">
        <f t="shared" si="363"/>
        <v>2000</v>
      </c>
      <c r="BY153" s="550">
        <f>BY154</f>
        <v>176900</v>
      </c>
      <c r="BZ153" s="551">
        <f>BZ154</f>
        <v>120000</v>
      </c>
      <c r="CA153" s="552">
        <f>CA154</f>
        <v>1900</v>
      </c>
      <c r="CB153" s="552">
        <f t="shared" ref="CB153:CC153" si="364">CB154</f>
        <v>15000</v>
      </c>
      <c r="CC153" s="552">
        <f t="shared" si="364"/>
        <v>40000</v>
      </c>
      <c r="CD153" s="545">
        <f>CE153+CF153+CG153</f>
        <v>147700</v>
      </c>
      <c r="CE153" s="553">
        <f>CE154</f>
        <v>30000</v>
      </c>
      <c r="CF153" s="553">
        <f t="shared" ref="CF153:CG153" si="365">CF154</f>
        <v>114500</v>
      </c>
      <c r="CG153" s="553">
        <f t="shared" si="365"/>
        <v>3200</v>
      </c>
      <c r="CH153" s="541">
        <f>CI153+CJ153+CK153</f>
        <v>196700</v>
      </c>
      <c r="CI153" s="88">
        <f>CI154</f>
        <v>190000</v>
      </c>
      <c r="CJ153" s="536">
        <f>CJ154</f>
        <v>5500</v>
      </c>
      <c r="CK153" s="532">
        <f>CK154</f>
        <v>1200</v>
      </c>
      <c r="CL153" s="549">
        <f>CM153+CN153+CO153+CP153+CQ153</f>
        <v>8420</v>
      </c>
      <c r="CM153" s="537">
        <f>CM154</f>
        <v>6000</v>
      </c>
      <c r="CN153" s="537">
        <f t="shared" ref="CN153:CQ153" si="366">CN154</f>
        <v>1500</v>
      </c>
      <c r="CO153" s="537">
        <f t="shared" si="366"/>
        <v>500</v>
      </c>
      <c r="CP153" s="329">
        <f t="shared" si="366"/>
        <v>120</v>
      </c>
      <c r="CQ153" s="537">
        <f t="shared" si="366"/>
        <v>300</v>
      </c>
      <c r="CR153" s="541">
        <f>CS153+CT153</f>
        <v>25000</v>
      </c>
      <c r="CS153" s="536">
        <f>CS154</f>
        <v>25000</v>
      </c>
      <c r="CT153" s="89">
        <v>0</v>
      </c>
      <c r="CU153" s="541">
        <f>CV153+CW153+CX153</f>
        <v>5710</v>
      </c>
      <c r="CV153" s="89">
        <f>CV154</f>
        <v>5000</v>
      </c>
      <c r="CW153" s="89">
        <f t="shared" ref="CW153:CX153" si="367">CW154</f>
        <v>610</v>
      </c>
      <c r="CX153" s="89">
        <f t="shared" si="367"/>
        <v>100</v>
      </c>
      <c r="CY153" s="541">
        <f>CZ153+DA153+DB153</f>
        <v>44500</v>
      </c>
      <c r="CZ153" s="532">
        <f>CZ154</f>
        <v>35000</v>
      </c>
      <c r="DA153" s="532">
        <f>DA154</f>
        <v>4500</v>
      </c>
      <c r="DB153" s="554">
        <f>DB154</f>
        <v>5000</v>
      </c>
      <c r="DC153" s="549">
        <f t="shared" ref="DC153:DC162" si="368">DD153+DF153+DE153</f>
        <v>11000</v>
      </c>
      <c r="DD153" s="537">
        <f>DD154</f>
        <v>5000</v>
      </c>
      <c r="DE153" s="537">
        <f>DE154</f>
        <v>5500</v>
      </c>
      <c r="DF153" s="537">
        <f t="shared" ref="DF153" si="369">DF154</f>
        <v>500</v>
      </c>
      <c r="DG153" s="549">
        <f>DG154</f>
        <v>2500</v>
      </c>
      <c r="DH153" s="399">
        <f>DH154</f>
        <v>1500</v>
      </c>
      <c r="DI153" s="555">
        <f>DI154</f>
        <v>500</v>
      </c>
    </row>
    <row r="154" spans="1:113" ht="18.75" customHeight="1" x14ac:dyDescent="0.3">
      <c r="A154" s="1098" t="s">
        <v>259</v>
      </c>
      <c r="B154" s="556" t="s">
        <v>115</v>
      </c>
      <c r="C154" s="62">
        <f t="shared" si="355"/>
        <v>3482130</v>
      </c>
      <c r="D154" s="412"/>
      <c r="E154" s="530"/>
      <c r="F154" s="531"/>
      <c r="G154" s="531"/>
      <c r="H154" s="531"/>
      <c r="I154" s="531"/>
      <c r="J154" s="531"/>
      <c r="K154" s="531"/>
      <c r="L154" s="531"/>
      <c r="M154" s="78"/>
      <c r="N154" s="531"/>
      <c r="O154" s="531"/>
      <c r="P154" s="533">
        <f>Q154+R154</f>
        <v>395000</v>
      </c>
      <c r="Q154" s="412">
        <v>315000</v>
      </c>
      <c r="R154" s="557">
        <v>80000</v>
      </c>
      <c r="S154" s="488">
        <f>T154+U154+V154+W154</f>
        <v>14100</v>
      </c>
      <c r="T154" s="155">
        <v>4700</v>
      </c>
      <c r="U154" s="155">
        <v>2000</v>
      </c>
      <c r="V154" s="155">
        <v>6000</v>
      </c>
      <c r="W154" s="155">
        <v>1400</v>
      </c>
      <c r="X154" s="488">
        <f>Y154+Z154+AA154</f>
        <v>289000</v>
      </c>
      <c r="Y154" s="558">
        <v>240000</v>
      </c>
      <c r="Z154" s="559">
        <v>47000</v>
      </c>
      <c r="AA154" s="560">
        <v>2000</v>
      </c>
      <c r="AB154" s="561">
        <f>AC154+AD154+AE154+AF154</f>
        <v>48200</v>
      </c>
      <c r="AC154" s="289">
        <v>20000</v>
      </c>
      <c r="AD154" s="562">
        <v>11000</v>
      </c>
      <c r="AE154" s="563">
        <v>7200</v>
      </c>
      <c r="AF154" s="562">
        <v>10000</v>
      </c>
      <c r="AG154" s="550">
        <f>AH154+AI154+AJ154+AK154</f>
        <v>100000</v>
      </c>
      <c r="AH154" s="284">
        <v>90000</v>
      </c>
      <c r="AI154" s="564">
        <v>5000</v>
      </c>
      <c r="AJ154" s="565">
        <v>3000</v>
      </c>
      <c r="AK154" s="566">
        <v>2000</v>
      </c>
      <c r="AL154" s="567">
        <f>AM154+AN154+AO154+AP154+AQ154</f>
        <v>19800</v>
      </c>
      <c r="AM154" s="284">
        <v>15000</v>
      </c>
      <c r="AN154" s="568">
        <v>1200</v>
      </c>
      <c r="AO154" s="568">
        <v>1600</v>
      </c>
      <c r="AP154" s="568">
        <v>1200</v>
      </c>
      <c r="AQ154" s="568">
        <v>800</v>
      </c>
      <c r="AR154" s="488">
        <f>AS154+AT154+AU154+AV154+AW154</f>
        <v>12050</v>
      </c>
      <c r="AS154" s="284">
        <v>7000</v>
      </c>
      <c r="AT154" s="569">
        <v>1000</v>
      </c>
      <c r="AU154" s="570">
        <v>1000</v>
      </c>
      <c r="AV154" s="178">
        <v>50</v>
      </c>
      <c r="AW154" s="570">
        <v>3000</v>
      </c>
      <c r="AX154" s="571">
        <f>AY154+AZ154+BA154+BB154</f>
        <v>16200</v>
      </c>
      <c r="AY154" s="572">
        <v>8000</v>
      </c>
      <c r="AZ154" s="572">
        <v>1200</v>
      </c>
      <c r="BA154" s="572">
        <v>3000</v>
      </c>
      <c r="BB154" s="572">
        <v>4000</v>
      </c>
      <c r="BC154" s="550">
        <f>BD154+BE154+BF154+BG154+BH154</f>
        <v>12500</v>
      </c>
      <c r="BD154" s="284">
        <v>6000</v>
      </c>
      <c r="BE154" s="573">
        <v>3000</v>
      </c>
      <c r="BF154" s="573">
        <v>2000</v>
      </c>
      <c r="BG154" s="573">
        <v>600</v>
      </c>
      <c r="BH154" s="573">
        <v>900</v>
      </c>
      <c r="BI154" s="488">
        <f>BJ154+BK154+BL154</f>
        <v>34800</v>
      </c>
      <c r="BJ154" s="289">
        <v>9000</v>
      </c>
      <c r="BK154" s="574">
        <v>25000</v>
      </c>
      <c r="BL154" s="575">
        <v>800</v>
      </c>
      <c r="BM154" s="576">
        <f>BN154+BO154+BP154</f>
        <v>17050</v>
      </c>
      <c r="BN154" s="100">
        <v>13500</v>
      </c>
      <c r="BO154" s="577">
        <v>3000</v>
      </c>
      <c r="BP154" s="383">
        <v>550</v>
      </c>
      <c r="BQ154" s="578">
        <f>BR154+BS154</f>
        <v>51000</v>
      </c>
      <c r="BR154" s="579">
        <v>50000</v>
      </c>
      <c r="BS154" s="580">
        <v>1000</v>
      </c>
      <c r="BT154" s="284">
        <v>1600000</v>
      </c>
      <c r="BU154" s="549">
        <f>BV154+BW154+BX154</f>
        <v>252000</v>
      </c>
      <c r="BV154" s="289">
        <v>150000</v>
      </c>
      <c r="BW154" s="581">
        <v>100000</v>
      </c>
      <c r="BX154" s="581">
        <v>2000</v>
      </c>
      <c r="BY154" s="550">
        <f>BZ154+CA154+CB154+CC154</f>
        <v>176900</v>
      </c>
      <c r="BZ154" s="582">
        <v>120000</v>
      </c>
      <c r="CA154" s="583">
        <v>1900</v>
      </c>
      <c r="CB154" s="583">
        <v>15000</v>
      </c>
      <c r="CC154" s="583">
        <v>40000</v>
      </c>
      <c r="CD154" s="576">
        <f t="shared" ref="CD154:CD162" si="370">CE154+CF154+CG154</f>
        <v>147700</v>
      </c>
      <c r="CE154" s="100">
        <v>30000</v>
      </c>
      <c r="CF154" s="100">
        <v>114500</v>
      </c>
      <c r="CG154" s="100">
        <v>3200</v>
      </c>
      <c r="CH154" s="541">
        <f t="shared" ref="CH154:CH162" si="371">CI154+CJ154+CK154</f>
        <v>196700</v>
      </c>
      <c r="CI154" s="583">
        <v>190000</v>
      </c>
      <c r="CJ154" s="579">
        <v>5500</v>
      </c>
      <c r="CK154" s="583">
        <v>1200</v>
      </c>
      <c r="CL154" s="584">
        <f t="shared" ref="CL154:CL162" si="372">CM154+CN154+CO154+CP154+CQ154</f>
        <v>8420</v>
      </c>
      <c r="CM154" s="289">
        <v>6000</v>
      </c>
      <c r="CN154" s="581">
        <v>1500</v>
      </c>
      <c r="CO154" s="581">
        <v>500</v>
      </c>
      <c r="CP154" s="574">
        <v>120</v>
      </c>
      <c r="CQ154" s="581">
        <v>300</v>
      </c>
      <c r="CR154" s="578">
        <f>CS154+CT154</f>
        <v>25000</v>
      </c>
      <c r="CS154" s="150">
        <v>25000</v>
      </c>
      <c r="CT154" s="80">
        <v>0</v>
      </c>
      <c r="CU154" s="578">
        <f t="shared" ref="CU154:CU155" si="373">CV154+CW154+CX154</f>
        <v>5710</v>
      </c>
      <c r="CV154" s="147">
        <v>5000</v>
      </c>
      <c r="CW154" s="383">
        <v>610</v>
      </c>
      <c r="CX154" s="383">
        <v>100</v>
      </c>
      <c r="CY154" s="550">
        <f>CZ154+DA154+DB154</f>
        <v>44500</v>
      </c>
      <c r="CZ154" s="585">
        <v>35000</v>
      </c>
      <c r="DA154" s="586">
        <v>4500</v>
      </c>
      <c r="DB154" s="587">
        <v>5000</v>
      </c>
      <c r="DC154" s="588">
        <f t="shared" si="368"/>
        <v>11000</v>
      </c>
      <c r="DD154" s="289">
        <v>5000</v>
      </c>
      <c r="DE154" s="589">
        <v>5500</v>
      </c>
      <c r="DF154" s="590">
        <v>500</v>
      </c>
      <c r="DG154" s="291">
        <v>2500</v>
      </c>
      <c r="DH154" s="591">
        <v>1500</v>
      </c>
      <c r="DI154" s="592">
        <v>500</v>
      </c>
    </row>
    <row r="155" spans="1:113" ht="18.75" x14ac:dyDescent="0.3">
      <c r="A155" s="1099"/>
      <c r="B155" s="593" t="s">
        <v>173</v>
      </c>
      <c r="C155" s="62">
        <f t="shared" si="355"/>
        <v>8981</v>
      </c>
      <c r="D155" s="412"/>
      <c r="E155" s="530"/>
      <c r="F155" s="531"/>
      <c r="G155" s="531"/>
      <c r="H155" s="531"/>
      <c r="I155" s="531"/>
      <c r="J155" s="531"/>
      <c r="K155" s="531"/>
      <c r="L155" s="531"/>
      <c r="M155" s="78"/>
      <c r="N155" s="531"/>
      <c r="O155" s="531"/>
      <c r="P155" s="120">
        <f>Q155+R155</f>
        <v>1210</v>
      </c>
      <c r="Q155" s="80">
        <v>1210</v>
      </c>
      <c r="R155" s="594">
        <v>0</v>
      </c>
      <c r="S155" s="488">
        <f t="shared" ref="S155:S162" si="374">T155+U155+V155+W155</f>
        <v>68</v>
      </c>
      <c r="T155" s="155">
        <v>28</v>
      </c>
      <c r="U155" s="155">
        <v>13</v>
      </c>
      <c r="V155" s="155">
        <v>23</v>
      </c>
      <c r="W155" s="155">
        <v>4</v>
      </c>
      <c r="X155" s="527">
        <f>Y155+Z155+AA155</f>
        <v>922</v>
      </c>
      <c r="Y155" s="595">
        <v>750</v>
      </c>
      <c r="Z155" s="182">
        <v>160</v>
      </c>
      <c r="AA155" s="596">
        <v>12</v>
      </c>
      <c r="AB155" s="533">
        <f>AC155+AD155+AE155+AF155</f>
        <v>289</v>
      </c>
      <c r="AC155" s="289">
        <v>110</v>
      </c>
      <c r="AD155" s="452">
        <v>75</v>
      </c>
      <c r="AE155" s="421">
        <v>54</v>
      </c>
      <c r="AF155" s="452">
        <v>50</v>
      </c>
      <c r="AG155" s="550">
        <f t="shared" ref="AG155:AG162" si="375">AH155+AI155+AJ155+AK155</f>
        <v>140</v>
      </c>
      <c r="AH155" s="284">
        <v>100</v>
      </c>
      <c r="AI155" s="149">
        <v>24</v>
      </c>
      <c r="AJ155" s="597">
        <v>0</v>
      </c>
      <c r="AK155" s="598">
        <v>16</v>
      </c>
      <c r="AL155" s="567">
        <f t="shared" ref="AL155:AL158" si="376">AM155+AN155+AO155+AP155+AQ155</f>
        <v>47</v>
      </c>
      <c r="AM155" s="284">
        <v>12</v>
      </c>
      <c r="AN155" s="284">
        <v>13</v>
      </c>
      <c r="AO155" s="284">
        <v>14</v>
      </c>
      <c r="AP155" s="284">
        <v>8</v>
      </c>
      <c r="AQ155" s="599">
        <f>SUM(AQ156)</f>
        <v>0</v>
      </c>
      <c r="AR155" s="488">
        <f>AS155+AT155+AU155+AV155+AW155</f>
        <v>74</v>
      </c>
      <c r="AS155" s="284">
        <v>39</v>
      </c>
      <c r="AT155" s="188">
        <v>15</v>
      </c>
      <c r="AU155" s="188">
        <v>6</v>
      </c>
      <c r="AV155" s="188">
        <v>1</v>
      </c>
      <c r="AW155" s="188">
        <v>13</v>
      </c>
      <c r="AX155" s="571">
        <f t="shared" ref="AX155:AX162" si="377">AY155+AZ155+BA155+BB155</f>
        <v>92</v>
      </c>
      <c r="AY155" s="286">
        <v>35</v>
      </c>
      <c r="AZ155" s="600">
        <v>9</v>
      </c>
      <c r="BA155" s="600">
        <v>18</v>
      </c>
      <c r="BB155" s="600">
        <v>30</v>
      </c>
      <c r="BC155" s="488">
        <f>BD155+BE155+BF155+BG155+BH155</f>
        <v>76</v>
      </c>
      <c r="BD155" s="284">
        <v>40</v>
      </c>
      <c r="BE155" s="383">
        <v>15</v>
      </c>
      <c r="BF155" s="383">
        <v>12</v>
      </c>
      <c r="BG155" s="366">
        <v>0</v>
      </c>
      <c r="BH155" s="383">
        <v>9</v>
      </c>
      <c r="BI155" s="488">
        <f>BJ155+BK155+BL155</f>
        <v>126</v>
      </c>
      <c r="BJ155" s="343">
        <v>45</v>
      </c>
      <c r="BK155" s="601">
        <v>70</v>
      </c>
      <c r="BL155" s="601">
        <v>11</v>
      </c>
      <c r="BM155" s="576">
        <f t="shared" ref="BM155:BM162" si="378">BN155+BO155+BP155</f>
        <v>30</v>
      </c>
      <c r="BN155" s="602">
        <v>0</v>
      </c>
      <c r="BO155" s="603">
        <v>22</v>
      </c>
      <c r="BP155" s="383">
        <v>8</v>
      </c>
      <c r="BQ155" s="578">
        <f t="shared" ref="BQ155:BQ162" si="379">BR155+BS155</f>
        <v>172</v>
      </c>
      <c r="BR155" s="155">
        <v>172</v>
      </c>
      <c r="BS155" s="602">
        <v>0</v>
      </c>
      <c r="BT155" s="284">
        <v>3614</v>
      </c>
      <c r="BU155" s="549">
        <f>BV155+BW155+BX155</f>
        <v>776</v>
      </c>
      <c r="BV155" s="289">
        <v>480</v>
      </c>
      <c r="BW155" s="452">
        <v>280</v>
      </c>
      <c r="BX155" s="452">
        <v>16</v>
      </c>
      <c r="BY155" s="527"/>
      <c r="BZ155" s="147">
        <v>350</v>
      </c>
      <c r="CA155" s="383">
        <v>8</v>
      </c>
      <c r="CB155" s="383">
        <v>30</v>
      </c>
      <c r="CC155" s="383">
        <v>180</v>
      </c>
      <c r="CD155" s="576">
        <f t="shared" si="370"/>
        <v>588</v>
      </c>
      <c r="CE155" s="100">
        <v>150</v>
      </c>
      <c r="CF155" s="100">
        <v>420</v>
      </c>
      <c r="CG155" s="100">
        <v>18</v>
      </c>
      <c r="CH155" s="541">
        <f t="shared" si="371"/>
        <v>48</v>
      </c>
      <c r="CI155" s="383">
        <v>15</v>
      </c>
      <c r="CJ155" s="598">
        <v>24</v>
      </c>
      <c r="CK155" s="583">
        <v>9</v>
      </c>
      <c r="CL155" s="584">
        <f t="shared" si="372"/>
        <v>76</v>
      </c>
      <c r="CM155" s="289">
        <v>49</v>
      </c>
      <c r="CN155" s="604">
        <v>13</v>
      </c>
      <c r="CO155" s="604">
        <v>10</v>
      </c>
      <c r="CP155" s="605">
        <v>2</v>
      </c>
      <c r="CQ155" s="604">
        <v>2</v>
      </c>
      <c r="CR155" s="578">
        <f t="shared" ref="CR155:CR162" si="380">CS155+CT155</f>
        <v>180</v>
      </c>
      <c r="CS155" s="150">
        <v>180</v>
      </c>
      <c r="CT155" s="80">
        <v>0</v>
      </c>
      <c r="CU155" s="578">
        <f t="shared" si="373"/>
        <v>44</v>
      </c>
      <c r="CV155" s="147">
        <v>35</v>
      </c>
      <c r="CW155" s="383">
        <v>7</v>
      </c>
      <c r="CX155" s="383">
        <v>2</v>
      </c>
      <c r="CY155" s="550">
        <f t="shared" ref="CY155:CY162" si="381">CZ155+DA155+DB155</f>
        <v>281</v>
      </c>
      <c r="CZ155" s="585">
        <v>187</v>
      </c>
      <c r="DA155" s="606">
        <v>37</v>
      </c>
      <c r="DB155" s="511">
        <v>57</v>
      </c>
      <c r="DC155" s="588">
        <f t="shared" si="368"/>
        <v>107</v>
      </c>
      <c r="DD155" s="289">
        <v>56</v>
      </c>
      <c r="DE155" s="454">
        <v>45</v>
      </c>
      <c r="DF155" s="607">
        <v>6</v>
      </c>
      <c r="DG155" s="420">
        <v>0</v>
      </c>
      <c r="DH155" s="591">
        <v>17</v>
      </c>
      <c r="DI155" s="592">
        <v>4</v>
      </c>
    </row>
    <row r="156" spans="1:113" ht="37.5" x14ac:dyDescent="0.25">
      <c r="A156" s="608" t="s">
        <v>260</v>
      </c>
      <c r="B156" s="593" t="s">
        <v>173</v>
      </c>
      <c r="C156" s="62">
        <f t="shared" si="355"/>
        <v>2043</v>
      </c>
      <c r="D156" s="413"/>
      <c r="E156" s="452"/>
      <c r="F156" s="421"/>
      <c r="G156" s="421"/>
      <c r="H156" s="421"/>
      <c r="I156" s="100"/>
      <c r="J156" s="100"/>
      <c r="K156" s="100"/>
      <c r="L156" s="100"/>
      <c r="M156" s="100">
        <f>M159</f>
        <v>1320</v>
      </c>
      <c r="N156" s="100"/>
      <c r="O156" s="100"/>
      <c r="P156" s="591">
        <f>Q156+R156</f>
        <v>34</v>
      </c>
      <c r="Q156" s="80">
        <v>24</v>
      </c>
      <c r="R156" s="531">
        <v>10</v>
      </c>
      <c r="S156" s="533">
        <f t="shared" si="374"/>
        <v>10</v>
      </c>
      <c r="T156" s="343">
        <v>10</v>
      </c>
      <c r="U156" s="100">
        <v>0</v>
      </c>
      <c r="V156" s="100">
        <v>0</v>
      </c>
      <c r="W156" s="100">
        <v>0</v>
      </c>
      <c r="X156" s="120"/>
      <c r="Y156" s="80"/>
      <c r="Z156" s="78"/>
      <c r="AA156" s="78"/>
      <c r="AB156" s="533">
        <f t="shared" ref="AB156:AB162" si="382">AC156+AD156+AE156+AF156</f>
        <v>64</v>
      </c>
      <c r="AC156" s="289">
        <v>10</v>
      </c>
      <c r="AD156" s="452">
        <v>30</v>
      </c>
      <c r="AE156" s="421">
        <v>4</v>
      </c>
      <c r="AF156" s="452">
        <v>20</v>
      </c>
      <c r="AG156" s="578">
        <f t="shared" si="375"/>
        <v>0</v>
      </c>
      <c r="AH156" s="609">
        <v>0</v>
      </c>
      <c r="AI156" s="597">
        <v>0</v>
      </c>
      <c r="AJ156" s="597">
        <v>0</v>
      </c>
      <c r="AK156" s="609">
        <v>0</v>
      </c>
      <c r="AL156" s="567">
        <f t="shared" si="376"/>
        <v>32</v>
      </c>
      <c r="AM156" s="289">
        <f>SUM(AM157:AM162)</f>
        <v>12</v>
      </c>
      <c r="AN156" s="289">
        <f>SUM(AN157:AN162)</f>
        <v>13</v>
      </c>
      <c r="AO156" s="610">
        <f>SUM(AO157:AO162)</f>
        <v>0</v>
      </c>
      <c r="AP156" s="289">
        <f>SUM(AP157:AP162)</f>
        <v>7</v>
      </c>
      <c r="AQ156" s="610">
        <f>SUM(AQ157:AQ162)</f>
        <v>0</v>
      </c>
      <c r="AR156" s="84">
        <f>AS156+AT156+AU156+AV156+AW156</f>
        <v>0</v>
      </c>
      <c r="AS156" s="594">
        <v>0</v>
      </c>
      <c r="AT156" s="594">
        <v>0</v>
      </c>
      <c r="AU156" s="594">
        <v>0</v>
      </c>
      <c r="AV156" s="594">
        <v>0</v>
      </c>
      <c r="AW156" s="594">
        <v>0</v>
      </c>
      <c r="AX156" s="571">
        <f t="shared" si="377"/>
        <v>0</v>
      </c>
      <c r="AY156" s="611">
        <v>0</v>
      </c>
      <c r="AZ156" s="611">
        <v>0</v>
      </c>
      <c r="BA156" s="611">
        <v>0</v>
      </c>
      <c r="BB156" s="611">
        <v>0</v>
      </c>
      <c r="BC156" s="84">
        <f>BD156+BE156+BF156+BG156+BH156</f>
        <v>42</v>
      </c>
      <c r="BD156" s="289">
        <v>15</v>
      </c>
      <c r="BE156" s="531">
        <v>8</v>
      </c>
      <c r="BF156" s="531">
        <v>4</v>
      </c>
      <c r="BG156" s="531">
        <v>6</v>
      </c>
      <c r="BH156" s="531">
        <v>9</v>
      </c>
      <c r="BI156" s="84">
        <f>BJ156+BK156+BL156</f>
        <v>125</v>
      </c>
      <c r="BJ156" s="612">
        <v>45</v>
      </c>
      <c r="BK156" s="601">
        <v>70</v>
      </c>
      <c r="BL156" s="601">
        <v>10</v>
      </c>
      <c r="BM156" s="576">
        <f t="shared" si="378"/>
        <v>0</v>
      </c>
      <c r="BN156" s="602">
        <v>0</v>
      </c>
      <c r="BO156" s="444">
        <v>0</v>
      </c>
      <c r="BP156" s="602">
        <v>0</v>
      </c>
      <c r="BQ156" s="578">
        <f t="shared" si="379"/>
        <v>0</v>
      </c>
      <c r="BR156" s="80">
        <v>0</v>
      </c>
      <c r="BS156" s="602">
        <v>0</v>
      </c>
      <c r="BT156" s="85">
        <v>0</v>
      </c>
      <c r="BU156" s="84">
        <f>BV156+BW156+BX156</f>
        <v>0</v>
      </c>
      <c r="BV156" s="85">
        <v>0</v>
      </c>
      <c r="BW156" s="85">
        <v>0</v>
      </c>
      <c r="BX156" s="85">
        <v>0</v>
      </c>
      <c r="BY156" s="84"/>
      <c r="BZ156" s="80"/>
      <c r="CA156" s="80"/>
      <c r="CB156" s="80"/>
      <c r="CC156" s="80"/>
      <c r="CD156" s="576">
        <f t="shared" si="370"/>
        <v>204</v>
      </c>
      <c r="CE156" s="85">
        <f>CE157+CE158+CE159+CE162</f>
        <v>96</v>
      </c>
      <c r="CF156" s="85">
        <f t="shared" ref="CF156:CG156" si="383">CF157+CF158+CF159+CF162</f>
        <v>100</v>
      </c>
      <c r="CG156" s="85">
        <f t="shared" si="383"/>
        <v>8</v>
      </c>
      <c r="CH156" s="541">
        <f t="shared" si="371"/>
        <v>0</v>
      </c>
      <c r="CI156" s="80"/>
      <c r="CJ156" s="80">
        <v>0</v>
      </c>
      <c r="CK156" s="80">
        <v>0</v>
      </c>
      <c r="CL156" s="613">
        <f t="shared" si="372"/>
        <v>0</v>
      </c>
      <c r="CM156" s="85">
        <v>0</v>
      </c>
      <c r="CN156" s="85">
        <v>0</v>
      </c>
      <c r="CO156" s="85">
        <v>0</v>
      </c>
      <c r="CP156" s="85">
        <v>0</v>
      </c>
      <c r="CQ156" s="85">
        <v>0</v>
      </c>
      <c r="CR156" s="578">
        <f t="shared" si="380"/>
        <v>40</v>
      </c>
      <c r="CS156" s="614">
        <v>40</v>
      </c>
      <c r="CT156" s="80">
        <v>0</v>
      </c>
      <c r="CU156" s="84"/>
      <c r="CV156" s="80"/>
      <c r="CW156" s="80"/>
      <c r="CX156" s="80">
        <v>0</v>
      </c>
      <c r="CY156" s="576">
        <f t="shared" si="381"/>
        <v>150</v>
      </c>
      <c r="CZ156" s="585">
        <v>150</v>
      </c>
      <c r="DA156" s="606">
        <v>0</v>
      </c>
      <c r="DB156" s="85">
        <v>0</v>
      </c>
      <c r="DC156" s="588">
        <f t="shared" si="368"/>
        <v>6</v>
      </c>
      <c r="DD156" s="85">
        <v>0</v>
      </c>
      <c r="DE156" s="454">
        <v>0</v>
      </c>
      <c r="DF156" s="85">
        <v>6</v>
      </c>
      <c r="DG156" s="290">
        <v>16</v>
      </c>
      <c r="DH156" s="84">
        <v>0</v>
      </c>
      <c r="DI156" s="420">
        <v>0</v>
      </c>
    </row>
    <row r="157" spans="1:113" ht="18.75" x14ac:dyDescent="0.3">
      <c r="A157" s="615" t="s">
        <v>261</v>
      </c>
      <c r="B157" s="616" t="s">
        <v>262</v>
      </c>
      <c r="C157" s="62">
        <f>SUM(D157+E157+F157+G157+H157+I157+J157+3+N157+O157+P157+S157+X157+AB157+AG157+AL157+AR157+AX157+BC157+BI157+BM157+BQ157+BT157+BU157+BY157+CD157+CH157+CL157+CR157+CU157+CY157+DC157+DG157+DH157+DI157)</f>
        <v>6</v>
      </c>
      <c r="D157" s="187"/>
      <c r="E157" s="511"/>
      <c r="F157" s="383"/>
      <c r="G157" s="383"/>
      <c r="H157" s="383"/>
      <c r="I157" s="473"/>
      <c r="J157" s="473"/>
      <c r="K157" s="473"/>
      <c r="L157" s="473"/>
      <c r="M157" s="617" t="s">
        <v>263</v>
      </c>
      <c r="N157" s="473"/>
      <c r="O157" s="473"/>
      <c r="P157" s="474"/>
      <c r="Q157" s="99"/>
      <c r="R157" s="383"/>
      <c r="S157" s="591">
        <f>T157+U157+V157+W157</f>
        <v>0</v>
      </c>
      <c r="T157" s="100">
        <v>0</v>
      </c>
      <c r="U157" s="100">
        <v>0</v>
      </c>
      <c r="V157" s="100">
        <v>0</v>
      </c>
      <c r="W157" s="100">
        <v>0</v>
      </c>
      <c r="X157" s="474"/>
      <c r="Y157" s="254"/>
      <c r="Z157" s="473"/>
      <c r="AA157" s="473"/>
      <c r="AB157" s="618">
        <f t="shared" si="382"/>
        <v>0</v>
      </c>
      <c r="AC157" s="619">
        <v>0</v>
      </c>
      <c r="AD157" s="619">
        <v>0</v>
      </c>
      <c r="AE157" s="619">
        <v>0</v>
      </c>
      <c r="AF157" s="619">
        <v>0</v>
      </c>
      <c r="AG157" s="550">
        <v>1</v>
      </c>
      <c r="AH157" s="609">
        <v>0</v>
      </c>
      <c r="AI157" s="413" t="s">
        <v>264</v>
      </c>
      <c r="AJ157" s="597">
        <v>0</v>
      </c>
      <c r="AK157" s="609">
        <v>0</v>
      </c>
      <c r="AL157" s="620"/>
      <c r="AM157" s="621"/>
      <c r="AN157" s="609"/>
      <c r="AO157" s="609"/>
      <c r="AP157" s="609"/>
      <c r="AQ157" s="622"/>
      <c r="AR157" s="84">
        <f t="shared" ref="AR157:AR162" si="384">AS157+AT157+AU157+AV157+AW157</f>
        <v>0</v>
      </c>
      <c r="AS157" s="594">
        <v>0</v>
      </c>
      <c r="AT157" s="594">
        <v>0</v>
      </c>
      <c r="AU157" s="594">
        <v>0</v>
      </c>
      <c r="AV157" s="594">
        <v>0</v>
      </c>
      <c r="AW157" s="594">
        <v>0</v>
      </c>
      <c r="AX157" s="571">
        <f t="shared" si="377"/>
        <v>1</v>
      </c>
      <c r="AY157" s="192">
        <v>1</v>
      </c>
      <c r="AZ157" s="600">
        <v>0</v>
      </c>
      <c r="BA157" s="600">
        <v>0</v>
      </c>
      <c r="BB157" s="600">
        <v>0</v>
      </c>
      <c r="BC157" s="474"/>
      <c r="BD157" s="479"/>
      <c r="BE157" s="479"/>
      <c r="BF157" s="479"/>
      <c r="BG157" s="479"/>
      <c r="BH157" s="479"/>
      <c r="BI157" s="474"/>
      <c r="BJ157" s="413"/>
      <c r="BK157" s="601"/>
      <c r="BL157" s="601"/>
      <c r="BM157" s="576">
        <f t="shared" si="378"/>
        <v>0</v>
      </c>
      <c r="BN157" s="602">
        <v>0</v>
      </c>
      <c r="BO157" s="444">
        <v>0</v>
      </c>
      <c r="BP157" s="602">
        <v>0</v>
      </c>
      <c r="BQ157" s="578">
        <f t="shared" si="379"/>
        <v>0</v>
      </c>
      <c r="BR157" s="80">
        <v>0</v>
      </c>
      <c r="BS157" s="602">
        <v>0</v>
      </c>
      <c r="BT157" s="85">
        <v>0</v>
      </c>
      <c r="BU157" s="84">
        <f t="shared" ref="BU157:BU162" si="385">BV157+BW157+BX157</f>
        <v>0</v>
      </c>
      <c r="BV157" s="85">
        <v>0</v>
      </c>
      <c r="BW157" s="85">
        <v>0</v>
      </c>
      <c r="BX157" s="85">
        <v>0</v>
      </c>
      <c r="BY157" s="474"/>
      <c r="BZ157" s="80">
        <v>1</v>
      </c>
      <c r="CA157" s="78">
        <v>0</v>
      </c>
      <c r="CB157" s="78">
        <v>0</v>
      </c>
      <c r="CC157" s="78">
        <v>0</v>
      </c>
      <c r="CD157" s="576">
        <f t="shared" si="370"/>
        <v>0</v>
      </c>
      <c r="CE157" s="100">
        <v>0</v>
      </c>
      <c r="CF157" s="100">
        <v>0</v>
      </c>
      <c r="CG157" s="100">
        <v>0</v>
      </c>
      <c r="CH157" s="541">
        <f t="shared" si="371"/>
        <v>0</v>
      </c>
      <c r="CI157" s="479"/>
      <c r="CJ157" s="80">
        <v>0</v>
      </c>
      <c r="CK157" s="80">
        <v>0</v>
      </c>
      <c r="CL157" s="584">
        <f>CM157+CN157+CO157+CP157+1</f>
        <v>1</v>
      </c>
      <c r="CM157" s="85">
        <v>0</v>
      </c>
      <c r="CN157" s="85">
        <v>0</v>
      </c>
      <c r="CO157" s="85">
        <v>0</v>
      </c>
      <c r="CP157" s="85">
        <v>0</v>
      </c>
      <c r="CQ157" s="623" t="s">
        <v>265</v>
      </c>
      <c r="CR157" s="578">
        <f t="shared" si="380"/>
        <v>0</v>
      </c>
      <c r="CS157" s="78">
        <v>0</v>
      </c>
      <c r="CT157" s="80">
        <v>0</v>
      </c>
      <c r="CU157" s="474"/>
      <c r="CV157" s="487"/>
      <c r="CW157" s="486"/>
      <c r="CX157" s="486"/>
      <c r="CY157" s="550">
        <f t="shared" si="381"/>
        <v>0</v>
      </c>
      <c r="CZ157" s="85">
        <v>0</v>
      </c>
      <c r="DA157" s="85">
        <v>0</v>
      </c>
      <c r="DB157" s="80">
        <v>0</v>
      </c>
      <c r="DC157" s="588">
        <f t="shared" si="368"/>
        <v>0</v>
      </c>
      <c r="DD157" s="85">
        <v>0</v>
      </c>
      <c r="DE157" s="85">
        <v>0</v>
      </c>
      <c r="DF157" s="85">
        <v>0</v>
      </c>
      <c r="DG157" s="420">
        <v>0</v>
      </c>
      <c r="DH157" s="420">
        <v>0</v>
      </c>
      <c r="DI157" s="420">
        <v>0</v>
      </c>
    </row>
    <row r="158" spans="1:113" ht="37.5" x14ac:dyDescent="0.3">
      <c r="A158" s="624" t="s">
        <v>266</v>
      </c>
      <c r="B158" s="616" t="s">
        <v>209</v>
      </c>
      <c r="C158" s="62">
        <f t="shared" ref="C158:C181" si="386">SUM(D158+E158+F158+G158+H158+I158+J158+M158+N158+O158+P158+S158+X158+AB158+AG158+AL158+AR158+AX158+BC158+BI158+BM158+BQ158+BT158+BU158+BY158+CD158+CH158+CL158+CR158+CU158+CY158+DC158+DG158+DH158+DI158)</f>
        <v>8</v>
      </c>
      <c r="D158" s="187"/>
      <c r="E158" s="511"/>
      <c r="F158" s="383"/>
      <c r="G158" s="383"/>
      <c r="H158" s="383"/>
      <c r="I158" s="490"/>
      <c r="J158" s="490"/>
      <c r="K158" s="490"/>
      <c r="L158" s="490"/>
      <c r="M158" s="100">
        <v>2</v>
      </c>
      <c r="N158" s="490"/>
      <c r="O158" s="490"/>
      <c r="P158" s="491"/>
      <c r="Q158" s="492"/>
      <c r="R158" s="383"/>
      <c r="S158" s="591">
        <f>T158+U158+V158+W158</f>
        <v>0</v>
      </c>
      <c r="T158" s="100">
        <v>0</v>
      </c>
      <c r="U158" s="100">
        <v>0</v>
      </c>
      <c r="V158" s="100">
        <v>0</v>
      </c>
      <c r="W158" s="100">
        <v>0</v>
      </c>
      <c r="X158" s="491"/>
      <c r="Y158" s="492"/>
      <c r="Z158" s="490"/>
      <c r="AA158" s="490"/>
      <c r="AB158" s="618">
        <f t="shared" si="382"/>
        <v>0</v>
      </c>
      <c r="AC158" s="619">
        <v>0</v>
      </c>
      <c r="AD158" s="619">
        <v>0</v>
      </c>
      <c r="AE158" s="619">
        <v>0</v>
      </c>
      <c r="AF158" s="619">
        <v>0</v>
      </c>
      <c r="AG158" s="578">
        <f t="shared" si="375"/>
        <v>1</v>
      </c>
      <c r="AH158" s="609">
        <v>0</v>
      </c>
      <c r="AI158" s="413">
        <v>1</v>
      </c>
      <c r="AJ158" s="597">
        <v>0</v>
      </c>
      <c r="AK158" s="609">
        <v>0</v>
      </c>
      <c r="AL158" s="567">
        <f t="shared" si="376"/>
        <v>1</v>
      </c>
      <c r="AM158" s="621">
        <v>0</v>
      </c>
      <c r="AN158" s="452">
        <v>1</v>
      </c>
      <c r="AO158" s="609">
        <v>0</v>
      </c>
      <c r="AP158" s="609">
        <v>0</v>
      </c>
      <c r="AQ158" s="609">
        <v>0</v>
      </c>
      <c r="AR158" s="84">
        <f t="shared" si="384"/>
        <v>0</v>
      </c>
      <c r="AS158" s="594">
        <v>0</v>
      </c>
      <c r="AT158" s="594">
        <v>0</v>
      </c>
      <c r="AU158" s="594">
        <v>0</v>
      </c>
      <c r="AV158" s="594">
        <v>0</v>
      </c>
      <c r="AW158" s="594">
        <v>0</v>
      </c>
      <c r="AX158" s="571">
        <f t="shared" si="377"/>
        <v>1</v>
      </c>
      <c r="AY158" s="192">
        <v>1</v>
      </c>
      <c r="AZ158" s="600">
        <v>0</v>
      </c>
      <c r="BA158" s="600">
        <v>0</v>
      </c>
      <c r="BB158" s="600">
        <v>0</v>
      </c>
      <c r="BC158" s="491"/>
      <c r="BD158" s="490"/>
      <c r="BE158" s="490"/>
      <c r="BF158" s="490"/>
      <c r="BG158" s="490"/>
      <c r="BH158" s="490"/>
      <c r="BI158" s="491"/>
      <c r="BJ158" s="625"/>
      <c r="BK158" s="601"/>
      <c r="BL158" s="601"/>
      <c r="BM158" s="576">
        <f t="shared" si="378"/>
        <v>0</v>
      </c>
      <c r="BN158" s="602">
        <v>0</v>
      </c>
      <c r="BO158" s="444">
        <v>0</v>
      </c>
      <c r="BP158" s="602">
        <v>0</v>
      </c>
      <c r="BQ158" s="578">
        <f t="shared" si="379"/>
        <v>0</v>
      </c>
      <c r="BR158" s="80">
        <v>0</v>
      </c>
      <c r="BS158" s="602">
        <v>0</v>
      </c>
      <c r="BT158" s="85">
        <v>0</v>
      </c>
      <c r="BU158" s="84">
        <f t="shared" si="385"/>
        <v>0</v>
      </c>
      <c r="BV158" s="85">
        <v>0</v>
      </c>
      <c r="BW158" s="85">
        <v>0</v>
      </c>
      <c r="BX158" s="85">
        <v>0</v>
      </c>
      <c r="BY158" s="491"/>
      <c r="BZ158" s="147">
        <v>1</v>
      </c>
      <c r="CA158" s="626">
        <v>0</v>
      </c>
      <c r="CB158" s="626">
        <v>0</v>
      </c>
      <c r="CC158" s="626">
        <v>0</v>
      </c>
      <c r="CD158" s="576">
        <f t="shared" si="370"/>
        <v>0</v>
      </c>
      <c r="CE158" s="100">
        <v>0</v>
      </c>
      <c r="CF158" s="100">
        <v>0</v>
      </c>
      <c r="CG158" s="100">
        <v>0</v>
      </c>
      <c r="CH158" s="541">
        <f t="shared" si="371"/>
        <v>1</v>
      </c>
      <c r="CI158" s="490"/>
      <c r="CJ158" s="343">
        <v>1</v>
      </c>
      <c r="CK158" s="80">
        <v>0</v>
      </c>
      <c r="CL158" s="584">
        <f t="shared" si="372"/>
        <v>1</v>
      </c>
      <c r="CM158" s="85">
        <v>0</v>
      </c>
      <c r="CN158" s="85">
        <v>0</v>
      </c>
      <c r="CO158" s="85">
        <v>0</v>
      </c>
      <c r="CP158" s="85">
        <v>0</v>
      </c>
      <c r="CQ158" s="604">
        <v>1</v>
      </c>
      <c r="CR158" s="578">
        <f t="shared" si="380"/>
        <v>0</v>
      </c>
      <c r="CS158" s="78">
        <v>0</v>
      </c>
      <c r="CT158" s="80">
        <v>0</v>
      </c>
      <c r="CU158" s="527"/>
      <c r="CV158" s="147"/>
      <c r="CW158" s="383"/>
      <c r="CX158" s="383"/>
      <c r="CY158" s="576">
        <f t="shared" si="381"/>
        <v>0</v>
      </c>
      <c r="CZ158" s="85">
        <v>0</v>
      </c>
      <c r="DA158" s="85">
        <v>0</v>
      </c>
      <c r="DB158" s="80">
        <v>0</v>
      </c>
      <c r="DC158" s="588">
        <f t="shared" si="368"/>
        <v>1</v>
      </c>
      <c r="DD158" s="85">
        <v>0</v>
      </c>
      <c r="DE158" s="454">
        <v>0</v>
      </c>
      <c r="DF158" s="85">
        <v>1</v>
      </c>
      <c r="DG158" s="420">
        <v>0</v>
      </c>
      <c r="DH158" s="420">
        <v>0</v>
      </c>
      <c r="DI158" s="420">
        <v>0</v>
      </c>
    </row>
    <row r="159" spans="1:113" ht="37.5" x14ac:dyDescent="0.3">
      <c r="A159" s="624" t="s">
        <v>267</v>
      </c>
      <c r="B159" s="521" t="s">
        <v>173</v>
      </c>
      <c r="C159" s="62">
        <f t="shared" si="386"/>
        <v>2020</v>
      </c>
      <c r="D159" s="187"/>
      <c r="E159" s="511"/>
      <c r="F159" s="383"/>
      <c r="G159" s="383"/>
      <c r="H159" s="383"/>
      <c r="I159" s="490"/>
      <c r="J159" s="490"/>
      <c r="K159" s="490"/>
      <c r="L159" s="490"/>
      <c r="M159" s="100">
        <v>1320</v>
      </c>
      <c r="N159" s="490"/>
      <c r="O159" s="490"/>
      <c r="P159" s="491"/>
      <c r="Q159" s="492"/>
      <c r="R159" s="383"/>
      <c r="S159" s="533">
        <f t="shared" si="374"/>
        <v>10</v>
      </c>
      <c r="T159" s="343">
        <v>10</v>
      </c>
      <c r="U159" s="100">
        <v>0</v>
      </c>
      <c r="V159" s="100">
        <v>0</v>
      </c>
      <c r="W159" s="100">
        <v>0</v>
      </c>
      <c r="X159" s="491"/>
      <c r="Y159" s="492"/>
      <c r="Z159" s="490"/>
      <c r="AA159" s="490"/>
      <c r="AB159" s="533">
        <f t="shared" si="382"/>
        <v>64</v>
      </c>
      <c r="AC159" s="413">
        <v>10</v>
      </c>
      <c r="AD159" s="452">
        <v>30</v>
      </c>
      <c r="AE159" s="421">
        <v>4</v>
      </c>
      <c r="AF159" s="452">
        <v>20</v>
      </c>
      <c r="AG159" s="578">
        <f t="shared" si="375"/>
        <v>142</v>
      </c>
      <c r="AH159" s="413">
        <v>100</v>
      </c>
      <c r="AI159" s="413">
        <v>24</v>
      </c>
      <c r="AJ159" s="413">
        <v>18</v>
      </c>
      <c r="AK159" s="601"/>
      <c r="AL159" s="567">
        <f>AM159+AN159+AO159+AP159+AQ159</f>
        <v>31</v>
      </c>
      <c r="AM159" s="413">
        <v>12</v>
      </c>
      <c r="AN159" s="452">
        <v>12</v>
      </c>
      <c r="AO159" s="609">
        <v>0</v>
      </c>
      <c r="AP159" s="452">
        <v>7</v>
      </c>
      <c r="AQ159" s="609">
        <v>0</v>
      </c>
      <c r="AR159" s="84">
        <f t="shared" si="384"/>
        <v>7</v>
      </c>
      <c r="AS159" s="594">
        <v>0</v>
      </c>
      <c r="AT159" s="594">
        <v>0</v>
      </c>
      <c r="AU159" s="601">
        <v>6</v>
      </c>
      <c r="AV159" s="601">
        <v>1</v>
      </c>
      <c r="AW159" s="594">
        <v>0</v>
      </c>
      <c r="AX159" s="571">
        <f t="shared" si="377"/>
        <v>45</v>
      </c>
      <c r="AY159" s="415">
        <v>20</v>
      </c>
      <c r="AZ159" s="627">
        <v>5</v>
      </c>
      <c r="BA159" s="627">
        <v>10</v>
      </c>
      <c r="BB159" s="627">
        <v>10</v>
      </c>
      <c r="BC159" s="491"/>
      <c r="BD159" s="490"/>
      <c r="BE159" s="490"/>
      <c r="BF159" s="490"/>
      <c r="BG159" s="490"/>
      <c r="BH159" s="490"/>
      <c r="BI159" s="628">
        <f>BJ159+BK159+BL159</f>
        <v>125</v>
      </c>
      <c r="BJ159" s="437">
        <v>45</v>
      </c>
      <c r="BK159" s="601">
        <v>70</v>
      </c>
      <c r="BL159" s="601">
        <v>10</v>
      </c>
      <c r="BM159" s="576">
        <f t="shared" si="378"/>
        <v>0</v>
      </c>
      <c r="BN159" s="602">
        <v>0</v>
      </c>
      <c r="BO159" s="444">
        <v>0</v>
      </c>
      <c r="BP159" s="602">
        <v>0</v>
      </c>
      <c r="BQ159" s="578">
        <f t="shared" si="379"/>
        <v>0</v>
      </c>
      <c r="BR159" s="80">
        <v>0</v>
      </c>
      <c r="BS159" s="602">
        <v>0</v>
      </c>
      <c r="BT159" s="191">
        <v>40</v>
      </c>
      <c r="BU159" s="84">
        <f t="shared" si="385"/>
        <v>0</v>
      </c>
      <c r="BV159" s="85">
        <v>0</v>
      </c>
      <c r="BW159" s="85">
        <v>0</v>
      </c>
      <c r="BX159" s="85">
        <v>0</v>
      </c>
      <c r="BY159" s="491"/>
      <c r="BZ159" s="147">
        <v>24</v>
      </c>
      <c r="CA159" s="626">
        <v>0</v>
      </c>
      <c r="CB159" s="626">
        <v>0</v>
      </c>
      <c r="CC159" s="626">
        <v>0</v>
      </c>
      <c r="CD159" s="576">
        <f t="shared" si="370"/>
        <v>204</v>
      </c>
      <c r="CE159" s="100">
        <v>96</v>
      </c>
      <c r="CF159" s="100">
        <v>100</v>
      </c>
      <c r="CG159" s="100">
        <v>8</v>
      </c>
      <c r="CH159" s="541">
        <f t="shared" si="371"/>
        <v>0</v>
      </c>
      <c r="CI159" s="490"/>
      <c r="CJ159" s="80">
        <v>0</v>
      </c>
      <c r="CK159" s="80">
        <v>0</v>
      </c>
      <c r="CL159" s="584">
        <f t="shared" si="372"/>
        <v>26</v>
      </c>
      <c r="CM159" s="343">
        <v>10</v>
      </c>
      <c r="CN159" s="604">
        <v>2</v>
      </c>
      <c r="CO159" s="604">
        <v>10</v>
      </c>
      <c r="CP159" s="605">
        <v>2</v>
      </c>
      <c r="CQ159" s="604">
        <v>2</v>
      </c>
      <c r="CR159" s="578">
        <f t="shared" si="380"/>
        <v>0</v>
      </c>
      <c r="CS159" s="78">
        <v>0</v>
      </c>
      <c r="CT159" s="80">
        <v>0</v>
      </c>
      <c r="CU159" s="527"/>
      <c r="CV159" s="147"/>
      <c r="CW159" s="383"/>
      <c r="CX159" s="383"/>
      <c r="CY159" s="576">
        <f t="shared" si="381"/>
        <v>0</v>
      </c>
      <c r="CZ159" s="85">
        <v>0</v>
      </c>
      <c r="DA159" s="85">
        <v>0</v>
      </c>
      <c r="DB159" s="80">
        <v>0</v>
      </c>
      <c r="DC159" s="588">
        <f t="shared" si="368"/>
        <v>6</v>
      </c>
      <c r="DD159" s="85">
        <v>0</v>
      </c>
      <c r="DE159" s="454">
        <v>0</v>
      </c>
      <c r="DF159" s="85">
        <v>6</v>
      </c>
      <c r="DG159" s="420">
        <v>0</v>
      </c>
      <c r="DH159" s="420">
        <v>0</v>
      </c>
      <c r="DI159" s="420">
        <v>0</v>
      </c>
    </row>
    <row r="160" spans="1:113" ht="37.5" x14ac:dyDescent="0.3">
      <c r="A160" s="608" t="s">
        <v>268</v>
      </c>
      <c r="B160" s="521"/>
      <c r="C160" s="62">
        <f t="shared" si="386"/>
        <v>0</v>
      </c>
      <c r="D160" s="187"/>
      <c r="E160" s="511"/>
      <c r="F160" s="383"/>
      <c r="G160" s="383"/>
      <c r="H160" s="383"/>
      <c r="I160" s="490"/>
      <c r="J160" s="490"/>
      <c r="K160" s="490"/>
      <c r="L160" s="490"/>
      <c r="M160" s="100"/>
      <c r="N160" s="490"/>
      <c r="O160" s="490"/>
      <c r="P160" s="491"/>
      <c r="Q160" s="492"/>
      <c r="R160" s="383"/>
      <c r="S160" s="533"/>
      <c r="T160" s="343"/>
      <c r="U160" s="100"/>
      <c r="V160" s="100"/>
      <c r="W160" s="100"/>
      <c r="X160" s="491"/>
      <c r="Y160" s="492"/>
      <c r="Z160" s="490"/>
      <c r="AA160" s="490"/>
      <c r="AB160" s="533"/>
      <c r="AC160" s="413"/>
      <c r="AD160" s="452"/>
      <c r="AE160" s="421"/>
      <c r="AF160" s="452"/>
      <c r="AG160" s="578"/>
      <c r="AH160" s="413"/>
      <c r="AI160" s="413"/>
      <c r="AJ160" s="413"/>
      <c r="AK160" s="601"/>
      <c r="AL160" s="567"/>
      <c r="AM160" s="413"/>
      <c r="AN160" s="452"/>
      <c r="AO160" s="609"/>
      <c r="AP160" s="452"/>
      <c r="AQ160" s="609"/>
      <c r="AR160" s="84"/>
      <c r="AS160" s="594"/>
      <c r="AT160" s="594"/>
      <c r="AU160" s="601"/>
      <c r="AV160" s="601"/>
      <c r="AW160" s="594"/>
      <c r="AX160" s="571"/>
      <c r="AY160" s="415"/>
      <c r="AZ160" s="627"/>
      <c r="BA160" s="627"/>
      <c r="BB160" s="627"/>
      <c r="BC160" s="491"/>
      <c r="BD160" s="490"/>
      <c r="BE160" s="490"/>
      <c r="BF160" s="490"/>
      <c r="BG160" s="490"/>
      <c r="BH160" s="490"/>
      <c r="BI160" s="628"/>
      <c r="BJ160" s="437"/>
      <c r="BK160" s="601"/>
      <c r="BL160" s="601"/>
      <c r="BM160" s="576"/>
      <c r="BN160" s="602"/>
      <c r="BO160" s="444"/>
      <c r="BP160" s="602"/>
      <c r="BQ160" s="578">
        <f t="shared" si="379"/>
        <v>0</v>
      </c>
      <c r="BR160" s="80">
        <v>0</v>
      </c>
      <c r="BS160" s="602">
        <v>0</v>
      </c>
      <c r="BT160" s="602">
        <v>0</v>
      </c>
      <c r="BU160" s="84"/>
      <c r="BV160" s="85"/>
      <c r="BW160" s="85"/>
      <c r="BX160" s="85"/>
      <c r="BY160" s="491"/>
      <c r="BZ160" s="147"/>
      <c r="CA160" s="626"/>
      <c r="CB160" s="626"/>
      <c r="CC160" s="626"/>
      <c r="CD160" s="576"/>
      <c r="CE160" s="100"/>
      <c r="CF160" s="100"/>
      <c r="CG160" s="100"/>
      <c r="CH160" s="541"/>
      <c r="CI160" s="490"/>
      <c r="CJ160" s="80"/>
      <c r="CK160" s="80"/>
      <c r="CL160" s="584"/>
      <c r="CM160" s="343"/>
      <c r="CN160" s="604"/>
      <c r="CO160" s="604"/>
      <c r="CP160" s="605"/>
      <c r="CQ160" s="604"/>
      <c r="CR160" s="578"/>
      <c r="CS160" s="78"/>
      <c r="CT160" s="80"/>
      <c r="CU160" s="527"/>
      <c r="CV160" s="147"/>
      <c r="CW160" s="383"/>
      <c r="CX160" s="383"/>
      <c r="CY160" s="576"/>
      <c r="CZ160" s="85"/>
      <c r="DA160" s="85"/>
      <c r="DB160" s="80"/>
      <c r="DC160" s="588"/>
      <c r="DD160" s="85"/>
      <c r="DE160" s="454"/>
      <c r="DF160" s="85"/>
      <c r="DG160" s="420">
        <v>0</v>
      </c>
      <c r="DH160" s="420">
        <v>0</v>
      </c>
      <c r="DI160" s="420">
        <v>0</v>
      </c>
    </row>
    <row r="161" spans="1:113" ht="37.5" x14ac:dyDescent="0.3">
      <c r="A161" s="624" t="s">
        <v>269</v>
      </c>
      <c r="B161" s="521" t="s">
        <v>228</v>
      </c>
      <c r="C161" s="62">
        <f t="shared" si="386"/>
        <v>12</v>
      </c>
      <c r="D161" s="187"/>
      <c r="E161" s="511"/>
      <c r="F161" s="383"/>
      <c r="G161" s="383"/>
      <c r="H161" s="383"/>
      <c r="I161" s="490"/>
      <c r="J161" s="490"/>
      <c r="K161" s="490"/>
      <c r="L161" s="490"/>
      <c r="M161" s="100">
        <v>12</v>
      </c>
      <c r="N161" s="490"/>
      <c r="O161" s="490"/>
      <c r="P161" s="491"/>
      <c r="Q161" s="492"/>
      <c r="R161" s="383"/>
      <c r="S161" s="533"/>
      <c r="T161" s="343"/>
      <c r="U161" s="100"/>
      <c r="V161" s="100"/>
      <c r="W161" s="100"/>
      <c r="X161" s="491"/>
      <c r="Y161" s="492"/>
      <c r="Z161" s="490"/>
      <c r="AA161" s="490"/>
      <c r="AB161" s="533"/>
      <c r="AC161" s="413"/>
      <c r="AD161" s="452"/>
      <c r="AE161" s="421"/>
      <c r="AF161" s="452"/>
      <c r="AG161" s="578"/>
      <c r="AH161" s="413"/>
      <c r="AI161" s="413"/>
      <c r="AJ161" s="413"/>
      <c r="AK161" s="601"/>
      <c r="AL161" s="567"/>
      <c r="AM161" s="413"/>
      <c r="AN161" s="452"/>
      <c r="AO161" s="609"/>
      <c r="AP161" s="452"/>
      <c r="AQ161" s="609"/>
      <c r="AR161" s="84"/>
      <c r="AS161" s="594"/>
      <c r="AT161" s="594"/>
      <c r="AU161" s="601"/>
      <c r="AV161" s="601"/>
      <c r="AW161" s="594"/>
      <c r="AX161" s="571"/>
      <c r="AY161" s="415"/>
      <c r="AZ161" s="627"/>
      <c r="BA161" s="627"/>
      <c r="BB161" s="627"/>
      <c r="BC161" s="491"/>
      <c r="BD161" s="490"/>
      <c r="BE161" s="490"/>
      <c r="BF161" s="490"/>
      <c r="BG161" s="490"/>
      <c r="BH161" s="490"/>
      <c r="BI161" s="628"/>
      <c r="BJ161" s="437"/>
      <c r="BK161" s="601"/>
      <c r="BL161" s="601"/>
      <c r="BM161" s="576"/>
      <c r="BN161" s="602"/>
      <c r="BO161" s="444"/>
      <c r="BP161" s="602"/>
      <c r="BQ161" s="578"/>
      <c r="BR161" s="80">
        <v>0</v>
      </c>
      <c r="BS161" s="602">
        <v>0</v>
      </c>
      <c r="BT161" s="191"/>
      <c r="BU161" s="84"/>
      <c r="BV161" s="85"/>
      <c r="BW161" s="85"/>
      <c r="BX161" s="85"/>
      <c r="BY161" s="491"/>
      <c r="BZ161" s="147"/>
      <c r="CA161" s="626"/>
      <c r="CB161" s="626"/>
      <c r="CC161" s="626"/>
      <c r="CD161" s="576"/>
      <c r="CE161" s="100"/>
      <c r="CF161" s="100"/>
      <c r="CG161" s="100"/>
      <c r="CH161" s="541"/>
      <c r="CI161" s="490"/>
      <c r="CJ161" s="80"/>
      <c r="CK161" s="80"/>
      <c r="CL161" s="584"/>
      <c r="CM161" s="343"/>
      <c r="CN161" s="604"/>
      <c r="CO161" s="604"/>
      <c r="CP161" s="605"/>
      <c r="CQ161" s="604"/>
      <c r="CR161" s="578"/>
      <c r="CS161" s="78"/>
      <c r="CT161" s="80"/>
      <c r="CU161" s="527"/>
      <c r="CV161" s="147"/>
      <c r="CW161" s="383"/>
      <c r="CX161" s="383"/>
      <c r="CY161" s="576"/>
      <c r="CZ161" s="85"/>
      <c r="DA161" s="85"/>
      <c r="DB161" s="80"/>
      <c r="DC161" s="588"/>
      <c r="DD161" s="85"/>
      <c r="DE161" s="454"/>
      <c r="DF161" s="85"/>
      <c r="DG161" s="420">
        <v>0</v>
      </c>
      <c r="DH161" s="420">
        <v>0</v>
      </c>
      <c r="DI161" s="420">
        <v>0</v>
      </c>
    </row>
    <row r="162" spans="1:113" ht="37.5" customHeight="1" x14ac:dyDescent="0.3">
      <c r="A162" s="624" t="s">
        <v>270</v>
      </c>
      <c r="B162" s="521" t="s">
        <v>228</v>
      </c>
      <c r="C162" s="62">
        <f t="shared" si="386"/>
        <v>6</v>
      </c>
      <c r="D162" s="187"/>
      <c r="E162" s="511"/>
      <c r="F162" s="383"/>
      <c r="G162" s="383"/>
      <c r="H162" s="383"/>
      <c r="I162" s="490"/>
      <c r="J162" s="490"/>
      <c r="K162" s="490"/>
      <c r="L162" s="490"/>
      <c r="M162" s="100">
        <v>1</v>
      </c>
      <c r="N162" s="490"/>
      <c r="O162" s="490"/>
      <c r="P162" s="491"/>
      <c r="Q162" s="492"/>
      <c r="R162" s="383"/>
      <c r="S162" s="533">
        <f t="shared" si="374"/>
        <v>1</v>
      </c>
      <c r="T162" s="343">
        <v>1</v>
      </c>
      <c r="U162" s="100">
        <v>0</v>
      </c>
      <c r="V162" s="100">
        <v>0</v>
      </c>
      <c r="W162" s="100">
        <v>0</v>
      </c>
      <c r="X162" s="491"/>
      <c r="Y162" s="492"/>
      <c r="Z162" s="490"/>
      <c r="AA162" s="490"/>
      <c r="AB162" s="618">
        <f t="shared" si="382"/>
        <v>0</v>
      </c>
      <c r="AC162" s="619">
        <v>0</v>
      </c>
      <c r="AD162" s="619">
        <v>0</v>
      </c>
      <c r="AE162" s="619">
        <v>0</v>
      </c>
      <c r="AF162" s="619">
        <v>0</v>
      </c>
      <c r="AG162" s="578">
        <f t="shared" si="375"/>
        <v>1</v>
      </c>
      <c r="AH162" s="609">
        <v>0</v>
      </c>
      <c r="AI162" s="413">
        <v>1</v>
      </c>
      <c r="AJ162" s="597">
        <v>0</v>
      </c>
      <c r="AK162" s="609">
        <v>0</v>
      </c>
      <c r="AL162" s="620"/>
      <c r="AM162" s="621"/>
      <c r="AN162" s="621"/>
      <c r="AO162" s="621"/>
      <c r="AP162" s="621"/>
      <c r="AQ162" s="621"/>
      <c r="AR162" s="84">
        <f t="shared" si="384"/>
        <v>0</v>
      </c>
      <c r="AS162" s="594">
        <v>0</v>
      </c>
      <c r="AT162" s="594">
        <v>0</v>
      </c>
      <c r="AU162" s="594">
        <v>0</v>
      </c>
      <c r="AV162" s="594">
        <v>0</v>
      </c>
      <c r="AW162" s="594">
        <v>0</v>
      </c>
      <c r="AX162" s="571">
        <f t="shared" si="377"/>
        <v>1</v>
      </c>
      <c r="AY162" s="629">
        <v>1</v>
      </c>
      <c r="AZ162" s="629">
        <v>0</v>
      </c>
      <c r="BA162" s="629">
        <v>0</v>
      </c>
      <c r="BB162" s="629">
        <v>0</v>
      </c>
      <c r="BC162" s="491"/>
      <c r="BD162" s="490"/>
      <c r="BE162" s="490"/>
      <c r="BF162" s="490"/>
      <c r="BG162" s="490"/>
      <c r="BH162" s="490"/>
      <c r="BI162" s="491"/>
      <c r="BJ162" s="601"/>
      <c r="BK162" s="601"/>
      <c r="BL162" s="601"/>
      <c r="BM162" s="576">
        <f t="shared" si="378"/>
        <v>0</v>
      </c>
      <c r="BN162" s="602">
        <v>0</v>
      </c>
      <c r="BO162" s="444">
        <v>0</v>
      </c>
      <c r="BP162" s="602">
        <v>0</v>
      </c>
      <c r="BQ162" s="578">
        <f t="shared" si="379"/>
        <v>0</v>
      </c>
      <c r="BR162" s="80">
        <v>0</v>
      </c>
      <c r="BS162" s="602">
        <v>0</v>
      </c>
      <c r="BT162" s="85">
        <v>0</v>
      </c>
      <c r="BU162" s="84">
        <f t="shared" si="385"/>
        <v>0</v>
      </c>
      <c r="BV162" s="85">
        <v>0</v>
      </c>
      <c r="BW162" s="85">
        <v>0</v>
      </c>
      <c r="BX162" s="85">
        <v>0</v>
      </c>
      <c r="BY162" s="491"/>
      <c r="BZ162" s="147">
        <v>1</v>
      </c>
      <c r="CA162" s="626">
        <v>0</v>
      </c>
      <c r="CB162" s="626">
        <v>0</v>
      </c>
      <c r="CC162" s="626">
        <v>0</v>
      </c>
      <c r="CD162" s="576">
        <f t="shared" si="370"/>
        <v>0</v>
      </c>
      <c r="CE162" s="100">
        <v>0</v>
      </c>
      <c r="CF162" s="100">
        <v>0</v>
      </c>
      <c r="CG162" s="100">
        <v>0</v>
      </c>
      <c r="CH162" s="541">
        <f t="shared" si="371"/>
        <v>0</v>
      </c>
      <c r="CI162" s="490"/>
      <c r="CJ162" s="80">
        <v>0</v>
      </c>
      <c r="CK162" s="80">
        <v>0</v>
      </c>
      <c r="CL162" s="584">
        <f t="shared" si="372"/>
        <v>1</v>
      </c>
      <c r="CM162" s="85">
        <v>0</v>
      </c>
      <c r="CN162" s="85">
        <v>0</v>
      </c>
      <c r="CO162" s="85">
        <v>0</v>
      </c>
      <c r="CP162" s="85">
        <v>0</v>
      </c>
      <c r="CQ162" s="604">
        <v>1</v>
      </c>
      <c r="CR162" s="578">
        <f t="shared" si="380"/>
        <v>0</v>
      </c>
      <c r="CS162" s="78">
        <v>0</v>
      </c>
      <c r="CT162" s="80">
        <v>0</v>
      </c>
      <c r="CU162" s="527"/>
      <c r="CV162" s="147"/>
      <c r="CW162" s="383"/>
      <c r="CX162" s="383"/>
      <c r="CY162" s="576">
        <f t="shared" si="381"/>
        <v>0</v>
      </c>
      <c r="CZ162" s="85">
        <v>0</v>
      </c>
      <c r="DA162" s="85">
        <v>0</v>
      </c>
      <c r="DB162" s="80">
        <v>0</v>
      </c>
      <c r="DC162" s="588">
        <f t="shared" si="368"/>
        <v>1</v>
      </c>
      <c r="DD162" s="85">
        <v>0</v>
      </c>
      <c r="DE162" s="454">
        <v>0</v>
      </c>
      <c r="DF162" s="85">
        <v>1</v>
      </c>
      <c r="DG162" s="420">
        <v>0</v>
      </c>
      <c r="DH162" s="420">
        <v>0</v>
      </c>
      <c r="DI162" s="420">
        <v>0</v>
      </c>
    </row>
    <row r="163" spans="1:113" ht="37.5" x14ac:dyDescent="0.3">
      <c r="A163" s="630" t="s">
        <v>271</v>
      </c>
      <c r="B163" s="425" t="s">
        <v>272</v>
      </c>
      <c r="C163" s="62">
        <f t="shared" si="386"/>
        <v>27760</v>
      </c>
      <c r="D163" s="187"/>
      <c r="E163" s="511"/>
      <c r="F163" s="383"/>
      <c r="G163" s="383"/>
      <c r="H163" s="383"/>
      <c r="I163" s="490"/>
      <c r="J163" s="490"/>
      <c r="K163" s="490"/>
      <c r="L163" s="490"/>
      <c r="M163" s="407"/>
      <c r="N163" s="490"/>
      <c r="O163" s="631" t="s">
        <v>273</v>
      </c>
      <c r="P163" s="491"/>
      <c r="Q163" s="492"/>
      <c r="R163" s="490"/>
      <c r="S163" s="491"/>
      <c r="T163" s="490"/>
      <c r="U163" s="490"/>
      <c r="V163" s="490"/>
      <c r="W163" s="490"/>
      <c r="X163" s="491"/>
      <c r="Y163" s="492"/>
      <c r="Z163" s="490"/>
      <c r="AA163" s="490"/>
      <c r="AB163" s="491"/>
      <c r="AC163" s="490"/>
      <c r="AD163" s="490"/>
      <c r="AE163" s="490"/>
      <c r="AF163" s="490"/>
      <c r="AG163" s="491"/>
      <c r="AH163" s="490"/>
      <c r="AI163" s="490"/>
      <c r="AJ163" s="490"/>
      <c r="AK163" s="490"/>
      <c r="AL163" s="493"/>
      <c r="AM163" s="490"/>
      <c r="AN163" s="490"/>
      <c r="AO163" s="490"/>
      <c r="AP163" s="490"/>
      <c r="AQ163" s="490"/>
      <c r="AR163" s="491"/>
      <c r="AS163" s="490"/>
      <c r="AT163" s="490"/>
      <c r="AU163" s="490"/>
      <c r="AV163" s="490"/>
      <c r="AW163" s="490"/>
      <c r="AX163" s="491"/>
      <c r="AY163" s="490"/>
      <c r="AZ163" s="490"/>
      <c r="BA163" s="490"/>
      <c r="BB163" s="490"/>
      <c r="BC163" s="491"/>
      <c r="BD163" s="490"/>
      <c r="BE163" s="490"/>
      <c r="BF163" s="490"/>
      <c r="BG163" s="490"/>
      <c r="BH163" s="490"/>
      <c r="BI163" s="491"/>
      <c r="BJ163" s="492"/>
      <c r="BK163" s="490"/>
      <c r="BL163" s="490"/>
      <c r="BM163" s="491"/>
      <c r="BN163" s="490"/>
      <c r="BO163" s="494"/>
      <c r="BP163" s="490"/>
      <c r="BQ163" s="491"/>
      <c r="BR163" s="490"/>
      <c r="BS163" s="495"/>
      <c r="BT163" s="491"/>
      <c r="BU163" s="491"/>
      <c r="BV163" s="490"/>
      <c r="BW163" s="490"/>
      <c r="BX163" s="490"/>
      <c r="BY163" s="491"/>
      <c r="BZ163" s="147"/>
      <c r="CA163" s="383"/>
      <c r="CB163" s="383"/>
      <c r="CC163" s="383"/>
      <c r="CD163" s="592"/>
      <c r="CE163" s="421"/>
      <c r="CF163" s="421"/>
      <c r="CG163" s="421"/>
      <c r="CH163" s="527"/>
      <c r="CI163" s="490"/>
      <c r="CJ163" s="490"/>
      <c r="CK163" s="490"/>
      <c r="CL163" s="527"/>
      <c r="CM163" s="383"/>
      <c r="CN163" s="383"/>
      <c r="CO163" s="383"/>
      <c r="CP163" s="147"/>
      <c r="CQ163" s="383"/>
      <c r="CR163" s="491"/>
      <c r="CS163" s="490"/>
      <c r="CT163" s="490"/>
      <c r="CU163" s="491"/>
      <c r="CV163" s="492"/>
      <c r="CW163" s="490"/>
      <c r="CX163" s="490"/>
      <c r="CY163" s="491"/>
      <c r="CZ163" s="490"/>
      <c r="DA163" s="490"/>
      <c r="DB163" s="492"/>
      <c r="DC163" s="592"/>
      <c r="DD163" s="421"/>
      <c r="DE163" s="421"/>
      <c r="DF163" s="421"/>
      <c r="DG163" s="491"/>
      <c r="DH163" s="491"/>
      <c r="DI163" s="592"/>
    </row>
    <row r="164" spans="1:113" ht="18.75" x14ac:dyDescent="0.3">
      <c r="A164" s="632" t="s">
        <v>274</v>
      </c>
      <c r="B164" s="153" t="s">
        <v>230</v>
      </c>
      <c r="C164" s="62">
        <f t="shared" si="386"/>
        <v>76</v>
      </c>
      <c r="D164" s="187"/>
      <c r="E164" s="511"/>
      <c r="F164" s="383"/>
      <c r="G164" s="383"/>
      <c r="H164" s="383"/>
      <c r="I164" s="490"/>
      <c r="J164" s="490"/>
      <c r="K164" s="490"/>
      <c r="L164" s="490"/>
      <c r="M164" s="633"/>
      <c r="N164" s="490"/>
      <c r="O164" s="421">
        <v>76</v>
      </c>
      <c r="P164" s="491"/>
      <c r="Q164" s="492"/>
      <c r="R164" s="490"/>
      <c r="S164" s="491"/>
      <c r="T164" s="490"/>
      <c r="U164" s="490"/>
      <c r="V164" s="490"/>
      <c r="W164" s="490"/>
      <c r="X164" s="491"/>
      <c r="Y164" s="492"/>
      <c r="Z164" s="490"/>
      <c r="AA164" s="490"/>
      <c r="AB164" s="491"/>
      <c r="AC164" s="490"/>
      <c r="AD164" s="490"/>
      <c r="AE164" s="490"/>
      <c r="AF164" s="490"/>
      <c r="AG164" s="491"/>
      <c r="AH164" s="490"/>
      <c r="AI164" s="490"/>
      <c r="AJ164" s="490"/>
      <c r="AK164" s="490"/>
      <c r="AL164" s="493"/>
      <c r="AM164" s="490"/>
      <c r="AN164" s="490"/>
      <c r="AO164" s="490"/>
      <c r="AP164" s="490"/>
      <c r="AQ164" s="490"/>
      <c r="AR164" s="491"/>
      <c r="AS164" s="490"/>
      <c r="AT164" s="490"/>
      <c r="AU164" s="490"/>
      <c r="AV164" s="490"/>
      <c r="AW164" s="490"/>
      <c r="AX164" s="491"/>
      <c r="AY164" s="490"/>
      <c r="AZ164" s="490"/>
      <c r="BA164" s="490"/>
      <c r="BB164" s="490"/>
      <c r="BC164" s="491"/>
      <c r="BD164" s="490"/>
      <c r="BE164" s="490"/>
      <c r="BF164" s="490"/>
      <c r="BG164" s="490"/>
      <c r="BH164" s="490"/>
      <c r="BI164" s="491"/>
      <c r="BJ164" s="492"/>
      <c r="BK164" s="490"/>
      <c r="BL164" s="490"/>
      <c r="BM164" s="491"/>
      <c r="BN164" s="490"/>
      <c r="BO164" s="494"/>
      <c r="BP164" s="490"/>
      <c r="BQ164" s="491"/>
      <c r="BR164" s="490"/>
      <c r="BS164" s="495"/>
      <c r="BT164" s="491"/>
      <c r="BU164" s="491"/>
      <c r="BV164" s="490"/>
      <c r="BW164" s="490"/>
      <c r="BX164" s="490"/>
      <c r="BY164" s="491"/>
      <c r="BZ164" s="492"/>
      <c r="CA164" s="490"/>
      <c r="CB164" s="490"/>
      <c r="CC164" s="490"/>
      <c r="CD164" s="491"/>
      <c r="CE164" s="490"/>
      <c r="CF164" s="490"/>
      <c r="CG164" s="490"/>
      <c r="CH164" s="491"/>
      <c r="CI164" s="490"/>
      <c r="CJ164" s="490"/>
      <c r="CK164" s="490"/>
      <c r="CL164" s="491"/>
      <c r="CM164" s="490"/>
      <c r="CN164" s="490"/>
      <c r="CO164" s="490"/>
      <c r="CP164" s="492"/>
      <c r="CQ164" s="490"/>
      <c r="CR164" s="491"/>
      <c r="CS164" s="490"/>
      <c r="CT164" s="490"/>
      <c r="CU164" s="491"/>
      <c r="CV164" s="492"/>
      <c r="CW164" s="490"/>
      <c r="CX164" s="490"/>
      <c r="CY164" s="491"/>
      <c r="CZ164" s="490"/>
      <c r="DA164" s="490"/>
      <c r="DB164" s="492"/>
      <c r="DC164" s="491"/>
      <c r="DD164" s="490"/>
      <c r="DE164" s="490"/>
      <c r="DF164" s="490"/>
      <c r="DG164" s="491"/>
      <c r="DH164" s="491"/>
      <c r="DI164" s="491"/>
    </row>
    <row r="165" spans="1:113" ht="37.5" x14ac:dyDescent="0.3">
      <c r="A165" s="634" t="s">
        <v>275</v>
      </c>
      <c r="B165" s="186" t="s">
        <v>272</v>
      </c>
      <c r="C165" s="62">
        <f t="shared" si="386"/>
        <v>1</v>
      </c>
      <c r="D165" s="187"/>
      <c r="E165" s="511"/>
      <c r="F165" s="383"/>
      <c r="G165" s="383"/>
      <c r="H165" s="383"/>
      <c r="I165" s="490"/>
      <c r="J165" s="490"/>
      <c r="K165" s="490"/>
      <c r="L165" s="490"/>
      <c r="M165" s="633"/>
      <c r="N165" s="490"/>
      <c r="O165" s="421">
        <v>1</v>
      </c>
      <c r="P165" s="491"/>
      <c r="Q165" s="492"/>
      <c r="R165" s="490"/>
      <c r="S165" s="491"/>
      <c r="T165" s="490"/>
      <c r="U165" s="490"/>
      <c r="V165" s="490"/>
      <c r="W165" s="490"/>
      <c r="X165" s="491"/>
      <c r="Y165" s="492"/>
      <c r="Z165" s="490"/>
      <c r="AA165" s="490"/>
      <c r="AB165" s="491"/>
      <c r="AC165" s="490"/>
      <c r="AD165" s="490"/>
      <c r="AE165" s="490"/>
      <c r="AF165" s="490"/>
      <c r="AG165" s="491"/>
      <c r="AH165" s="490"/>
      <c r="AI165" s="490"/>
      <c r="AJ165" s="490"/>
      <c r="AK165" s="490"/>
      <c r="AL165" s="493"/>
      <c r="AM165" s="490"/>
      <c r="AN165" s="490"/>
      <c r="AO165" s="490"/>
      <c r="AP165" s="490"/>
      <c r="AQ165" s="490"/>
      <c r="AR165" s="491"/>
      <c r="AS165" s="490"/>
      <c r="AT165" s="490"/>
      <c r="AU165" s="490"/>
      <c r="AV165" s="490"/>
      <c r="AW165" s="490"/>
      <c r="AX165" s="491"/>
      <c r="AY165" s="490"/>
      <c r="AZ165" s="490"/>
      <c r="BA165" s="490"/>
      <c r="BB165" s="490"/>
      <c r="BC165" s="491"/>
      <c r="BD165" s="490"/>
      <c r="BE165" s="490"/>
      <c r="BF165" s="490"/>
      <c r="BG165" s="490"/>
      <c r="BH165" s="490"/>
      <c r="BI165" s="491"/>
      <c r="BJ165" s="492"/>
      <c r="BK165" s="490"/>
      <c r="BL165" s="490"/>
      <c r="BM165" s="491"/>
      <c r="BN165" s="490"/>
      <c r="BO165" s="494"/>
      <c r="BP165" s="490"/>
      <c r="BQ165" s="491"/>
      <c r="BR165" s="490"/>
      <c r="BS165" s="495"/>
      <c r="BT165" s="491"/>
      <c r="BU165" s="491"/>
      <c r="BV165" s="490"/>
      <c r="BW165" s="490"/>
      <c r="BX165" s="490"/>
      <c r="BY165" s="491"/>
      <c r="BZ165" s="492"/>
      <c r="CA165" s="490"/>
      <c r="CB165" s="490"/>
      <c r="CC165" s="490"/>
      <c r="CD165" s="491"/>
      <c r="CE165" s="490"/>
      <c r="CF165" s="490"/>
      <c r="CG165" s="490"/>
      <c r="CH165" s="491"/>
      <c r="CI165" s="490"/>
      <c r="CJ165" s="490"/>
      <c r="CK165" s="490"/>
      <c r="CL165" s="491"/>
      <c r="CM165" s="490"/>
      <c r="CN165" s="490"/>
      <c r="CO165" s="490"/>
      <c r="CP165" s="492"/>
      <c r="CQ165" s="490"/>
      <c r="CR165" s="491"/>
      <c r="CS165" s="490"/>
      <c r="CT165" s="490"/>
      <c r="CU165" s="491"/>
      <c r="CV165" s="492"/>
      <c r="CW165" s="490"/>
      <c r="CX165" s="490"/>
      <c r="CY165" s="491"/>
      <c r="CZ165" s="490"/>
      <c r="DA165" s="490"/>
      <c r="DB165" s="492"/>
      <c r="DC165" s="491"/>
      <c r="DD165" s="490"/>
      <c r="DE165" s="490"/>
      <c r="DF165" s="490"/>
      <c r="DG165" s="491"/>
      <c r="DH165" s="491"/>
      <c r="DI165" s="491"/>
    </row>
    <row r="166" spans="1:113" ht="42" customHeight="1" x14ac:dyDescent="0.3">
      <c r="A166" s="635" t="s">
        <v>276</v>
      </c>
      <c r="B166" s="636" t="s">
        <v>230</v>
      </c>
      <c r="C166" s="62">
        <f t="shared" si="386"/>
        <v>76</v>
      </c>
      <c r="D166" s="187"/>
      <c r="E166" s="511"/>
      <c r="F166" s="383"/>
      <c r="G166" s="383"/>
      <c r="H166" s="383"/>
      <c r="I166" s="490"/>
      <c r="J166" s="490"/>
      <c r="K166" s="490"/>
      <c r="L166" s="490"/>
      <c r="M166" s="633"/>
      <c r="N166" s="490"/>
      <c r="O166" s="421">
        <v>76</v>
      </c>
      <c r="P166" s="491"/>
      <c r="Q166" s="492"/>
      <c r="R166" s="490"/>
      <c r="S166" s="491"/>
      <c r="T166" s="490"/>
      <c r="U166" s="490"/>
      <c r="V166" s="490"/>
      <c r="W166" s="490"/>
      <c r="X166" s="491"/>
      <c r="Y166" s="492"/>
      <c r="Z166" s="490"/>
      <c r="AA166" s="490"/>
      <c r="AB166" s="491"/>
      <c r="AC166" s="490"/>
      <c r="AD166" s="490"/>
      <c r="AE166" s="490"/>
      <c r="AF166" s="490"/>
      <c r="AG166" s="491"/>
      <c r="AH166" s="490"/>
      <c r="AI166" s="490"/>
      <c r="AJ166" s="490"/>
      <c r="AK166" s="490"/>
      <c r="AL166" s="493"/>
      <c r="AM166" s="490"/>
      <c r="AN166" s="490"/>
      <c r="AO166" s="490"/>
      <c r="AP166" s="490"/>
      <c r="AQ166" s="490"/>
      <c r="AR166" s="491"/>
      <c r="AS166" s="490"/>
      <c r="AT166" s="490"/>
      <c r="AU166" s="490"/>
      <c r="AV166" s="490"/>
      <c r="AW166" s="490"/>
      <c r="AX166" s="491"/>
      <c r="AY166" s="490"/>
      <c r="AZ166" s="490"/>
      <c r="BA166" s="490"/>
      <c r="BB166" s="490"/>
      <c r="BC166" s="491"/>
      <c r="BD166" s="490"/>
      <c r="BE166" s="490"/>
      <c r="BF166" s="490"/>
      <c r="BG166" s="490"/>
      <c r="BH166" s="490"/>
      <c r="BI166" s="491"/>
      <c r="BJ166" s="492"/>
      <c r="BK166" s="490"/>
      <c r="BL166" s="490"/>
      <c r="BM166" s="491"/>
      <c r="BN166" s="490"/>
      <c r="BO166" s="494"/>
      <c r="BP166" s="490"/>
      <c r="BQ166" s="491"/>
      <c r="BR166" s="490"/>
      <c r="BS166" s="495"/>
      <c r="BT166" s="491"/>
      <c r="BU166" s="491"/>
      <c r="BV166" s="490"/>
      <c r="BW166" s="490"/>
      <c r="BX166" s="490"/>
      <c r="BY166" s="491"/>
      <c r="BZ166" s="492"/>
      <c r="CA166" s="490"/>
      <c r="CB166" s="490"/>
      <c r="CC166" s="490"/>
      <c r="CD166" s="491"/>
      <c r="CE166" s="490"/>
      <c r="CF166" s="490"/>
      <c r="CG166" s="490"/>
      <c r="CH166" s="491"/>
      <c r="CI166" s="490"/>
      <c r="CJ166" s="490"/>
      <c r="CK166" s="490"/>
      <c r="CL166" s="491"/>
      <c r="CM166" s="490"/>
      <c r="CN166" s="490"/>
      <c r="CO166" s="490"/>
      <c r="CP166" s="492"/>
      <c r="CQ166" s="490"/>
      <c r="CR166" s="491"/>
      <c r="CS166" s="490"/>
      <c r="CT166" s="490"/>
      <c r="CU166" s="491"/>
      <c r="CV166" s="492"/>
      <c r="CW166" s="490"/>
      <c r="CX166" s="490"/>
      <c r="CY166" s="491"/>
      <c r="CZ166" s="490"/>
      <c r="DA166" s="490"/>
      <c r="DB166" s="492"/>
      <c r="DC166" s="491"/>
      <c r="DD166" s="490"/>
      <c r="DE166" s="490"/>
      <c r="DF166" s="490"/>
      <c r="DG166" s="491"/>
      <c r="DH166" s="491"/>
      <c r="DI166" s="491"/>
    </row>
    <row r="167" spans="1:113" ht="56.25" x14ac:dyDescent="0.3">
      <c r="A167" s="499" t="s">
        <v>277</v>
      </c>
      <c r="B167" s="441" t="s">
        <v>115</v>
      </c>
      <c r="C167" s="497">
        <f t="shared" si="386"/>
        <v>960</v>
      </c>
      <c r="D167" s="187"/>
      <c r="E167" s="511"/>
      <c r="F167" s="383"/>
      <c r="G167" s="383"/>
      <c r="H167" s="547">
        <f>H168+H169</f>
        <v>680</v>
      </c>
      <c r="I167" s="473"/>
      <c r="J167" s="473"/>
      <c r="K167" s="473"/>
      <c r="L167" s="473"/>
      <c r="M167" s="473"/>
      <c r="N167" s="473"/>
      <c r="O167" s="502"/>
      <c r="P167" s="474"/>
      <c r="Q167" s="99"/>
      <c r="R167" s="475"/>
      <c r="S167" s="474"/>
      <c r="T167" s="473"/>
      <c r="U167" s="473"/>
      <c r="V167" s="473"/>
      <c r="W167" s="473"/>
      <c r="X167" s="474"/>
      <c r="Y167" s="254"/>
      <c r="Z167" s="473"/>
      <c r="AA167" s="473"/>
      <c r="AB167" s="474"/>
      <c r="AC167" s="473"/>
      <c r="AD167" s="473"/>
      <c r="AE167" s="473"/>
      <c r="AF167" s="473"/>
      <c r="AG167" s="474"/>
      <c r="AH167" s="473"/>
      <c r="AI167" s="473"/>
      <c r="AJ167" s="473"/>
      <c r="AK167" s="473"/>
      <c r="AL167" s="476"/>
      <c r="AM167" s="99"/>
      <c r="AN167" s="99"/>
      <c r="AO167" s="99"/>
      <c r="AP167" s="99"/>
      <c r="AQ167" s="99"/>
      <c r="AR167" s="477"/>
      <c r="AS167" s="478"/>
      <c r="AT167" s="478"/>
      <c r="AU167" s="478"/>
      <c r="AV167" s="478"/>
      <c r="AW167" s="478"/>
      <c r="AX167" s="474"/>
      <c r="AY167" s="479"/>
      <c r="AZ167" s="479"/>
      <c r="BA167" s="479"/>
      <c r="BB167" s="479"/>
      <c r="BC167" s="474"/>
      <c r="BD167" s="479"/>
      <c r="BE167" s="479"/>
      <c r="BF167" s="479"/>
      <c r="BG167" s="479"/>
      <c r="BH167" s="479"/>
      <c r="BI167" s="474"/>
      <c r="BJ167" s="480"/>
      <c r="BK167" s="479"/>
      <c r="BL167" s="479"/>
      <c r="BM167" s="474"/>
      <c r="BN167" s="479"/>
      <c r="BO167" s="481"/>
      <c r="BP167" s="479"/>
      <c r="BQ167" s="474"/>
      <c r="BR167" s="479"/>
      <c r="BS167" s="482"/>
      <c r="BT167" s="483"/>
      <c r="BU167" s="474"/>
      <c r="BV167" s="479"/>
      <c r="BW167" s="479"/>
      <c r="BX167" s="479"/>
      <c r="BY167" s="474"/>
      <c r="BZ167" s="484"/>
      <c r="CA167" s="485"/>
      <c r="CB167" s="485"/>
      <c r="CC167" s="485"/>
      <c r="CD167" s="474"/>
      <c r="CE167" s="479"/>
      <c r="CF167" s="479"/>
      <c r="CG167" s="479"/>
      <c r="CH167" s="474"/>
      <c r="CI167" s="479"/>
      <c r="CJ167" s="479"/>
      <c r="CK167" s="479"/>
      <c r="CL167" s="474"/>
      <c r="CM167" s="486"/>
      <c r="CN167" s="486"/>
      <c r="CO167" s="486"/>
      <c r="CP167" s="487"/>
      <c r="CQ167" s="486"/>
      <c r="CR167" s="637">
        <f>CS167</f>
        <v>280</v>
      </c>
      <c r="CS167" s="536">
        <f>CS169</f>
        <v>280</v>
      </c>
      <c r="CT167" s="536"/>
      <c r="CU167" s="474"/>
      <c r="CV167" s="487"/>
      <c r="CW167" s="486"/>
      <c r="CX167" s="486"/>
      <c r="CY167" s="474"/>
      <c r="CZ167" s="486"/>
      <c r="DA167" s="486"/>
      <c r="DB167" s="487"/>
      <c r="DC167" s="474"/>
      <c r="DD167" s="486"/>
      <c r="DE167" s="486"/>
      <c r="DF167" s="486"/>
      <c r="DG167" s="488"/>
      <c r="DH167" s="488"/>
      <c r="DI167" s="488"/>
    </row>
    <row r="168" spans="1:113" ht="131.25" x14ac:dyDescent="0.3">
      <c r="A168" s="496" t="s">
        <v>278</v>
      </c>
      <c r="B168" s="638" t="s">
        <v>115</v>
      </c>
      <c r="C168" s="62">
        <f t="shared" si="386"/>
        <v>680</v>
      </c>
      <c r="D168" s="187"/>
      <c r="E168" s="511"/>
      <c r="F168" s="383"/>
      <c r="G168" s="383"/>
      <c r="H168" s="531">
        <v>680</v>
      </c>
      <c r="I168" s="490"/>
      <c r="J168" s="490"/>
      <c r="K168" s="490"/>
      <c r="L168" s="490"/>
      <c r="M168" s="490"/>
      <c r="N168" s="490"/>
      <c r="O168" s="490"/>
      <c r="P168" s="491"/>
      <c r="Q168" s="492"/>
      <c r="R168" s="490"/>
      <c r="S168" s="491"/>
      <c r="T168" s="490"/>
      <c r="U168" s="490"/>
      <c r="V168" s="490"/>
      <c r="W168" s="490"/>
      <c r="X168" s="491"/>
      <c r="Y168" s="492"/>
      <c r="Z168" s="490"/>
      <c r="AA168" s="490"/>
      <c r="AB168" s="491"/>
      <c r="AC168" s="490"/>
      <c r="AD168" s="490"/>
      <c r="AE168" s="490"/>
      <c r="AF168" s="490"/>
      <c r="AG168" s="491"/>
      <c r="AH168" s="490"/>
      <c r="AI168" s="490"/>
      <c r="AJ168" s="490"/>
      <c r="AK168" s="490"/>
      <c r="AL168" s="493"/>
      <c r="AM168" s="490"/>
      <c r="AN168" s="490"/>
      <c r="AO168" s="490"/>
      <c r="AP168" s="490"/>
      <c r="AQ168" s="490"/>
      <c r="AR168" s="491"/>
      <c r="AS168" s="490"/>
      <c r="AT168" s="490"/>
      <c r="AU168" s="490"/>
      <c r="AV168" s="490"/>
      <c r="AW168" s="490"/>
      <c r="AX168" s="491"/>
      <c r="AY168" s="490"/>
      <c r="AZ168" s="490"/>
      <c r="BA168" s="490"/>
      <c r="BB168" s="490"/>
      <c r="BC168" s="491"/>
      <c r="BD168" s="490"/>
      <c r="BE168" s="490"/>
      <c r="BF168" s="490"/>
      <c r="BG168" s="490"/>
      <c r="BH168" s="490"/>
      <c r="BI168" s="491"/>
      <c r="BJ168" s="492"/>
      <c r="BK168" s="490"/>
      <c r="BL168" s="490"/>
      <c r="BM168" s="491"/>
      <c r="BN168" s="490"/>
      <c r="BO168" s="494"/>
      <c r="BP168" s="490"/>
      <c r="BQ168" s="491"/>
      <c r="BR168" s="490"/>
      <c r="BS168" s="495"/>
      <c r="BT168" s="491"/>
      <c r="BU168" s="491"/>
      <c r="BV168" s="490"/>
      <c r="BW168" s="490"/>
      <c r="BX168" s="490"/>
      <c r="BY168" s="491"/>
      <c r="BZ168" s="492"/>
      <c r="CA168" s="490"/>
      <c r="CB168" s="490"/>
      <c r="CC168" s="490"/>
      <c r="CD168" s="491"/>
      <c r="CE168" s="490"/>
      <c r="CF168" s="490"/>
      <c r="CG168" s="490"/>
      <c r="CH168" s="491"/>
      <c r="CI168" s="490"/>
      <c r="CJ168" s="490"/>
      <c r="CK168" s="490"/>
      <c r="CL168" s="491"/>
      <c r="CM168" s="490"/>
      <c r="CN168" s="490"/>
      <c r="CO168" s="490"/>
      <c r="CP168" s="492"/>
      <c r="CQ168" s="490"/>
      <c r="CR168" s="483"/>
      <c r="CS168" s="479"/>
      <c r="CT168" s="479"/>
      <c r="CU168" s="491"/>
      <c r="CV168" s="492"/>
      <c r="CW168" s="490"/>
      <c r="CX168" s="490"/>
      <c r="CY168" s="491"/>
      <c r="CZ168" s="490"/>
      <c r="DA168" s="490"/>
      <c r="DB168" s="492"/>
      <c r="DC168" s="491"/>
      <c r="DD168" s="490"/>
      <c r="DE168" s="490"/>
      <c r="DF168" s="490"/>
      <c r="DG168" s="491"/>
      <c r="DH168" s="491"/>
      <c r="DI168" s="491"/>
    </row>
    <row r="169" spans="1:113" ht="37.5" x14ac:dyDescent="0.3">
      <c r="A169" s="639" t="s">
        <v>279</v>
      </c>
      <c r="B169" s="640" t="s">
        <v>115</v>
      </c>
      <c r="C169" s="62">
        <f t="shared" si="386"/>
        <v>280</v>
      </c>
      <c r="D169" s="187"/>
      <c r="E169" s="511"/>
      <c r="F169" s="383"/>
      <c r="G169" s="383"/>
      <c r="H169" s="641">
        <v>0</v>
      </c>
      <c r="I169" s="490"/>
      <c r="J169" s="490"/>
      <c r="K169" s="490"/>
      <c r="L169" s="490"/>
      <c r="M169" s="490"/>
      <c r="N169" s="490"/>
      <c r="O169" s="490"/>
      <c r="P169" s="491"/>
      <c r="Q169" s="492"/>
      <c r="R169" s="490"/>
      <c r="S169" s="491"/>
      <c r="T169" s="490"/>
      <c r="U169" s="490"/>
      <c r="V169" s="490"/>
      <c r="W169" s="490"/>
      <c r="X169" s="491"/>
      <c r="Y169" s="492"/>
      <c r="Z169" s="490"/>
      <c r="AA169" s="490"/>
      <c r="AB169" s="491"/>
      <c r="AC169" s="490"/>
      <c r="AD169" s="490"/>
      <c r="AE169" s="490"/>
      <c r="AF169" s="490"/>
      <c r="AG169" s="491"/>
      <c r="AH169" s="490"/>
      <c r="AI169" s="490"/>
      <c r="AJ169" s="490"/>
      <c r="AK169" s="490"/>
      <c r="AL169" s="493"/>
      <c r="AM169" s="490"/>
      <c r="AN169" s="490"/>
      <c r="AO169" s="490"/>
      <c r="AP169" s="490"/>
      <c r="AQ169" s="490"/>
      <c r="AR169" s="491"/>
      <c r="AS169" s="490"/>
      <c r="AT169" s="490"/>
      <c r="AU169" s="490"/>
      <c r="AV169" s="490"/>
      <c r="AW169" s="490"/>
      <c r="AX169" s="491"/>
      <c r="AY169" s="490"/>
      <c r="AZ169" s="490"/>
      <c r="BA169" s="490"/>
      <c r="BB169" s="490"/>
      <c r="BC169" s="491"/>
      <c r="BD169" s="490"/>
      <c r="BE169" s="490"/>
      <c r="BF169" s="490"/>
      <c r="BG169" s="490"/>
      <c r="BH169" s="490"/>
      <c r="BI169" s="491"/>
      <c r="BJ169" s="492"/>
      <c r="BK169" s="490"/>
      <c r="BL169" s="490"/>
      <c r="BM169" s="491"/>
      <c r="BN169" s="490"/>
      <c r="BO169" s="494"/>
      <c r="BP169" s="490"/>
      <c r="BQ169" s="491"/>
      <c r="BR169" s="490"/>
      <c r="BS169" s="495"/>
      <c r="BT169" s="491"/>
      <c r="BU169" s="491"/>
      <c r="BV169" s="490"/>
      <c r="BW169" s="490"/>
      <c r="BX169" s="490"/>
      <c r="BY169" s="491"/>
      <c r="BZ169" s="492"/>
      <c r="CA169" s="490"/>
      <c r="CB169" s="490"/>
      <c r="CC169" s="490"/>
      <c r="CD169" s="491"/>
      <c r="CE169" s="490"/>
      <c r="CF169" s="490"/>
      <c r="CG169" s="490"/>
      <c r="CH169" s="491"/>
      <c r="CI169" s="490"/>
      <c r="CJ169" s="490"/>
      <c r="CK169" s="490"/>
      <c r="CL169" s="491"/>
      <c r="CM169" s="490"/>
      <c r="CN169" s="490"/>
      <c r="CO169" s="490"/>
      <c r="CP169" s="492"/>
      <c r="CQ169" s="490"/>
      <c r="CR169" s="628">
        <f>CS169</f>
        <v>280</v>
      </c>
      <c r="CS169" s="531">
        <v>280</v>
      </c>
      <c r="CT169" s="479"/>
      <c r="CU169" s="491"/>
      <c r="CV169" s="492"/>
      <c r="CW169" s="490"/>
      <c r="CX169" s="490"/>
      <c r="CY169" s="491"/>
      <c r="CZ169" s="490"/>
      <c r="DA169" s="490"/>
      <c r="DB169" s="492"/>
      <c r="DC169" s="491"/>
      <c r="DD169" s="490"/>
      <c r="DE169" s="490"/>
      <c r="DF169" s="490"/>
      <c r="DG169" s="491"/>
      <c r="DH169" s="491"/>
      <c r="DI169" s="491"/>
    </row>
    <row r="170" spans="1:113" s="96" customFormat="1" ht="18.75" x14ac:dyDescent="0.3">
      <c r="A170" s="457" t="s">
        <v>280</v>
      </c>
      <c r="B170" s="642" t="s">
        <v>115</v>
      </c>
      <c r="C170" s="62">
        <f t="shared" si="386"/>
        <v>18650</v>
      </c>
      <c r="D170" s="643"/>
      <c r="E170" s="644"/>
      <c r="F170" s="645"/>
      <c r="G170" s="645"/>
      <c r="H170" s="645"/>
      <c r="I170" s="646"/>
      <c r="J170" s="646"/>
      <c r="K170" s="646"/>
      <c r="L170" s="646"/>
      <c r="M170" s="646"/>
      <c r="N170" s="646"/>
      <c r="O170" s="646"/>
      <c r="P170" s="647"/>
      <c r="Q170" s="326">
        <v>350</v>
      </c>
      <c r="R170" s="646"/>
      <c r="S170" s="648">
        <f>T170+U170+V170+W170</f>
        <v>1460</v>
      </c>
      <c r="T170" s="103">
        <v>1000</v>
      </c>
      <c r="U170" s="103">
        <v>200</v>
      </c>
      <c r="V170" s="103">
        <v>160</v>
      </c>
      <c r="W170" s="103">
        <v>100</v>
      </c>
      <c r="X170" s="649">
        <f>Y170+Z170+AA170</f>
        <v>820</v>
      </c>
      <c r="Y170" s="326">
        <v>400</v>
      </c>
      <c r="Z170" s="326">
        <v>220</v>
      </c>
      <c r="AA170" s="326">
        <v>200</v>
      </c>
      <c r="AB170" s="648">
        <f>AC170+AD170+AE170+AF170</f>
        <v>1130</v>
      </c>
      <c r="AC170" s="103">
        <v>330</v>
      </c>
      <c r="AD170" s="375">
        <v>400</v>
      </c>
      <c r="AE170" s="375">
        <v>200</v>
      </c>
      <c r="AF170" s="375">
        <v>200</v>
      </c>
      <c r="AG170" s="650">
        <f>AH170+AI170+AJ170+AK170</f>
        <v>740</v>
      </c>
      <c r="AH170" s="651">
        <v>200</v>
      </c>
      <c r="AI170" s="652">
        <v>300</v>
      </c>
      <c r="AJ170" s="653">
        <v>0</v>
      </c>
      <c r="AK170" s="651">
        <v>240</v>
      </c>
      <c r="AL170" s="404">
        <f>AM170+AN170+AO170+AP170+AQ170</f>
        <v>2340</v>
      </c>
      <c r="AM170" s="103">
        <v>800</v>
      </c>
      <c r="AN170" s="375">
        <v>800</v>
      </c>
      <c r="AO170" s="375">
        <v>300</v>
      </c>
      <c r="AP170" s="375">
        <v>180</v>
      </c>
      <c r="AQ170" s="377">
        <v>260</v>
      </c>
      <c r="AR170" s="648">
        <f>AS170+AT170+AU170+AV170+AW170</f>
        <v>1200</v>
      </c>
      <c r="AS170" s="329">
        <v>500</v>
      </c>
      <c r="AT170" s="329">
        <v>100</v>
      </c>
      <c r="AU170" s="329">
        <v>160</v>
      </c>
      <c r="AV170" s="329">
        <v>140</v>
      </c>
      <c r="AW170" s="329">
        <v>300</v>
      </c>
      <c r="AX170" s="539">
        <f>AY170+AZ170+BA170+BB170</f>
        <v>1090</v>
      </c>
      <c r="AY170" s="654">
        <v>500</v>
      </c>
      <c r="AZ170" s="654">
        <v>140</v>
      </c>
      <c r="BA170" s="654">
        <v>300</v>
      </c>
      <c r="BB170" s="654">
        <v>150</v>
      </c>
      <c r="BC170" s="648">
        <f>BD170+BE170+BF170+BG170+BH170</f>
        <v>1600</v>
      </c>
      <c r="BD170" s="103">
        <v>500</v>
      </c>
      <c r="BE170" s="645">
        <v>400</v>
      </c>
      <c r="BF170" s="645">
        <v>300</v>
      </c>
      <c r="BG170" s="645">
        <v>200</v>
      </c>
      <c r="BH170" s="655">
        <v>200</v>
      </c>
      <c r="BI170" s="648">
        <f>BJ170+BK170+BL170</f>
        <v>1080</v>
      </c>
      <c r="BJ170" s="103">
        <v>280</v>
      </c>
      <c r="BK170" s="113">
        <v>500</v>
      </c>
      <c r="BL170" s="113">
        <v>300</v>
      </c>
      <c r="BM170" s="656">
        <f>BN170+BO170+BP170</f>
        <v>720</v>
      </c>
      <c r="BN170" s="500">
        <v>700</v>
      </c>
      <c r="BO170" s="100">
        <v>0</v>
      </c>
      <c r="BP170" s="500">
        <v>20</v>
      </c>
      <c r="BQ170" s="647"/>
      <c r="BR170" s="645">
        <v>200</v>
      </c>
      <c r="BS170" s="78">
        <v>0</v>
      </c>
      <c r="BT170" s="649">
        <v>160</v>
      </c>
      <c r="BU170" s="648">
        <f>BV170+BW170+BX170</f>
        <v>750</v>
      </c>
      <c r="BV170" s="329">
        <v>350</v>
      </c>
      <c r="BW170" s="500">
        <v>300</v>
      </c>
      <c r="BX170" s="500">
        <v>100</v>
      </c>
      <c r="BY170" s="649">
        <f>BZ170+CA170+CB170+CC170</f>
        <v>850</v>
      </c>
      <c r="BZ170" s="326">
        <v>200</v>
      </c>
      <c r="CA170" s="645">
        <v>150</v>
      </c>
      <c r="CB170" s="645">
        <v>200</v>
      </c>
      <c r="CC170" s="645">
        <v>300</v>
      </c>
      <c r="CD170" s="555">
        <f>CE170+CF170+CG170</f>
        <v>440</v>
      </c>
      <c r="CE170" s="500">
        <v>100</v>
      </c>
      <c r="CF170" s="500">
        <v>280</v>
      </c>
      <c r="CG170" s="500">
        <v>60</v>
      </c>
      <c r="CH170" s="649">
        <f>CI170+CJ170+CK170</f>
        <v>490</v>
      </c>
      <c r="CI170" s="645">
        <v>190</v>
      </c>
      <c r="CJ170" s="113">
        <v>200</v>
      </c>
      <c r="CK170" s="645">
        <v>100</v>
      </c>
      <c r="CL170" s="535">
        <f>CM170+CN170+CO170+CP170+CQ170</f>
        <v>1120</v>
      </c>
      <c r="CM170" s="103">
        <v>400</v>
      </c>
      <c r="CN170" s="202">
        <v>200</v>
      </c>
      <c r="CO170" s="202">
        <v>300</v>
      </c>
      <c r="CP170" s="103">
        <v>100</v>
      </c>
      <c r="CQ170" s="657">
        <v>120</v>
      </c>
      <c r="CR170" s="658">
        <f>CS170+CT170</f>
        <v>300</v>
      </c>
      <c r="CS170" s="653">
        <v>300</v>
      </c>
      <c r="CT170" s="659">
        <v>0</v>
      </c>
      <c r="CU170" s="649">
        <f>CV170+CW170+CX170</f>
        <v>460</v>
      </c>
      <c r="CV170" s="326">
        <v>300</v>
      </c>
      <c r="CW170" s="645">
        <v>40</v>
      </c>
      <c r="CX170" s="645">
        <v>120</v>
      </c>
      <c r="CY170" s="660">
        <f>CZ170+DA170+DB170</f>
        <v>900</v>
      </c>
      <c r="CZ170" s="645">
        <v>500</v>
      </c>
      <c r="DA170" s="645">
        <v>200</v>
      </c>
      <c r="DB170" s="645">
        <v>200</v>
      </c>
      <c r="DC170" s="661">
        <f t="shared" ref="DC170:DC181" si="387">DD170+DF170+DE170</f>
        <v>520</v>
      </c>
      <c r="DD170" s="329">
        <v>200</v>
      </c>
      <c r="DE170" s="662">
        <v>120</v>
      </c>
      <c r="DF170" s="329">
        <v>200</v>
      </c>
      <c r="DG170" s="555">
        <v>140</v>
      </c>
      <c r="DH170" s="555">
        <v>200</v>
      </c>
      <c r="DI170" s="555">
        <v>140</v>
      </c>
    </row>
    <row r="171" spans="1:113" s="96" customFormat="1" ht="37.5" x14ac:dyDescent="0.25">
      <c r="A171" s="457" t="s">
        <v>281</v>
      </c>
      <c r="B171" s="77" t="s">
        <v>115</v>
      </c>
      <c r="C171" s="62">
        <f t="shared" si="386"/>
        <v>30100</v>
      </c>
      <c r="D171" s="408"/>
      <c r="E171" s="663"/>
      <c r="F171" s="547"/>
      <c r="G171" s="547"/>
      <c r="H171" s="547"/>
      <c r="I171" s="664"/>
      <c r="J171" s="664"/>
      <c r="K171" s="664"/>
      <c r="L171" s="664"/>
      <c r="M171" s="664"/>
      <c r="N171" s="664"/>
      <c r="O171" s="664"/>
      <c r="P171" s="660">
        <f>Q171+R171</f>
        <v>560</v>
      </c>
      <c r="Q171" s="408">
        <f>SUM(Q172:Q180)</f>
        <v>260</v>
      </c>
      <c r="R171" s="665">
        <f>R172+R173+R174+R175+R176+R177+R178+R179+R180</f>
        <v>300</v>
      </c>
      <c r="S171" s="538">
        <f>T171+U171+V171+W171</f>
        <v>1340</v>
      </c>
      <c r="T171" s="666">
        <f>T172+T173+T174+T175+T176+T177+T178+T179+T180</f>
        <v>340</v>
      </c>
      <c r="U171" s="666">
        <f t="shared" ref="U171:W171" si="388">U172+U173+U174+U175+U176+U177+U178+U179+U180</f>
        <v>300</v>
      </c>
      <c r="V171" s="666">
        <f t="shared" si="388"/>
        <v>140</v>
      </c>
      <c r="W171" s="666">
        <f t="shared" si="388"/>
        <v>560</v>
      </c>
      <c r="X171" s="538">
        <f>Y171+Z171+AA171</f>
        <v>780</v>
      </c>
      <c r="Y171" s="666">
        <f>Y172+Y173+Y174+Y175+Y176+Y177+Y178+Y179++Y180</f>
        <v>260</v>
      </c>
      <c r="Z171" s="666">
        <f t="shared" ref="Z171:AA171" si="389">Z172+Z173+Z174+Z175+Z176+Z177+Z178+Z179++Z180</f>
        <v>140</v>
      </c>
      <c r="AA171" s="666">
        <f t="shared" si="389"/>
        <v>380</v>
      </c>
      <c r="AB171" s="667">
        <f>AC171+AD171+AE171+AF171</f>
        <v>2060</v>
      </c>
      <c r="AC171" s="668">
        <f>AC172+AC173+AC174+AC175+AC176+AC177+AC178+AC179+AC180</f>
        <v>740</v>
      </c>
      <c r="AD171" s="668">
        <f t="shared" ref="AD171:AF171" si="390">AD172+AD173+AD174+AD175+AD176+AD177+AD178+AD179+AD180</f>
        <v>340</v>
      </c>
      <c r="AE171" s="668">
        <f t="shared" si="390"/>
        <v>400</v>
      </c>
      <c r="AF171" s="668">
        <f t="shared" si="390"/>
        <v>580</v>
      </c>
      <c r="AG171" s="658">
        <f>AH171+AI171+AJ171+AK171</f>
        <v>1880</v>
      </c>
      <c r="AH171" s="653">
        <f>AH172+AH173+AH174+AH175+AH176+AH177+AH178+AH179+AH180</f>
        <v>600</v>
      </c>
      <c r="AI171" s="653">
        <f t="shared" ref="AI171:AK171" si="391">AI172+AI173+AI174+AI175+AI176+AI177+AI178+AI179+AI180</f>
        <v>460</v>
      </c>
      <c r="AJ171" s="653">
        <f t="shared" si="391"/>
        <v>500</v>
      </c>
      <c r="AK171" s="653">
        <f t="shared" si="391"/>
        <v>320</v>
      </c>
      <c r="AL171" s="404">
        <f>AM171+AN171+AO171+AP171+AQ171</f>
        <v>1900</v>
      </c>
      <c r="AM171" s="669">
        <f>AM172+AM173+AM174+AM175+AM176+AM177+AM178+AM179+AM180</f>
        <v>500</v>
      </c>
      <c r="AN171" s="669">
        <f t="shared" ref="AN171:AQ171" si="392">AN172+AN173+AN174+AN175+AN176+AN177+AN178+AN179+AN180</f>
        <v>440</v>
      </c>
      <c r="AO171" s="669">
        <f t="shared" si="392"/>
        <v>280</v>
      </c>
      <c r="AP171" s="669">
        <f t="shared" si="392"/>
        <v>180</v>
      </c>
      <c r="AQ171" s="669">
        <f t="shared" si="392"/>
        <v>500</v>
      </c>
      <c r="AR171" s="535">
        <f>AS171+AT171+AU171+AV171+AW171</f>
        <v>2760</v>
      </c>
      <c r="AS171" s="665">
        <f>AS172+AS173+AS174+AS175+AS176+AS177+AS178+AS179+AS180</f>
        <v>760</v>
      </c>
      <c r="AT171" s="665">
        <f t="shared" ref="AT171:AW171" si="393">AT172+AT173+AT174+AT175+AT176+AT177+AT178+AT179+AT180</f>
        <v>660</v>
      </c>
      <c r="AU171" s="665">
        <f t="shared" si="393"/>
        <v>220</v>
      </c>
      <c r="AV171" s="665">
        <f t="shared" si="393"/>
        <v>380</v>
      </c>
      <c r="AW171" s="665">
        <f t="shared" si="393"/>
        <v>740</v>
      </c>
      <c r="AX171" s="539">
        <f>AY171+AZ171+BA171+BB171</f>
        <v>1820</v>
      </c>
      <c r="AY171" s="670">
        <f>SUM(AY172:AY180)</f>
        <v>840</v>
      </c>
      <c r="AZ171" s="670">
        <f t="shared" ref="AZ171:BB171" si="394">SUM(AZ172:AZ180)</f>
        <v>260</v>
      </c>
      <c r="BA171" s="670">
        <f t="shared" si="394"/>
        <v>280</v>
      </c>
      <c r="BB171" s="670">
        <f t="shared" si="394"/>
        <v>440</v>
      </c>
      <c r="BC171" s="535">
        <f>BD171+BE171+BF171+BG171+BH171</f>
        <v>2560</v>
      </c>
      <c r="BD171" s="671">
        <f>BD172+BD173+BD174+BD175+BD176+BD177+BD178+BD179+BD180</f>
        <v>780</v>
      </c>
      <c r="BE171" s="547">
        <f>BE172+BE173+BE174+BE175+BE176+BE177+BE178+BE179+BE180</f>
        <v>480</v>
      </c>
      <c r="BF171" s="547">
        <f t="shared" ref="BF171:BH171" si="395">BF172+BF173+BF174+BF175+BF176+BF177+BF178+BF179+BF180</f>
        <v>520</v>
      </c>
      <c r="BG171" s="547">
        <f t="shared" si="395"/>
        <v>440</v>
      </c>
      <c r="BH171" s="547">
        <f t="shared" si="395"/>
        <v>340</v>
      </c>
      <c r="BI171" s="538">
        <f>SUM(BI172:BI180)</f>
        <v>1200</v>
      </c>
      <c r="BJ171" s="672">
        <f>SUM(BJ172:BJ180)</f>
        <v>440</v>
      </c>
      <c r="BK171" s="672">
        <f t="shared" ref="BK171:BL171" si="396">SUM(BK172:BK180)</f>
        <v>260</v>
      </c>
      <c r="BL171" s="672">
        <f t="shared" si="396"/>
        <v>500</v>
      </c>
      <c r="BM171" s="661">
        <f>BN171+BO171+BP171</f>
        <v>620</v>
      </c>
      <c r="BN171" s="673">
        <f>BN172+BN173+BN174+BN175+BN176+BN177+BN178+BN179+BN180</f>
        <v>240</v>
      </c>
      <c r="BO171" s="674">
        <f>BO172+BO173+BO174+BO175+BO176+BO177+BO178+BO179+BO180</f>
        <v>340</v>
      </c>
      <c r="BP171" s="673">
        <f>BP172+BP173+BP174+BP175+BP176+BP177+BP178+BP179+BP180</f>
        <v>40</v>
      </c>
      <c r="BQ171" s="545">
        <f>BR171+BS171</f>
        <v>620</v>
      </c>
      <c r="BR171" s="553">
        <f>BR172+BR173+BR174+BR175+BR176+BR177+BR178+BR179+BR180</f>
        <v>260</v>
      </c>
      <c r="BS171" s="675">
        <f>BS172+BS173+BS174+BS175+BS176+BS177+BS178+BS179+BS180</f>
        <v>360</v>
      </c>
      <c r="BT171" s="545">
        <f>BT172+BT173+BT174+BT175+BT176+BT177+BT178+BT179+BT180</f>
        <v>300</v>
      </c>
      <c r="BU171" s="535">
        <f t="shared" ref="BU171:BU181" si="397">BV171+BW171+BX171</f>
        <v>1260</v>
      </c>
      <c r="BV171" s="537">
        <f>BV172+BV173+BV174+BV175+BV176+BV177+BV178+BV179+BV180</f>
        <v>280</v>
      </c>
      <c r="BW171" s="537">
        <f t="shared" ref="BW171:BX171" si="398">BW172+BW173+BW174+BW175+BW176+BW177+BW178+BW179+BW180</f>
        <v>780</v>
      </c>
      <c r="BX171" s="537">
        <f t="shared" si="398"/>
        <v>200</v>
      </c>
      <c r="BY171" s="79">
        <f>BZ171+CA171+CB171+CC171</f>
        <v>1520</v>
      </c>
      <c r="BZ171" s="408">
        <f>SUM(BZ172:BZ180)</f>
        <v>580</v>
      </c>
      <c r="CA171" s="408">
        <f t="shared" ref="CA171:CC171" si="399">SUM(CA172:CA180)</f>
        <v>220</v>
      </c>
      <c r="CB171" s="408">
        <f t="shared" si="399"/>
        <v>500</v>
      </c>
      <c r="CC171" s="408">
        <f t="shared" si="399"/>
        <v>220</v>
      </c>
      <c r="CD171" s="545">
        <f>CE171+CF171+CG171</f>
        <v>360</v>
      </c>
      <c r="CE171" s="553">
        <f>CE172+CE173+CE174+CE175+CE176+CE177+CE178+CE179+CE180</f>
        <v>120</v>
      </c>
      <c r="CF171" s="553">
        <f t="shared" ref="CF171:CG171" si="400">CF172+CF173+CF174+CF175+CF176+CF177+CF178+CF179+CF180</f>
        <v>120</v>
      </c>
      <c r="CG171" s="553">
        <f t="shared" si="400"/>
        <v>120</v>
      </c>
      <c r="CH171" s="555">
        <f t="shared" ref="CH171:CH181" si="401">CI171+CJ171+CK171</f>
        <v>940</v>
      </c>
      <c r="CI171" s="676">
        <f>CI172+CI173+CI174+CI175+CI176+CI177+CI178+CI179+CI180</f>
        <v>200</v>
      </c>
      <c r="CJ171" s="666">
        <f>CJ172+CJ173+CJ174+CJ175+CJ176+CJ177+CJ178+CJ179+CJ180</f>
        <v>360</v>
      </c>
      <c r="CK171" s="537">
        <f>CK172+CK173+CK174+CK175+CK176+CK177+CK178+CK179+CK180</f>
        <v>380</v>
      </c>
      <c r="CL171" s="535">
        <f>CM171+CN171+CO171+CP171+CQ171</f>
        <v>1960</v>
      </c>
      <c r="CM171" s="653">
        <f>CM172+CM173+CM174+CM175+CM176+CM177+CM178+CM179+CM180</f>
        <v>560</v>
      </c>
      <c r="CN171" s="653">
        <f t="shared" ref="CN171:CQ171" si="402">CN172+CN173+CN174+CN175+CN176+CN177+CN178+CN179+CN180</f>
        <v>400</v>
      </c>
      <c r="CO171" s="653">
        <f t="shared" si="402"/>
        <v>380</v>
      </c>
      <c r="CP171" s="651">
        <f t="shared" si="402"/>
        <v>400</v>
      </c>
      <c r="CQ171" s="653">
        <f t="shared" si="402"/>
        <v>220</v>
      </c>
      <c r="CR171" s="658">
        <f>CS171+CT171</f>
        <v>700</v>
      </c>
      <c r="CS171" s="677">
        <f>CS172+CS173+CS174+CS175+CS176+CS177+CS178+CS179+CS180</f>
        <v>360</v>
      </c>
      <c r="CT171" s="659">
        <f>CT172+CT173+CT174+CT175+CT176+CT177+CT178+CT179+CT180</f>
        <v>340</v>
      </c>
      <c r="CU171" s="535">
        <f>CV171+CW171+CX171</f>
        <v>1340</v>
      </c>
      <c r="CV171" s="671">
        <f>SUM(CV172:CV180)</f>
        <v>400</v>
      </c>
      <c r="CW171" s="671">
        <f t="shared" ref="CW171:CX171" si="403">SUM(CW172:CW180)</f>
        <v>300</v>
      </c>
      <c r="CX171" s="671">
        <f t="shared" si="403"/>
        <v>640</v>
      </c>
      <c r="CY171" s="660">
        <f>CZ171+DA171+DB171</f>
        <v>1180</v>
      </c>
      <c r="CZ171" s="553">
        <f>CZ172+CZ173+CZ174+CZ175+CZ176+CZ177+CZ178+CZ179+CZ180</f>
        <v>420</v>
      </c>
      <c r="DA171" s="553">
        <f>DA172+DA173+DA174+DA175+DA176+DA177+DA178+DA179+DA180</f>
        <v>380</v>
      </c>
      <c r="DB171" s="678">
        <f>DB172+DB173+DB174+DB175+DB176+DB177+DB178+DB179+DB180</f>
        <v>380</v>
      </c>
      <c r="DC171" s="661">
        <f t="shared" si="387"/>
        <v>1140</v>
      </c>
      <c r="DD171" s="666">
        <f>DD172+DD173+DD174+DD175+DD176+DD177+DD178+DD179+DD180</f>
        <v>320</v>
      </c>
      <c r="DE171" s="666">
        <f>DE172+DE173+DE174+DE175+DE176+DE177+DE178+DE179+DE180</f>
        <v>420</v>
      </c>
      <c r="DF171" s="666">
        <f t="shared" ref="DF171" si="404">DF172+DF173+DF174+DF175+DF176+DF177+DF178+DF179+DF180</f>
        <v>400</v>
      </c>
      <c r="DG171" s="679">
        <f>DG172+DG173+DG174+DG175+DG176+DG177+DG178+DG179+DG180</f>
        <v>320</v>
      </c>
      <c r="DH171" s="679">
        <f>DH172+DH173+DH174+DH175+DH176+DH177+DH178+DH179+DH180</f>
        <v>280</v>
      </c>
      <c r="DI171" s="679">
        <f>DI172+DI173+DI174+DI175+DI176+DI177+DI178+DI179+DI180</f>
        <v>700</v>
      </c>
    </row>
    <row r="172" spans="1:113" ht="18.75" x14ac:dyDescent="0.3">
      <c r="A172" s="489" t="s">
        <v>282</v>
      </c>
      <c r="B172" s="680" t="s">
        <v>115</v>
      </c>
      <c r="C172" s="62">
        <f t="shared" si="386"/>
        <v>1600</v>
      </c>
      <c r="D172" s="187"/>
      <c r="E172" s="511"/>
      <c r="F172" s="383"/>
      <c r="G172" s="383"/>
      <c r="H172" s="383"/>
      <c r="I172" s="490"/>
      <c r="J172" s="490"/>
      <c r="K172" s="490"/>
      <c r="L172" s="490"/>
      <c r="M172" s="490"/>
      <c r="N172" s="490"/>
      <c r="O172" s="490"/>
      <c r="P172" s="660">
        <f t="shared" ref="P172:P180" si="405">Q172+R172</f>
        <v>20</v>
      </c>
      <c r="Q172" s="147">
        <v>0</v>
      </c>
      <c r="R172" s="383">
        <v>20</v>
      </c>
      <c r="S172" s="561">
        <f>T172+U172+V172+W172</f>
        <v>20</v>
      </c>
      <c r="T172" s="122">
        <v>0</v>
      </c>
      <c r="U172" s="122">
        <v>0</v>
      </c>
      <c r="V172" s="122">
        <v>0</v>
      </c>
      <c r="W172" s="155">
        <v>20</v>
      </c>
      <c r="X172" s="561">
        <f>Y172+Z172+AA172</f>
        <v>0</v>
      </c>
      <c r="Y172" s="122">
        <v>0</v>
      </c>
      <c r="Z172" s="189">
        <v>0</v>
      </c>
      <c r="AA172" s="369">
        <v>0</v>
      </c>
      <c r="AB172" s="681">
        <f>AC172+AD172+AE172+AF172</f>
        <v>40</v>
      </c>
      <c r="AC172" s="682">
        <v>0</v>
      </c>
      <c r="AD172" s="682">
        <v>0</v>
      </c>
      <c r="AE172" s="682">
        <v>0</v>
      </c>
      <c r="AF172" s="367">
        <v>40</v>
      </c>
      <c r="AG172" s="683">
        <f>AH172+AI172+AJ172+AK172</f>
        <v>180</v>
      </c>
      <c r="AH172" s="684">
        <v>40</v>
      </c>
      <c r="AI172" s="685">
        <v>80</v>
      </c>
      <c r="AJ172" s="677">
        <v>20</v>
      </c>
      <c r="AK172" s="686">
        <v>40</v>
      </c>
      <c r="AL172" s="687">
        <f>AM172+AN172+AO172+AP172+AQ172</f>
        <v>220</v>
      </c>
      <c r="AM172" s="284">
        <v>20</v>
      </c>
      <c r="AN172" s="367">
        <v>140</v>
      </c>
      <c r="AO172" s="688">
        <v>0</v>
      </c>
      <c r="AP172" s="367">
        <v>40</v>
      </c>
      <c r="AQ172" s="367">
        <v>20</v>
      </c>
      <c r="AR172" s="689">
        <f>AS172+AT172+AU172+AV172+AW172</f>
        <v>180</v>
      </c>
      <c r="AS172" s="289">
        <v>20</v>
      </c>
      <c r="AT172" s="289">
        <v>20</v>
      </c>
      <c r="AU172" s="289">
        <v>20</v>
      </c>
      <c r="AV172" s="289">
        <v>40</v>
      </c>
      <c r="AW172" s="289">
        <v>80</v>
      </c>
      <c r="AX172" s="571">
        <f>AY172+AZ172+BA172+BB172</f>
        <v>180</v>
      </c>
      <c r="AY172" s="611">
        <v>60</v>
      </c>
      <c r="AZ172" s="611">
        <v>40</v>
      </c>
      <c r="BA172" s="611">
        <v>40</v>
      </c>
      <c r="BB172" s="611">
        <v>40</v>
      </c>
      <c r="BC172" s="488">
        <f>BD172+BE172+BF172+BG172+BH172</f>
        <v>180</v>
      </c>
      <c r="BD172" s="289">
        <v>60</v>
      </c>
      <c r="BE172" s="383">
        <v>60</v>
      </c>
      <c r="BF172" s="383">
        <v>20</v>
      </c>
      <c r="BG172" s="383">
        <v>20</v>
      </c>
      <c r="BH172" s="383">
        <v>20</v>
      </c>
      <c r="BI172" s="561">
        <f>BJ172+BK172+BL172</f>
        <v>80</v>
      </c>
      <c r="BJ172" s="690">
        <v>40</v>
      </c>
      <c r="BK172" s="395">
        <v>0</v>
      </c>
      <c r="BL172" s="690">
        <v>40</v>
      </c>
      <c r="BM172" s="588">
        <f>BN172+BO172+BP172</f>
        <v>0</v>
      </c>
      <c r="BN172" s="611">
        <v>0</v>
      </c>
      <c r="BO172" s="691">
        <v>0</v>
      </c>
      <c r="BP172" s="611">
        <v>0</v>
      </c>
      <c r="BQ172" s="592">
        <f>BR172+BS172</f>
        <v>40</v>
      </c>
      <c r="BR172" s="78">
        <v>0</v>
      </c>
      <c r="BS172" s="288">
        <v>40</v>
      </c>
      <c r="BT172" s="78">
        <v>0</v>
      </c>
      <c r="BU172" s="120">
        <f>BV172+BW172+BX172</f>
        <v>0</v>
      </c>
      <c r="BV172" s="78">
        <v>0</v>
      </c>
      <c r="BW172" s="78">
        <v>0</v>
      </c>
      <c r="BX172" s="78">
        <v>0</v>
      </c>
      <c r="BY172" s="550">
        <f>BZ172+CA172+CB172+CC172</f>
        <v>120</v>
      </c>
      <c r="BZ172" s="147">
        <v>40</v>
      </c>
      <c r="CA172" s="78">
        <v>0</v>
      </c>
      <c r="CB172" s="383">
        <v>60</v>
      </c>
      <c r="CC172" s="383">
        <v>20</v>
      </c>
      <c r="CD172" s="576">
        <f>CE172+CF172+CG172</f>
        <v>0</v>
      </c>
      <c r="CE172" s="91">
        <v>0</v>
      </c>
      <c r="CF172" s="91">
        <v>0</v>
      </c>
      <c r="CG172" s="91">
        <v>0</v>
      </c>
      <c r="CH172" s="692">
        <f>CI172+CJ172+CK172</f>
        <v>0</v>
      </c>
      <c r="CI172" s="693">
        <v>0</v>
      </c>
      <c r="CJ172" s="693">
        <v>0</v>
      </c>
      <c r="CK172" s="693">
        <v>0</v>
      </c>
      <c r="CL172" s="694">
        <f>CM172+CN172+CO172+CP172+CQ172</f>
        <v>120</v>
      </c>
      <c r="CM172" s="284">
        <v>60</v>
      </c>
      <c r="CN172" s="659">
        <v>0</v>
      </c>
      <c r="CO172" s="216">
        <v>60</v>
      </c>
      <c r="CP172" s="659">
        <v>0</v>
      </c>
      <c r="CQ172" s="659">
        <v>0</v>
      </c>
      <c r="CR172" s="658">
        <f t="shared" ref="CR172:CR180" si="406">CS172+CT172</f>
        <v>0</v>
      </c>
      <c r="CS172" s="677">
        <v>0</v>
      </c>
      <c r="CT172" s="659">
        <v>0</v>
      </c>
      <c r="CU172" s="488">
        <f>CV172+CW172+CX172</f>
        <v>80</v>
      </c>
      <c r="CV172" s="284">
        <v>40</v>
      </c>
      <c r="CW172" s="383">
        <v>40</v>
      </c>
      <c r="CX172" s="695">
        <v>0</v>
      </c>
      <c r="CY172" s="578">
        <f>CZ172+DA172+DB172</f>
        <v>0</v>
      </c>
      <c r="CZ172" s="80">
        <v>0</v>
      </c>
      <c r="DA172" s="80">
        <v>0</v>
      </c>
      <c r="DB172" s="80">
        <v>0</v>
      </c>
      <c r="DC172" s="588">
        <f t="shared" si="387"/>
        <v>0</v>
      </c>
      <c r="DD172" s="417">
        <v>0</v>
      </c>
      <c r="DE172" s="417">
        <v>0</v>
      </c>
      <c r="DF172" s="417">
        <v>0</v>
      </c>
      <c r="DG172" s="291">
        <v>40</v>
      </c>
      <c r="DH172" s="696">
        <v>40</v>
      </c>
      <c r="DI172" s="291">
        <v>60</v>
      </c>
    </row>
    <row r="173" spans="1:113" ht="18.75" x14ac:dyDescent="0.3">
      <c r="A173" s="489" t="s">
        <v>283</v>
      </c>
      <c r="B173" s="697" t="s">
        <v>115</v>
      </c>
      <c r="C173" s="62">
        <f t="shared" si="386"/>
        <v>2700</v>
      </c>
      <c r="D173" s="187"/>
      <c r="E173" s="511"/>
      <c r="F173" s="383"/>
      <c r="G173" s="383"/>
      <c r="H173" s="383"/>
      <c r="I173" s="490"/>
      <c r="J173" s="490"/>
      <c r="K173" s="490"/>
      <c r="L173" s="490"/>
      <c r="M173" s="490"/>
      <c r="N173" s="490"/>
      <c r="O173" s="490"/>
      <c r="P173" s="660">
        <f t="shared" si="405"/>
        <v>120</v>
      </c>
      <c r="Q173" s="147">
        <v>20</v>
      </c>
      <c r="R173" s="383">
        <v>100</v>
      </c>
      <c r="S173" s="561">
        <f t="shared" ref="S173:S180" si="407">T173+U173+V173+W173</f>
        <v>20</v>
      </c>
      <c r="T173" s="122">
        <v>0</v>
      </c>
      <c r="U173" s="155">
        <v>20</v>
      </c>
      <c r="V173" s="122">
        <v>0</v>
      </c>
      <c r="W173" s="122">
        <v>0</v>
      </c>
      <c r="X173" s="561">
        <f t="shared" ref="X173:X180" si="408">Y173+Z173+AA173</f>
        <v>40</v>
      </c>
      <c r="Y173" s="122">
        <v>0</v>
      </c>
      <c r="Z173" s="155">
        <v>40</v>
      </c>
      <c r="AA173" s="369">
        <v>0</v>
      </c>
      <c r="AB173" s="681">
        <f t="shared" ref="AB173:AB180" si="409">AC173+AD173+AE173+AF173</f>
        <v>360</v>
      </c>
      <c r="AC173" s="284">
        <v>80</v>
      </c>
      <c r="AD173" s="149">
        <v>40</v>
      </c>
      <c r="AE173" s="149">
        <v>40</v>
      </c>
      <c r="AF173" s="367">
        <v>200</v>
      </c>
      <c r="AG173" s="683">
        <f t="shared" ref="AG173:AG180" si="410">AH173+AI173+AJ173+AK173</f>
        <v>200</v>
      </c>
      <c r="AH173" s="684">
        <v>40</v>
      </c>
      <c r="AI173" s="685">
        <v>100</v>
      </c>
      <c r="AJ173" s="677">
        <v>40</v>
      </c>
      <c r="AK173" s="659">
        <v>20</v>
      </c>
      <c r="AL173" s="687">
        <f t="shared" ref="AL173:AL180" si="411">AM173+AN173+AO173+AP173+AQ173</f>
        <v>120</v>
      </c>
      <c r="AM173" s="284">
        <v>40</v>
      </c>
      <c r="AN173" s="367">
        <v>20</v>
      </c>
      <c r="AO173" s="688">
        <v>0</v>
      </c>
      <c r="AP173" s="367">
        <v>20</v>
      </c>
      <c r="AQ173" s="367">
        <v>40</v>
      </c>
      <c r="AR173" s="689">
        <f t="shared" ref="AR173:AR180" si="412">AS173+AT173+AU173+AV173+AW173</f>
        <v>360</v>
      </c>
      <c r="AS173" s="289">
        <v>60</v>
      </c>
      <c r="AT173" s="289">
        <v>100</v>
      </c>
      <c r="AU173" s="289">
        <v>40</v>
      </c>
      <c r="AV173" s="289">
        <v>40</v>
      </c>
      <c r="AW173" s="289">
        <v>120</v>
      </c>
      <c r="AX173" s="571">
        <f t="shared" ref="AX173:AX181" si="413">AY173+AZ173+BA173+BB173</f>
        <v>160</v>
      </c>
      <c r="AY173" s="611">
        <v>100</v>
      </c>
      <c r="AZ173" s="611">
        <v>20</v>
      </c>
      <c r="BA173" s="611">
        <v>40</v>
      </c>
      <c r="BB173" s="611">
        <v>0</v>
      </c>
      <c r="BC173" s="488">
        <f t="shared" ref="BC173:BC180" si="414">BD173+BE173+BF173+BG173+BH173</f>
        <v>140</v>
      </c>
      <c r="BD173" s="289">
        <v>60</v>
      </c>
      <c r="BE173" s="383">
        <v>40</v>
      </c>
      <c r="BF173" s="383"/>
      <c r="BG173" s="383"/>
      <c r="BH173" s="383">
        <v>40</v>
      </c>
      <c r="BI173" s="561">
        <f t="shared" ref="BI173:BI180" si="415">BJ173+BK173+BL173</f>
        <v>180</v>
      </c>
      <c r="BJ173" s="690">
        <v>40</v>
      </c>
      <c r="BK173" s="395">
        <v>40</v>
      </c>
      <c r="BL173" s="690">
        <v>100</v>
      </c>
      <c r="BM173" s="588">
        <f t="shared" ref="BM173:BM180" si="416">BN173+BO173+BP173</f>
        <v>40</v>
      </c>
      <c r="BN173" s="415">
        <v>0</v>
      </c>
      <c r="BO173" s="691">
        <v>40</v>
      </c>
      <c r="BP173" s="611">
        <v>0</v>
      </c>
      <c r="BQ173" s="592">
        <f t="shared" ref="BQ173:BQ179" si="417">BR173+BS173</f>
        <v>80</v>
      </c>
      <c r="BR173" s="216">
        <v>40</v>
      </c>
      <c r="BS173" s="342">
        <v>40</v>
      </c>
      <c r="BT173" s="78">
        <v>0</v>
      </c>
      <c r="BU173" s="648">
        <f t="shared" si="397"/>
        <v>60</v>
      </c>
      <c r="BV173" s="289">
        <v>40</v>
      </c>
      <c r="BW173" s="421">
        <v>20</v>
      </c>
      <c r="BX173" s="78">
        <v>0</v>
      </c>
      <c r="BY173" s="550">
        <f t="shared" ref="BY173:BY181" si="418">BZ173+CA173+CB173+CC173</f>
        <v>100</v>
      </c>
      <c r="BZ173" s="147">
        <v>80</v>
      </c>
      <c r="CA173" s="78">
        <v>0</v>
      </c>
      <c r="CB173" s="78">
        <v>0</v>
      </c>
      <c r="CC173" s="383">
        <v>20</v>
      </c>
      <c r="CD173" s="576">
        <f t="shared" ref="CD173:CD181" si="419">CE173+CF173+CG173</f>
        <v>40</v>
      </c>
      <c r="CE173" s="421">
        <v>40</v>
      </c>
      <c r="CF173" s="421">
        <v>0</v>
      </c>
      <c r="CG173" s="421">
        <v>0</v>
      </c>
      <c r="CH173" s="592">
        <f t="shared" si="401"/>
        <v>80</v>
      </c>
      <c r="CI173" s="693">
        <v>0</v>
      </c>
      <c r="CJ173" s="343">
        <v>60</v>
      </c>
      <c r="CK173" s="329">
        <v>20</v>
      </c>
      <c r="CL173" s="694">
        <f t="shared" ref="CL173:CL180" si="420">CM173+CN173+CO173+CP173+CQ173</f>
        <v>140</v>
      </c>
      <c r="CM173" s="284">
        <v>60</v>
      </c>
      <c r="CN173" s="659">
        <v>0</v>
      </c>
      <c r="CO173" s="216">
        <v>40</v>
      </c>
      <c r="CP173" s="155">
        <v>40</v>
      </c>
      <c r="CQ173" s="659">
        <v>0</v>
      </c>
      <c r="CR173" s="658">
        <f t="shared" si="406"/>
        <v>60</v>
      </c>
      <c r="CS173" s="684">
        <v>60</v>
      </c>
      <c r="CT173" s="659">
        <v>0</v>
      </c>
      <c r="CU173" s="488">
        <f t="shared" ref="CU173:CU181" si="421">CV173+CW173+CX173</f>
        <v>60</v>
      </c>
      <c r="CV173" s="284">
        <v>60</v>
      </c>
      <c r="CW173" s="695">
        <v>0</v>
      </c>
      <c r="CX173" s="695">
        <v>0</v>
      </c>
      <c r="CY173" s="578">
        <f t="shared" ref="CY173:CY180" si="422">CZ173+DA173+DB173</f>
        <v>0</v>
      </c>
      <c r="CZ173" s="80">
        <v>0</v>
      </c>
      <c r="DA173" s="80">
        <v>0</v>
      </c>
      <c r="DB173" s="80">
        <v>0</v>
      </c>
      <c r="DC173" s="588">
        <f t="shared" si="387"/>
        <v>140</v>
      </c>
      <c r="DD173" s="289">
        <v>40</v>
      </c>
      <c r="DE173" s="417">
        <v>80</v>
      </c>
      <c r="DF173" s="343">
        <v>20</v>
      </c>
      <c r="DG173" s="291">
        <v>60</v>
      </c>
      <c r="DH173" s="696">
        <v>40</v>
      </c>
      <c r="DI173" s="291">
        <v>100</v>
      </c>
    </row>
    <row r="174" spans="1:113" ht="18.75" x14ac:dyDescent="0.3">
      <c r="A174" s="489" t="s">
        <v>284</v>
      </c>
      <c r="B174" s="697" t="s">
        <v>115</v>
      </c>
      <c r="C174" s="62">
        <f t="shared" si="386"/>
        <v>3960</v>
      </c>
      <c r="D174" s="187"/>
      <c r="E174" s="511"/>
      <c r="F174" s="383"/>
      <c r="G174" s="383"/>
      <c r="H174" s="383"/>
      <c r="I174" s="490"/>
      <c r="J174" s="490"/>
      <c r="K174" s="490"/>
      <c r="L174" s="490"/>
      <c r="M174" s="490"/>
      <c r="N174" s="490"/>
      <c r="O174" s="490"/>
      <c r="P174" s="660">
        <f t="shared" si="405"/>
        <v>40</v>
      </c>
      <c r="Q174" s="147">
        <v>20</v>
      </c>
      <c r="R174" s="383">
        <v>20</v>
      </c>
      <c r="S174" s="561">
        <f t="shared" si="407"/>
        <v>160</v>
      </c>
      <c r="T174" s="155">
        <v>100</v>
      </c>
      <c r="U174" s="155">
        <v>20</v>
      </c>
      <c r="V174" s="155">
        <v>40</v>
      </c>
      <c r="W174" s="122">
        <v>0</v>
      </c>
      <c r="X174" s="561">
        <f t="shared" si="408"/>
        <v>80</v>
      </c>
      <c r="Y174" s="155">
        <v>40</v>
      </c>
      <c r="Z174" s="155">
        <v>40</v>
      </c>
      <c r="AA174" s="369">
        <v>0</v>
      </c>
      <c r="AB174" s="681">
        <f t="shared" si="409"/>
        <v>260</v>
      </c>
      <c r="AC174" s="155">
        <v>100</v>
      </c>
      <c r="AD174" s="149">
        <v>40</v>
      </c>
      <c r="AE174" s="149">
        <v>60</v>
      </c>
      <c r="AF174" s="367">
        <v>60</v>
      </c>
      <c r="AG174" s="683">
        <f t="shared" si="410"/>
        <v>240</v>
      </c>
      <c r="AH174" s="677">
        <v>100</v>
      </c>
      <c r="AI174" s="677">
        <v>0</v>
      </c>
      <c r="AJ174" s="677">
        <v>120</v>
      </c>
      <c r="AK174" s="659">
        <v>20</v>
      </c>
      <c r="AL174" s="687">
        <f t="shared" si="411"/>
        <v>260</v>
      </c>
      <c r="AM174" s="688">
        <v>0</v>
      </c>
      <c r="AN174" s="367">
        <v>40</v>
      </c>
      <c r="AO174" s="367">
        <v>80</v>
      </c>
      <c r="AP174" s="367">
        <v>40</v>
      </c>
      <c r="AQ174" s="367">
        <v>100</v>
      </c>
      <c r="AR174" s="689">
        <f t="shared" si="412"/>
        <v>340</v>
      </c>
      <c r="AS174" s="343">
        <v>60</v>
      </c>
      <c r="AT174" s="343">
        <v>100</v>
      </c>
      <c r="AU174" s="343">
        <v>20</v>
      </c>
      <c r="AV174" s="343">
        <v>60</v>
      </c>
      <c r="AW174" s="343">
        <v>100</v>
      </c>
      <c r="AX174" s="571">
        <f t="shared" si="413"/>
        <v>380</v>
      </c>
      <c r="AY174" s="415">
        <v>200</v>
      </c>
      <c r="AZ174" s="415">
        <v>60</v>
      </c>
      <c r="BA174" s="415">
        <v>40</v>
      </c>
      <c r="BB174" s="415">
        <v>80</v>
      </c>
      <c r="BC174" s="488">
        <f t="shared" si="414"/>
        <v>420</v>
      </c>
      <c r="BD174" s="343">
        <v>80</v>
      </c>
      <c r="BE174" s="383">
        <v>100</v>
      </c>
      <c r="BF174" s="383">
        <v>100</v>
      </c>
      <c r="BG174" s="383">
        <v>100</v>
      </c>
      <c r="BH174" s="383">
        <v>40</v>
      </c>
      <c r="BI174" s="561">
        <f t="shared" si="415"/>
        <v>120</v>
      </c>
      <c r="BJ174" s="698">
        <v>40</v>
      </c>
      <c r="BK174" s="395">
        <v>40</v>
      </c>
      <c r="BL174" s="698">
        <v>40</v>
      </c>
      <c r="BM174" s="588">
        <f t="shared" si="416"/>
        <v>140</v>
      </c>
      <c r="BN174" s="415">
        <v>40</v>
      </c>
      <c r="BO174" s="691">
        <v>80</v>
      </c>
      <c r="BP174" s="611">
        <v>20</v>
      </c>
      <c r="BQ174" s="592">
        <f t="shared" si="417"/>
        <v>100</v>
      </c>
      <c r="BR174" s="216">
        <v>40</v>
      </c>
      <c r="BS174" s="342">
        <v>60</v>
      </c>
      <c r="BT174" s="78">
        <v>0</v>
      </c>
      <c r="BU174" s="648">
        <f t="shared" si="397"/>
        <v>140</v>
      </c>
      <c r="BV174" s="343">
        <v>40</v>
      </c>
      <c r="BW174" s="421">
        <v>40</v>
      </c>
      <c r="BX174" s="421">
        <v>60</v>
      </c>
      <c r="BY174" s="550">
        <f t="shared" si="418"/>
        <v>220</v>
      </c>
      <c r="BZ174" s="147">
        <v>120</v>
      </c>
      <c r="CA174" s="383">
        <v>40</v>
      </c>
      <c r="CB174" s="383">
        <v>40</v>
      </c>
      <c r="CC174" s="383">
        <v>20</v>
      </c>
      <c r="CD174" s="576">
        <f t="shared" si="419"/>
        <v>140</v>
      </c>
      <c r="CE174" s="421">
        <v>40</v>
      </c>
      <c r="CF174" s="421">
        <v>60</v>
      </c>
      <c r="CG174" s="421">
        <v>40</v>
      </c>
      <c r="CH174" s="592">
        <f t="shared" si="401"/>
        <v>160</v>
      </c>
      <c r="CI174" s="542">
        <v>20</v>
      </c>
      <c r="CJ174" s="343">
        <v>100</v>
      </c>
      <c r="CK174" s="329">
        <v>40</v>
      </c>
      <c r="CL174" s="694">
        <f t="shared" si="420"/>
        <v>200</v>
      </c>
      <c r="CM174" s="155">
        <v>40</v>
      </c>
      <c r="CN174" s="659">
        <v>0</v>
      </c>
      <c r="CO174" s="216">
        <v>60</v>
      </c>
      <c r="CP174" s="155">
        <v>80</v>
      </c>
      <c r="CQ174" s="216">
        <v>20</v>
      </c>
      <c r="CR174" s="658">
        <f t="shared" si="406"/>
        <v>100</v>
      </c>
      <c r="CS174" s="677">
        <v>60</v>
      </c>
      <c r="CT174" s="699">
        <v>40</v>
      </c>
      <c r="CU174" s="488">
        <f t="shared" si="421"/>
        <v>80</v>
      </c>
      <c r="CV174" s="695">
        <v>0</v>
      </c>
      <c r="CW174" s="383">
        <v>40</v>
      </c>
      <c r="CX174" s="147">
        <v>40</v>
      </c>
      <c r="CY174" s="578">
        <f t="shared" si="422"/>
        <v>100</v>
      </c>
      <c r="CZ174" s="511">
        <v>100</v>
      </c>
      <c r="DA174" s="80">
        <v>0</v>
      </c>
      <c r="DB174" s="80">
        <v>0</v>
      </c>
      <c r="DC174" s="588">
        <f t="shared" si="387"/>
        <v>140</v>
      </c>
      <c r="DD174" s="343">
        <v>60</v>
      </c>
      <c r="DE174" s="417">
        <v>40</v>
      </c>
      <c r="DF174" s="343">
        <v>40</v>
      </c>
      <c r="DG174" s="339">
        <v>60</v>
      </c>
      <c r="DH174" s="700">
        <v>40</v>
      </c>
      <c r="DI174" s="339">
        <v>40</v>
      </c>
    </row>
    <row r="175" spans="1:113" ht="18.75" x14ac:dyDescent="0.3">
      <c r="A175" s="634" t="s">
        <v>285</v>
      </c>
      <c r="B175" s="697" t="s">
        <v>115</v>
      </c>
      <c r="C175" s="62">
        <f t="shared" si="386"/>
        <v>60</v>
      </c>
      <c r="D175" s="187"/>
      <c r="E175" s="511"/>
      <c r="F175" s="383"/>
      <c r="G175" s="383"/>
      <c r="H175" s="383"/>
      <c r="I175" s="88"/>
      <c r="J175" s="88"/>
      <c r="K175" s="88"/>
      <c r="L175" s="88"/>
      <c r="M175" s="88"/>
      <c r="N175" s="88"/>
      <c r="O175" s="88"/>
      <c r="P175" s="660">
        <f t="shared" si="405"/>
        <v>0</v>
      </c>
      <c r="Q175" s="148">
        <v>0</v>
      </c>
      <c r="R175" s="366">
        <v>0</v>
      </c>
      <c r="S175" s="561">
        <f t="shared" si="407"/>
        <v>0</v>
      </c>
      <c r="T175" s="122">
        <v>0</v>
      </c>
      <c r="U175" s="122">
        <v>0</v>
      </c>
      <c r="V175" s="122">
        <v>0</v>
      </c>
      <c r="W175" s="122">
        <v>0</v>
      </c>
      <c r="X175" s="561">
        <f t="shared" si="408"/>
        <v>0</v>
      </c>
      <c r="Y175" s="189">
        <v>0</v>
      </c>
      <c r="Z175" s="132">
        <v>0</v>
      </c>
      <c r="AA175" s="369">
        <v>0</v>
      </c>
      <c r="AB175" s="701">
        <f>AC175+AD175+AE175+AF175</f>
        <v>0</v>
      </c>
      <c r="AC175" s="702">
        <v>0</v>
      </c>
      <c r="AD175" s="702">
        <v>0</v>
      </c>
      <c r="AE175" s="682">
        <v>0</v>
      </c>
      <c r="AF175" s="703">
        <v>0</v>
      </c>
      <c r="AG175" s="683">
        <f t="shared" si="410"/>
        <v>0</v>
      </c>
      <c r="AH175" s="704">
        <v>0</v>
      </c>
      <c r="AI175" s="677">
        <v>0</v>
      </c>
      <c r="AJ175" s="677">
        <v>0</v>
      </c>
      <c r="AK175" s="704">
        <v>0</v>
      </c>
      <c r="AL175" s="687">
        <f t="shared" si="411"/>
        <v>20</v>
      </c>
      <c r="AM175" s="155">
        <v>20</v>
      </c>
      <c r="AN175" s="688">
        <v>0</v>
      </c>
      <c r="AO175" s="688">
        <v>0</v>
      </c>
      <c r="AP175" s="688">
        <v>0</v>
      </c>
      <c r="AQ175" s="688">
        <v>0</v>
      </c>
      <c r="AR175" s="689">
        <f t="shared" si="412"/>
        <v>0</v>
      </c>
      <c r="AS175" s="705">
        <v>0</v>
      </c>
      <c r="AT175" s="705">
        <v>0</v>
      </c>
      <c r="AU175" s="705">
        <v>0</v>
      </c>
      <c r="AV175" s="705">
        <v>0</v>
      </c>
      <c r="AW175" s="705">
        <v>0</v>
      </c>
      <c r="AX175" s="571">
        <f t="shared" si="413"/>
        <v>0</v>
      </c>
      <c r="AY175" s="415">
        <v>0</v>
      </c>
      <c r="AZ175" s="415">
        <v>0</v>
      </c>
      <c r="BA175" s="415">
        <v>0</v>
      </c>
      <c r="BB175" s="415">
        <v>0</v>
      </c>
      <c r="BC175" s="561">
        <f t="shared" si="414"/>
        <v>0</v>
      </c>
      <c r="BD175" s="705">
        <v>0</v>
      </c>
      <c r="BE175" s="366">
        <v>0</v>
      </c>
      <c r="BF175" s="366">
        <v>0</v>
      </c>
      <c r="BG175" s="366">
        <v>0</v>
      </c>
      <c r="BH175" s="366">
        <v>0</v>
      </c>
      <c r="BI175" s="561">
        <f t="shared" si="415"/>
        <v>0</v>
      </c>
      <c r="BJ175" s="698">
        <v>0</v>
      </c>
      <c r="BK175" s="395">
        <v>0</v>
      </c>
      <c r="BL175" s="698">
        <v>0</v>
      </c>
      <c r="BM175" s="588">
        <f t="shared" si="416"/>
        <v>40</v>
      </c>
      <c r="BN175" s="415">
        <v>40</v>
      </c>
      <c r="BO175" s="691">
        <v>0</v>
      </c>
      <c r="BP175" s="611">
        <v>0</v>
      </c>
      <c r="BQ175" s="84">
        <v>0</v>
      </c>
      <c r="BR175" s="78">
        <v>0</v>
      </c>
      <c r="BS175" s="83">
        <v>0</v>
      </c>
      <c r="BT175" s="78">
        <v>0</v>
      </c>
      <c r="BU175" s="120">
        <f>BV175+BW175+BX175</f>
        <v>0</v>
      </c>
      <c r="BV175" s="78">
        <v>0</v>
      </c>
      <c r="BW175" s="78">
        <v>0</v>
      </c>
      <c r="BX175" s="78">
        <v>0</v>
      </c>
      <c r="BY175" s="550">
        <f t="shared" si="418"/>
        <v>0</v>
      </c>
      <c r="BZ175" s="80">
        <v>0</v>
      </c>
      <c r="CA175" s="78">
        <v>0</v>
      </c>
      <c r="CB175" s="78">
        <v>0</v>
      </c>
      <c r="CC175" s="78">
        <v>0</v>
      </c>
      <c r="CD175" s="576">
        <f t="shared" si="419"/>
        <v>0</v>
      </c>
      <c r="CE175" s="91">
        <v>0</v>
      </c>
      <c r="CF175" s="91">
        <v>0</v>
      </c>
      <c r="CG175" s="91">
        <v>0</v>
      </c>
      <c r="CH175" s="692">
        <f>CI175+CJ175+CK175</f>
        <v>0</v>
      </c>
      <c r="CI175" s="693">
        <v>0</v>
      </c>
      <c r="CJ175" s="693">
        <v>0</v>
      </c>
      <c r="CK175" s="666">
        <v>0</v>
      </c>
      <c r="CL175" s="694">
        <f t="shared" si="420"/>
        <v>0</v>
      </c>
      <c r="CM175" s="659">
        <v>0</v>
      </c>
      <c r="CN175" s="659">
        <v>0</v>
      </c>
      <c r="CO175" s="659">
        <v>0</v>
      </c>
      <c r="CP175" s="659">
        <v>0</v>
      </c>
      <c r="CQ175" s="659">
        <v>0</v>
      </c>
      <c r="CR175" s="658">
        <f t="shared" si="406"/>
        <v>0</v>
      </c>
      <c r="CS175" s="677">
        <v>0</v>
      </c>
      <c r="CT175" s="659">
        <v>0</v>
      </c>
      <c r="CU175" s="488">
        <f t="shared" si="421"/>
        <v>0</v>
      </c>
      <c r="CV175" s="695">
        <v>0</v>
      </c>
      <c r="CW175" s="695">
        <v>0</v>
      </c>
      <c r="CX175" s="695">
        <v>0</v>
      </c>
      <c r="CY175" s="578">
        <f t="shared" si="422"/>
        <v>0</v>
      </c>
      <c r="CZ175" s="80">
        <v>0</v>
      </c>
      <c r="DA175" s="80">
        <v>0</v>
      </c>
      <c r="DB175" s="80">
        <v>0</v>
      </c>
      <c r="DC175" s="588">
        <f t="shared" si="387"/>
        <v>0</v>
      </c>
      <c r="DD175" s="417">
        <v>0</v>
      </c>
      <c r="DE175" s="417">
        <v>0</v>
      </c>
      <c r="DF175" s="417">
        <v>0</v>
      </c>
      <c r="DG175" s="378">
        <v>0</v>
      </c>
      <c r="DH175" s="378">
        <v>0</v>
      </c>
      <c r="DI175" s="378">
        <v>0</v>
      </c>
    </row>
    <row r="176" spans="1:113" ht="18.75" x14ac:dyDescent="0.3">
      <c r="A176" s="634" t="s">
        <v>286</v>
      </c>
      <c r="B176" s="697" t="s">
        <v>115</v>
      </c>
      <c r="C176" s="62">
        <f t="shared" si="386"/>
        <v>980</v>
      </c>
      <c r="D176" s="187"/>
      <c r="E176" s="511"/>
      <c r="F176" s="383"/>
      <c r="G176" s="383"/>
      <c r="H176" s="383"/>
      <c r="I176" s="473"/>
      <c r="J176" s="473"/>
      <c r="K176" s="473"/>
      <c r="L176" s="473"/>
      <c r="M176" s="473"/>
      <c r="N176" s="473"/>
      <c r="O176" s="473"/>
      <c r="P176" s="660">
        <f t="shared" si="405"/>
        <v>0</v>
      </c>
      <c r="Q176" s="148">
        <v>0</v>
      </c>
      <c r="R176" s="706">
        <v>0</v>
      </c>
      <c r="S176" s="561">
        <f t="shared" si="407"/>
        <v>0</v>
      </c>
      <c r="T176" s="122">
        <v>0</v>
      </c>
      <c r="U176" s="122">
        <v>0</v>
      </c>
      <c r="V176" s="122">
        <v>0</v>
      </c>
      <c r="W176" s="122">
        <v>0</v>
      </c>
      <c r="X176" s="561">
        <f t="shared" si="408"/>
        <v>0</v>
      </c>
      <c r="Y176" s="189">
        <v>0</v>
      </c>
      <c r="Z176" s="132">
        <v>0</v>
      </c>
      <c r="AA176" s="369">
        <v>0</v>
      </c>
      <c r="AB176" s="681">
        <f t="shared" si="409"/>
        <v>40</v>
      </c>
      <c r="AC176" s="702">
        <v>0</v>
      </c>
      <c r="AD176" s="702">
        <v>0</v>
      </c>
      <c r="AE176" s="149">
        <v>20</v>
      </c>
      <c r="AF176" s="707">
        <v>20</v>
      </c>
      <c r="AG176" s="683">
        <f t="shared" si="410"/>
        <v>60</v>
      </c>
      <c r="AH176" s="677">
        <v>20</v>
      </c>
      <c r="AI176" s="677">
        <v>0</v>
      </c>
      <c r="AJ176" s="708">
        <v>40</v>
      </c>
      <c r="AK176" s="704">
        <v>0</v>
      </c>
      <c r="AL176" s="687">
        <f t="shared" si="411"/>
        <v>60</v>
      </c>
      <c r="AM176" s="688">
        <v>0</v>
      </c>
      <c r="AN176" s="707">
        <v>40</v>
      </c>
      <c r="AO176" s="688">
        <v>0</v>
      </c>
      <c r="AP176" s="707">
        <v>20</v>
      </c>
      <c r="AQ176" s="688">
        <v>0</v>
      </c>
      <c r="AR176" s="689">
        <f t="shared" si="412"/>
        <v>200</v>
      </c>
      <c r="AS176" s="343">
        <v>20</v>
      </c>
      <c r="AT176" s="343">
        <v>100</v>
      </c>
      <c r="AU176" s="705">
        <v>0</v>
      </c>
      <c r="AV176" s="705">
        <v>0</v>
      </c>
      <c r="AW176" s="343">
        <v>80</v>
      </c>
      <c r="AX176" s="571">
        <f t="shared" si="413"/>
        <v>60</v>
      </c>
      <c r="AY176" s="415">
        <v>40</v>
      </c>
      <c r="AZ176" s="415">
        <v>20</v>
      </c>
      <c r="BA176" s="415">
        <v>0</v>
      </c>
      <c r="BB176" s="415">
        <v>0</v>
      </c>
      <c r="BC176" s="488">
        <f t="shared" si="414"/>
        <v>80</v>
      </c>
      <c r="BD176" s="343">
        <v>20</v>
      </c>
      <c r="BE176" s="366">
        <v>0</v>
      </c>
      <c r="BF176" s="383">
        <v>40</v>
      </c>
      <c r="BG176" s="383">
        <v>20</v>
      </c>
      <c r="BH176" s="366">
        <v>0</v>
      </c>
      <c r="BI176" s="561">
        <f t="shared" si="415"/>
        <v>80</v>
      </c>
      <c r="BJ176" s="698">
        <v>0</v>
      </c>
      <c r="BK176" s="709">
        <v>0</v>
      </c>
      <c r="BL176" s="698">
        <v>80</v>
      </c>
      <c r="BM176" s="588">
        <f t="shared" si="416"/>
        <v>0</v>
      </c>
      <c r="BN176" s="415">
        <v>0</v>
      </c>
      <c r="BO176" s="691">
        <v>0</v>
      </c>
      <c r="BP176" s="611">
        <v>0</v>
      </c>
      <c r="BQ176" s="592">
        <f t="shared" si="417"/>
        <v>40</v>
      </c>
      <c r="BR176" s="710">
        <v>20</v>
      </c>
      <c r="BS176" s="711">
        <v>20</v>
      </c>
      <c r="BT176" s="155">
        <v>100</v>
      </c>
      <c r="BU176" s="648">
        <f t="shared" si="397"/>
        <v>20</v>
      </c>
      <c r="BV176" s="78">
        <v>0</v>
      </c>
      <c r="BW176" s="712">
        <v>20</v>
      </c>
      <c r="BX176" s="78">
        <v>0</v>
      </c>
      <c r="BY176" s="550">
        <f t="shared" si="418"/>
        <v>40</v>
      </c>
      <c r="BZ176" s="80">
        <v>20</v>
      </c>
      <c r="CA176" s="78">
        <v>20</v>
      </c>
      <c r="CB176" s="78">
        <v>0</v>
      </c>
      <c r="CC176" s="78">
        <v>0</v>
      </c>
      <c r="CD176" s="576">
        <f t="shared" si="419"/>
        <v>0</v>
      </c>
      <c r="CE176" s="91">
        <v>0</v>
      </c>
      <c r="CF176" s="91">
        <v>0</v>
      </c>
      <c r="CG176" s="91">
        <v>0</v>
      </c>
      <c r="CH176" s="692">
        <f t="shared" ref="CH176:CH177" si="423">CI176+CJ176+CK176</f>
        <v>0</v>
      </c>
      <c r="CI176" s="693">
        <v>0</v>
      </c>
      <c r="CJ176" s="693">
        <v>0</v>
      </c>
      <c r="CK176" s="666">
        <v>0</v>
      </c>
      <c r="CL176" s="694">
        <f t="shared" si="420"/>
        <v>60</v>
      </c>
      <c r="CM176" s="155">
        <v>20</v>
      </c>
      <c r="CN176" s="659">
        <v>0</v>
      </c>
      <c r="CO176" s="659">
        <v>0</v>
      </c>
      <c r="CP176" s="713">
        <v>40</v>
      </c>
      <c r="CQ176" s="659">
        <v>0</v>
      </c>
      <c r="CR176" s="658">
        <f t="shared" si="406"/>
        <v>20</v>
      </c>
      <c r="CS176" s="677">
        <v>0</v>
      </c>
      <c r="CT176" s="714">
        <v>20</v>
      </c>
      <c r="CU176" s="488">
        <f t="shared" si="421"/>
        <v>60</v>
      </c>
      <c r="CV176" s="695">
        <v>0</v>
      </c>
      <c r="CW176" s="486">
        <v>20</v>
      </c>
      <c r="CX176" s="715">
        <v>40</v>
      </c>
      <c r="CY176" s="578">
        <f t="shared" si="422"/>
        <v>0</v>
      </c>
      <c r="CZ176" s="80">
        <v>0</v>
      </c>
      <c r="DA176" s="80">
        <v>0</v>
      </c>
      <c r="DB176" s="80">
        <v>0</v>
      </c>
      <c r="DC176" s="588">
        <f t="shared" si="387"/>
        <v>60</v>
      </c>
      <c r="DD176" s="417">
        <v>0</v>
      </c>
      <c r="DE176" s="716">
        <v>20</v>
      </c>
      <c r="DF176" s="413">
        <v>40</v>
      </c>
      <c r="DG176" s="378">
        <v>0</v>
      </c>
      <c r="DH176" s="378">
        <v>0</v>
      </c>
      <c r="DI176" s="378">
        <v>0</v>
      </c>
    </row>
    <row r="177" spans="1:113" ht="18.75" x14ac:dyDescent="0.3">
      <c r="A177" s="489" t="s">
        <v>287</v>
      </c>
      <c r="B177" s="680" t="s">
        <v>115</v>
      </c>
      <c r="C177" s="62">
        <f t="shared" si="386"/>
        <v>220</v>
      </c>
      <c r="D177" s="187"/>
      <c r="E177" s="511"/>
      <c r="F177" s="383"/>
      <c r="G177" s="383"/>
      <c r="H177" s="383"/>
      <c r="I177" s="490"/>
      <c r="J177" s="490"/>
      <c r="K177" s="490"/>
      <c r="L177" s="490"/>
      <c r="M177" s="490"/>
      <c r="N177" s="490"/>
      <c r="O177" s="490"/>
      <c r="P177" s="660">
        <f t="shared" si="405"/>
        <v>0</v>
      </c>
      <c r="Q177" s="148">
        <v>0</v>
      </c>
      <c r="R177" s="366">
        <v>0</v>
      </c>
      <c r="S177" s="561">
        <f t="shared" si="407"/>
        <v>20</v>
      </c>
      <c r="T177" s="122">
        <v>0</v>
      </c>
      <c r="U177" s="122">
        <v>0</v>
      </c>
      <c r="V177" s="122">
        <v>0</v>
      </c>
      <c r="W177" s="155">
        <v>20</v>
      </c>
      <c r="X177" s="561">
        <f t="shared" si="408"/>
        <v>0</v>
      </c>
      <c r="Y177" s="189">
        <v>0</v>
      </c>
      <c r="Z177" s="132">
        <v>0</v>
      </c>
      <c r="AA177" s="369">
        <v>0</v>
      </c>
      <c r="AB177" s="701">
        <f>AC177+AD177+AE177+AF177</f>
        <v>0</v>
      </c>
      <c r="AC177" s="682">
        <v>0</v>
      </c>
      <c r="AD177" s="682">
        <v>0</v>
      </c>
      <c r="AE177" s="682">
        <v>0</v>
      </c>
      <c r="AF177" s="703">
        <v>0</v>
      </c>
      <c r="AG177" s="683">
        <f t="shared" si="410"/>
        <v>0</v>
      </c>
      <c r="AH177" s="704">
        <v>0</v>
      </c>
      <c r="AI177" s="677">
        <v>0</v>
      </c>
      <c r="AJ177" s="677">
        <v>0</v>
      </c>
      <c r="AK177" s="704">
        <v>0</v>
      </c>
      <c r="AL177" s="687">
        <f t="shared" si="411"/>
        <v>0</v>
      </c>
      <c r="AM177" s="688">
        <v>0</v>
      </c>
      <c r="AN177" s="688">
        <v>0</v>
      </c>
      <c r="AO177" s="688">
        <v>0</v>
      </c>
      <c r="AP177" s="688">
        <v>0</v>
      </c>
      <c r="AQ177" s="688">
        <v>0</v>
      </c>
      <c r="AR177" s="689">
        <f t="shared" si="412"/>
        <v>0</v>
      </c>
      <c r="AS177" s="705">
        <v>0</v>
      </c>
      <c r="AT177" s="705">
        <v>0</v>
      </c>
      <c r="AU177" s="705">
        <v>0</v>
      </c>
      <c r="AV177" s="705">
        <v>0</v>
      </c>
      <c r="AW177" s="705">
        <v>0</v>
      </c>
      <c r="AX177" s="571">
        <f t="shared" si="413"/>
        <v>0</v>
      </c>
      <c r="AY177" s="611">
        <v>0</v>
      </c>
      <c r="AZ177" s="611">
        <v>0</v>
      </c>
      <c r="BA177" s="611">
        <v>0</v>
      </c>
      <c r="BB177" s="611">
        <v>0</v>
      </c>
      <c r="BC177" s="561">
        <f t="shared" si="414"/>
        <v>0</v>
      </c>
      <c r="BD177" s="705">
        <v>0</v>
      </c>
      <c r="BE177" s="366">
        <v>0</v>
      </c>
      <c r="BF177" s="366">
        <v>0</v>
      </c>
      <c r="BG177" s="366">
        <v>0</v>
      </c>
      <c r="BH177" s="366">
        <v>0</v>
      </c>
      <c r="BI177" s="561">
        <f t="shared" si="415"/>
        <v>80</v>
      </c>
      <c r="BJ177" s="690">
        <v>0</v>
      </c>
      <c r="BK177" s="395">
        <v>40</v>
      </c>
      <c r="BL177" s="690">
        <v>40</v>
      </c>
      <c r="BM177" s="588">
        <f t="shared" si="416"/>
        <v>0</v>
      </c>
      <c r="BN177" s="611">
        <v>0</v>
      </c>
      <c r="BO177" s="691">
        <v>0</v>
      </c>
      <c r="BP177" s="611">
        <v>0</v>
      </c>
      <c r="BQ177" s="84">
        <v>0</v>
      </c>
      <c r="BR177" s="78">
        <v>0</v>
      </c>
      <c r="BS177" s="83">
        <v>0</v>
      </c>
      <c r="BT177" s="78">
        <v>0</v>
      </c>
      <c r="BU177" s="120">
        <f>BV177+BW177+BX177</f>
        <v>0</v>
      </c>
      <c r="BV177" s="78">
        <v>0</v>
      </c>
      <c r="BW177" s="78">
        <v>0</v>
      </c>
      <c r="BX177" s="78">
        <v>0</v>
      </c>
      <c r="BY177" s="550">
        <f t="shared" si="418"/>
        <v>0</v>
      </c>
      <c r="BZ177" s="80">
        <v>0</v>
      </c>
      <c r="CA177" s="78">
        <v>0</v>
      </c>
      <c r="CB177" s="78">
        <v>0</v>
      </c>
      <c r="CC177" s="78">
        <v>0</v>
      </c>
      <c r="CD177" s="576">
        <f t="shared" si="419"/>
        <v>0</v>
      </c>
      <c r="CE177" s="91">
        <v>0</v>
      </c>
      <c r="CF177" s="91">
        <v>0</v>
      </c>
      <c r="CG177" s="91">
        <v>0</v>
      </c>
      <c r="CH177" s="692">
        <f t="shared" si="423"/>
        <v>0</v>
      </c>
      <c r="CI177" s="693">
        <v>0</v>
      </c>
      <c r="CJ177" s="693">
        <v>0</v>
      </c>
      <c r="CK177" s="693">
        <v>0</v>
      </c>
      <c r="CL177" s="694">
        <f t="shared" si="420"/>
        <v>0</v>
      </c>
      <c r="CM177" s="659">
        <v>0</v>
      </c>
      <c r="CN177" s="659">
        <v>0</v>
      </c>
      <c r="CO177" s="659">
        <v>0</v>
      </c>
      <c r="CP177" s="659">
        <v>0</v>
      </c>
      <c r="CQ177" s="659">
        <v>0</v>
      </c>
      <c r="CR177" s="658">
        <f t="shared" si="406"/>
        <v>20</v>
      </c>
      <c r="CS177" s="677">
        <v>0</v>
      </c>
      <c r="CT177" s="699">
        <v>20</v>
      </c>
      <c r="CU177" s="488">
        <f t="shared" si="421"/>
        <v>100</v>
      </c>
      <c r="CV177" s="695">
        <v>0</v>
      </c>
      <c r="CW177" s="695">
        <v>0</v>
      </c>
      <c r="CX177" s="147">
        <v>100</v>
      </c>
      <c r="CY177" s="578">
        <f t="shared" si="422"/>
        <v>0</v>
      </c>
      <c r="CZ177" s="80">
        <v>0</v>
      </c>
      <c r="DA177" s="80">
        <v>0</v>
      </c>
      <c r="DB177" s="80">
        <v>0</v>
      </c>
      <c r="DC177" s="588">
        <f t="shared" si="387"/>
        <v>0</v>
      </c>
      <c r="DD177" s="417">
        <v>0</v>
      </c>
      <c r="DE177" s="417">
        <v>0</v>
      </c>
      <c r="DF177" s="417">
        <v>0</v>
      </c>
      <c r="DG177" s="378">
        <v>0</v>
      </c>
      <c r="DH177" s="378">
        <v>0</v>
      </c>
      <c r="DI177" s="354">
        <v>0</v>
      </c>
    </row>
    <row r="178" spans="1:113" ht="18.75" x14ac:dyDescent="0.3">
      <c r="A178" s="489" t="s">
        <v>288</v>
      </c>
      <c r="B178" s="717" t="s">
        <v>115</v>
      </c>
      <c r="C178" s="62">
        <f t="shared" si="386"/>
        <v>11420</v>
      </c>
      <c r="D178" s="187"/>
      <c r="E178" s="511"/>
      <c r="F178" s="383"/>
      <c r="G178" s="383"/>
      <c r="H178" s="383"/>
      <c r="I178" s="490"/>
      <c r="J178" s="490"/>
      <c r="K178" s="490"/>
      <c r="L178" s="490"/>
      <c r="M178" s="490"/>
      <c r="N178" s="490"/>
      <c r="O178" s="490"/>
      <c r="P178" s="660">
        <f t="shared" si="405"/>
        <v>120</v>
      </c>
      <c r="Q178" s="147">
        <v>60</v>
      </c>
      <c r="R178" s="383">
        <v>60</v>
      </c>
      <c r="S178" s="561">
        <f t="shared" si="407"/>
        <v>720</v>
      </c>
      <c r="T178" s="284">
        <v>200</v>
      </c>
      <c r="U178" s="155">
        <v>220</v>
      </c>
      <c r="V178" s="155">
        <v>100</v>
      </c>
      <c r="W178" s="155">
        <v>200</v>
      </c>
      <c r="X178" s="561">
        <f t="shared" si="408"/>
        <v>300</v>
      </c>
      <c r="Y178" s="178">
        <v>100</v>
      </c>
      <c r="Z178" s="132">
        <v>0</v>
      </c>
      <c r="AA178" s="178">
        <v>200</v>
      </c>
      <c r="AB178" s="681">
        <f t="shared" si="409"/>
        <v>500</v>
      </c>
      <c r="AC178" s="284">
        <v>140</v>
      </c>
      <c r="AD178" s="149">
        <v>60</v>
      </c>
      <c r="AE178" s="149">
        <v>200</v>
      </c>
      <c r="AF178" s="367">
        <v>100</v>
      </c>
      <c r="AG178" s="683">
        <f t="shared" si="410"/>
        <v>700</v>
      </c>
      <c r="AH178" s="684">
        <v>180</v>
      </c>
      <c r="AI178" s="685">
        <v>200</v>
      </c>
      <c r="AJ178" s="677">
        <v>200</v>
      </c>
      <c r="AK178" s="686">
        <v>120</v>
      </c>
      <c r="AL178" s="687">
        <f t="shared" si="411"/>
        <v>780</v>
      </c>
      <c r="AM178" s="284">
        <v>200</v>
      </c>
      <c r="AN178" s="367">
        <v>160</v>
      </c>
      <c r="AO178" s="367">
        <v>100</v>
      </c>
      <c r="AP178" s="367">
        <v>40</v>
      </c>
      <c r="AQ178" s="367">
        <v>280</v>
      </c>
      <c r="AR178" s="689">
        <f t="shared" si="412"/>
        <v>1200</v>
      </c>
      <c r="AS178" s="289">
        <v>400</v>
      </c>
      <c r="AT178" s="289">
        <v>300</v>
      </c>
      <c r="AU178" s="289">
        <v>60</v>
      </c>
      <c r="AV178" s="289">
        <v>200</v>
      </c>
      <c r="AW178" s="289">
        <v>240</v>
      </c>
      <c r="AX178" s="571">
        <f t="shared" si="413"/>
        <v>360</v>
      </c>
      <c r="AY178" s="611">
        <v>60</v>
      </c>
      <c r="AZ178" s="611">
        <v>80</v>
      </c>
      <c r="BA178" s="611">
        <v>120</v>
      </c>
      <c r="BB178" s="611">
        <v>100</v>
      </c>
      <c r="BC178" s="488">
        <f t="shared" si="414"/>
        <v>1200</v>
      </c>
      <c r="BD178" s="289">
        <v>300</v>
      </c>
      <c r="BE178" s="383">
        <v>200</v>
      </c>
      <c r="BF178" s="383">
        <v>300</v>
      </c>
      <c r="BG178" s="383">
        <v>300</v>
      </c>
      <c r="BH178" s="383">
        <v>100</v>
      </c>
      <c r="BI178" s="561">
        <f t="shared" si="415"/>
        <v>380</v>
      </c>
      <c r="BJ178" s="690">
        <v>120</v>
      </c>
      <c r="BK178" s="395">
        <v>100</v>
      </c>
      <c r="BL178" s="690">
        <v>160</v>
      </c>
      <c r="BM178" s="588">
        <f t="shared" si="416"/>
        <v>120</v>
      </c>
      <c r="BN178" s="611">
        <v>40</v>
      </c>
      <c r="BO178" s="691">
        <v>60</v>
      </c>
      <c r="BP178" s="611">
        <v>20</v>
      </c>
      <c r="BQ178" s="592">
        <f t="shared" si="417"/>
        <v>260</v>
      </c>
      <c r="BR178" s="718">
        <v>100</v>
      </c>
      <c r="BS178" s="719">
        <v>160</v>
      </c>
      <c r="BT178" s="284">
        <v>100</v>
      </c>
      <c r="BU178" s="648">
        <f t="shared" si="397"/>
        <v>340</v>
      </c>
      <c r="BV178" s="289">
        <v>200</v>
      </c>
      <c r="BW178" s="421">
        <v>100</v>
      </c>
      <c r="BX178" s="421">
        <v>40</v>
      </c>
      <c r="BY178" s="550">
        <f t="shared" si="418"/>
        <v>500</v>
      </c>
      <c r="BZ178" s="147">
        <v>160</v>
      </c>
      <c r="CA178" s="383">
        <v>140</v>
      </c>
      <c r="CB178" s="383">
        <v>100</v>
      </c>
      <c r="CC178" s="383">
        <v>100</v>
      </c>
      <c r="CD178" s="576">
        <f t="shared" si="419"/>
        <v>160</v>
      </c>
      <c r="CE178" s="421">
        <v>40</v>
      </c>
      <c r="CF178" s="421">
        <v>40</v>
      </c>
      <c r="CG178" s="421">
        <v>80</v>
      </c>
      <c r="CH178" s="592">
        <f t="shared" si="401"/>
        <v>440</v>
      </c>
      <c r="CI178" s="614">
        <v>40</v>
      </c>
      <c r="CJ178" s="625">
        <v>100</v>
      </c>
      <c r="CK178" s="720">
        <v>300</v>
      </c>
      <c r="CL178" s="694">
        <f t="shared" si="420"/>
        <v>960</v>
      </c>
      <c r="CM178" s="284">
        <v>200</v>
      </c>
      <c r="CN178" s="216">
        <v>400</v>
      </c>
      <c r="CO178" s="216">
        <v>80</v>
      </c>
      <c r="CP178" s="155">
        <v>120</v>
      </c>
      <c r="CQ178" s="216">
        <v>160</v>
      </c>
      <c r="CR178" s="658">
        <f t="shared" si="406"/>
        <v>80</v>
      </c>
      <c r="CS178" s="684">
        <v>60</v>
      </c>
      <c r="CT178" s="699">
        <v>20</v>
      </c>
      <c r="CU178" s="488">
        <f t="shared" si="421"/>
        <v>440</v>
      </c>
      <c r="CV178" s="284">
        <v>100</v>
      </c>
      <c r="CW178" s="383">
        <v>40</v>
      </c>
      <c r="CX178" s="147">
        <v>300</v>
      </c>
      <c r="CY178" s="578">
        <f t="shared" si="422"/>
        <v>900</v>
      </c>
      <c r="CZ178" s="511">
        <v>300</v>
      </c>
      <c r="DA178" s="511">
        <v>300</v>
      </c>
      <c r="DB178" s="383">
        <v>300</v>
      </c>
      <c r="DC178" s="588">
        <f t="shared" si="387"/>
        <v>520</v>
      </c>
      <c r="DD178" s="289">
        <v>100</v>
      </c>
      <c r="DE178" s="417">
        <v>200</v>
      </c>
      <c r="DF178" s="625">
        <v>220</v>
      </c>
      <c r="DG178" s="291">
        <v>100</v>
      </c>
      <c r="DH178" s="696">
        <v>80</v>
      </c>
      <c r="DI178" s="291">
        <v>160</v>
      </c>
    </row>
    <row r="179" spans="1:113" ht="18.75" x14ac:dyDescent="0.3">
      <c r="A179" s="634" t="s">
        <v>289</v>
      </c>
      <c r="B179" s="697" t="s">
        <v>115</v>
      </c>
      <c r="C179" s="62">
        <f t="shared" si="386"/>
        <v>4580</v>
      </c>
      <c r="D179" s="187"/>
      <c r="E179" s="511"/>
      <c r="F179" s="383"/>
      <c r="G179" s="383"/>
      <c r="H179" s="383"/>
      <c r="I179" s="490"/>
      <c r="J179" s="490"/>
      <c r="K179" s="490"/>
      <c r="L179" s="490"/>
      <c r="M179" s="490"/>
      <c r="N179" s="490"/>
      <c r="O179" s="490"/>
      <c r="P179" s="660">
        <f t="shared" si="405"/>
        <v>140</v>
      </c>
      <c r="Q179" s="147">
        <v>80</v>
      </c>
      <c r="R179" s="383">
        <v>60</v>
      </c>
      <c r="S179" s="561">
        <f t="shared" si="407"/>
        <v>0</v>
      </c>
      <c r="T179" s="122">
        <v>0</v>
      </c>
      <c r="U179" s="122">
        <v>0</v>
      </c>
      <c r="V179" s="122">
        <v>0</v>
      </c>
      <c r="W179" s="122">
        <v>0</v>
      </c>
      <c r="X179" s="561">
        <f t="shared" si="408"/>
        <v>260</v>
      </c>
      <c r="Y179" s="178">
        <v>100</v>
      </c>
      <c r="Z179" s="123">
        <v>20</v>
      </c>
      <c r="AA179" s="178">
        <v>140</v>
      </c>
      <c r="AB179" s="681">
        <f t="shared" si="409"/>
        <v>540</v>
      </c>
      <c r="AC179" s="155">
        <v>300</v>
      </c>
      <c r="AD179" s="149">
        <v>60</v>
      </c>
      <c r="AE179" s="149">
        <v>20</v>
      </c>
      <c r="AF179" s="367">
        <v>160</v>
      </c>
      <c r="AG179" s="683">
        <f t="shared" si="410"/>
        <v>180</v>
      </c>
      <c r="AH179" s="677">
        <v>80</v>
      </c>
      <c r="AI179" s="685">
        <v>40</v>
      </c>
      <c r="AJ179" s="677">
        <v>0</v>
      </c>
      <c r="AK179" s="659">
        <v>60</v>
      </c>
      <c r="AL179" s="687">
        <f t="shared" si="411"/>
        <v>160</v>
      </c>
      <c r="AM179" s="155">
        <v>160</v>
      </c>
      <c r="AN179" s="688">
        <v>0</v>
      </c>
      <c r="AO179" s="688">
        <v>0</v>
      </c>
      <c r="AP179" s="688">
        <v>0</v>
      </c>
      <c r="AQ179" s="688">
        <v>0</v>
      </c>
      <c r="AR179" s="689">
        <f t="shared" si="412"/>
        <v>240</v>
      </c>
      <c r="AS179" s="343">
        <v>140</v>
      </c>
      <c r="AT179" s="343"/>
      <c r="AU179" s="343">
        <v>40</v>
      </c>
      <c r="AV179" s="343"/>
      <c r="AW179" s="343">
        <v>60</v>
      </c>
      <c r="AX179" s="571">
        <f t="shared" si="413"/>
        <v>520</v>
      </c>
      <c r="AY179" s="415">
        <v>320</v>
      </c>
      <c r="AZ179" s="415">
        <v>0</v>
      </c>
      <c r="BA179" s="415">
        <v>0</v>
      </c>
      <c r="BB179" s="415">
        <v>200</v>
      </c>
      <c r="BC179" s="488">
        <f t="shared" si="414"/>
        <v>280</v>
      </c>
      <c r="BD179" s="343">
        <v>100</v>
      </c>
      <c r="BE179" s="383">
        <v>80</v>
      </c>
      <c r="BF179" s="383">
        <v>60</v>
      </c>
      <c r="BG179" s="366">
        <v>0</v>
      </c>
      <c r="BH179" s="383">
        <v>40</v>
      </c>
      <c r="BI179" s="561">
        <f t="shared" si="415"/>
        <v>140</v>
      </c>
      <c r="BJ179" s="698">
        <v>100</v>
      </c>
      <c r="BK179" s="395">
        <v>0</v>
      </c>
      <c r="BL179" s="698">
        <v>40</v>
      </c>
      <c r="BM179" s="588">
        <f t="shared" si="416"/>
        <v>100</v>
      </c>
      <c r="BN179" s="415">
        <v>40</v>
      </c>
      <c r="BO179" s="691">
        <v>60</v>
      </c>
      <c r="BP179" s="611">
        <v>0</v>
      </c>
      <c r="BQ179" s="592">
        <f t="shared" si="417"/>
        <v>100</v>
      </c>
      <c r="BR179" s="216">
        <v>60</v>
      </c>
      <c r="BS179" s="342">
        <v>40</v>
      </c>
      <c r="BT179" s="155">
        <v>100</v>
      </c>
      <c r="BU179" s="648">
        <f t="shared" si="397"/>
        <v>80</v>
      </c>
      <c r="BV179" s="78">
        <v>0</v>
      </c>
      <c r="BW179" s="78">
        <v>0</v>
      </c>
      <c r="BX179" s="421">
        <v>80</v>
      </c>
      <c r="BY179" s="550">
        <f t="shared" si="418"/>
        <v>380</v>
      </c>
      <c r="BZ179" s="147">
        <v>60</v>
      </c>
      <c r="CA179" s="78">
        <v>0</v>
      </c>
      <c r="CB179" s="383">
        <v>300</v>
      </c>
      <c r="CC179" s="383">
        <v>20</v>
      </c>
      <c r="CD179" s="576">
        <f t="shared" si="419"/>
        <v>20</v>
      </c>
      <c r="CE179" s="91">
        <v>0</v>
      </c>
      <c r="CF179" s="421">
        <v>20</v>
      </c>
      <c r="CG179" s="91">
        <v>0</v>
      </c>
      <c r="CH179" s="592">
        <f t="shared" si="401"/>
        <v>120</v>
      </c>
      <c r="CI179" s="542">
        <v>60</v>
      </c>
      <c r="CJ179" s="343">
        <v>60</v>
      </c>
      <c r="CK179" s="666">
        <v>0</v>
      </c>
      <c r="CL179" s="694">
        <f t="shared" si="420"/>
        <v>300</v>
      </c>
      <c r="CM179" s="155">
        <v>140</v>
      </c>
      <c r="CN179" s="659">
        <v>0</v>
      </c>
      <c r="CO179" s="216">
        <v>80</v>
      </c>
      <c r="CP179" s="155">
        <v>80</v>
      </c>
      <c r="CQ179" s="216"/>
      <c r="CR179" s="658">
        <f t="shared" si="406"/>
        <v>140</v>
      </c>
      <c r="CS179" s="677">
        <v>100</v>
      </c>
      <c r="CT179" s="699">
        <v>40</v>
      </c>
      <c r="CU179" s="488">
        <f t="shared" si="421"/>
        <v>280</v>
      </c>
      <c r="CV179" s="155">
        <v>100</v>
      </c>
      <c r="CW179" s="383">
        <v>100</v>
      </c>
      <c r="CX179" s="147">
        <v>80</v>
      </c>
      <c r="CY179" s="578">
        <f t="shared" si="422"/>
        <v>160</v>
      </c>
      <c r="CZ179" s="80">
        <v>0</v>
      </c>
      <c r="DA179" s="511">
        <v>80</v>
      </c>
      <c r="DB179" s="383">
        <v>80</v>
      </c>
      <c r="DC179" s="588">
        <f t="shared" si="387"/>
        <v>160</v>
      </c>
      <c r="DD179" s="343">
        <v>40</v>
      </c>
      <c r="DE179" s="417">
        <v>80</v>
      </c>
      <c r="DF179" s="343">
        <v>40</v>
      </c>
      <c r="DG179" s="339">
        <v>60</v>
      </c>
      <c r="DH179" s="700">
        <v>40</v>
      </c>
      <c r="DI179" s="339">
        <v>80</v>
      </c>
    </row>
    <row r="180" spans="1:113" ht="18.75" x14ac:dyDescent="0.3">
      <c r="A180" s="721" t="s">
        <v>290</v>
      </c>
      <c r="B180" s="680" t="s">
        <v>115</v>
      </c>
      <c r="C180" s="62">
        <f t="shared" si="386"/>
        <v>4580</v>
      </c>
      <c r="D180" s="187"/>
      <c r="E180" s="511"/>
      <c r="F180" s="383"/>
      <c r="G180" s="383"/>
      <c r="H180" s="383"/>
      <c r="I180" s="490"/>
      <c r="J180" s="490"/>
      <c r="K180" s="490"/>
      <c r="L180" s="490"/>
      <c r="M180" s="490"/>
      <c r="N180" s="490"/>
      <c r="O180" s="490"/>
      <c r="P180" s="660">
        <f t="shared" si="405"/>
        <v>120</v>
      </c>
      <c r="Q180" s="147">
        <v>80</v>
      </c>
      <c r="R180" s="722">
        <v>40</v>
      </c>
      <c r="S180" s="561">
        <f t="shared" si="407"/>
        <v>400</v>
      </c>
      <c r="T180" s="284">
        <v>40</v>
      </c>
      <c r="U180" s="155">
        <v>40</v>
      </c>
      <c r="V180" s="155"/>
      <c r="W180" s="155">
        <v>320</v>
      </c>
      <c r="X180" s="561">
        <f t="shared" si="408"/>
        <v>100</v>
      </c>
      <c r="Y180" s="178">
        <v>20</v>
      </c>
      <c r="Z180" s="123">
        <v>40</v>
      </c>
      <c r="AA180" s="178">
        <v>40</v>
      </c>
      <c r="AB180" s="681">
        <f t="shared" si="409"/>
        <v>320</v>
      </c>
      <c r="AC180" s="284">
        <v>120</v>
      </c>
      <c r="AD180" s="138">
        <v>140</v>
      </c>
      <c r="AE180" s="138">
        <v>60</v>
      </c>
      <c r="AF180" s="723">
        <v>0</v>
      </c>
      <c r="AG180" s="683">
        <f t="shared" si="410"/>
        <v>320</v>
      </c>
      <c r="AH180" s="684">
        <v>140</v>
      </c>
      <c r="AI180" s="724">
        <v>40</v>
      </c>
      <c r="AJ180" s="684">
        <v>80</v>
      </c>
      <c r="AK180" s="686">
        <v>60</v>
      </c>
      <c r="AL180" s="687">
        <f t="shared" si="411"/>
        <v>280</v>
      </c>
      <c r="AM180" s="284">
        <v>60</v>
      </c>
      <c r="AN180" s="725">
        <v>40</v>
      </c>
      <c r="AO180" s="725">
        <v>100</v>
      </c>
      <c r="AP180" s="725">
        <v>20</v>
      </c>
      <c r="AQ180" s="725">
        <v>60</v>
      </c>
      <c r="AR180" s="689">
        <f t="shared" si="412"/>
        <v>240</v>
      </c>
      <c r="AS180" s="289">
        <v>60</v>
      </c>
      <c r="AT180" s="289">
        <v>40</v>
      </c>
      <c r="AU180" s="289">
        <v>40</v>
      </c>
      <c r="AV180" s="289">
        <v>40</v>
      </c>
      <c r="AW180" s="289">
        <v>60</v>
      </c>
      <c r="AX180" s="571">
        <f t="shared" si="413"/>
        <v>160</v>
      </c>
      <c r="AY180" s="611">
        <v>60</v>
      </c>
      <c r="AZ180" s="611">
        <v>40</v>
      </c>
      <c r="BA180" s="611">
        <v>40</v>
      </c>
      <c r="BB180" s="611">
        <v>20</v>
      </c>
      <c r="BC180" s="488">
        <f t="shared" si="414"/>
        <v>260</v>
      </c>
      <c r="BD180" s="289">
        <v>160</v>
      </c>
      <c r="BE180" s="726">
        <v>0</v>
      </c>
      <c r="BF180" s="726">
        <v>0</v>
      </c>
      <c r="BG180" s="726">
        <v>0</v>
      </c>
      <c r="BH180" s="722">
        <v>100</v>
      </c>
      <c r="BI180" s="561">
        <f t="shared" si="415"/>
        <v>140</v>
      </c>
      <c r="BJ180" s="690">
        <v>100</v>
      </c>
      <c r="BK180" s="727">
        <v>40</v>
      </c>
      <c r="BL180" s="727">
        <v>0</v>
      </c>
      <c r="BM180" s="588">
        <f t="shared" si="416"/>
        <v>180</v>
      </c>
      <c r="BN180" s="611">
        <v>80</v>
      </c>
      <c r="BO180" s="728">
        <v>100</v>
      </c>
      <c r="BP180" s="611">
        <v>0</v>
      </c>
      <c r="BQ180" s="84">
        <v>0</v>
      </c>
      <c r="BR180" s="80">
        <v>0</v>
      </c>
      <c r="BS180" s="83">
        <v>0</v>
      </c>
      <c r="BT180" s="78">
        <v>0</v>
      </c>
      <c r="BU180" s="648">
        <f t="shared" si="397"/>
        <v>620</v>
      </c>
      <c r="BV180" s="78">
        <v>0</v>
      </c>
      <c r="BW180" s="729">
        <v>600</v>
      </c>
      <c r="BX180" s="729">
        <v>20</v>
      </c>
      <c r="BY180" s="550">
        <f t="shared" si="418"/>
        <v>160</v>
      </c>
      <c r="BZ180" s="147">
        <v>100</v>
      </c>
      <c r="CA180" s="383">
        <v>20</v>
      </c>
      <c r="CB180" s="78">
        <v>0</v>
      </c>
      <c r="CC180" s="383">
        <v>40</v>
      </c>
      <c r="CD180" s="576">
        <f t="shared" si="419"/>
        <v>0</v>
      </c>
      <c r="CE180" s="91">
        <v>0</v>
      </c>
      <c r="CF180" s="91">
        <v>0</v>
      </c>
      <c r="CG180" s="91">
        <v>0</v>
      </c>
      <c r="CH180" s="592">
        <f t="shared" si="401"/>
        <v>140</v>
      </c>
      <c r="CI180" s="614">
        <v>80</v>
      </c>
      <c r="CJ180" s="289">
        <v>40</v>
      </c>
      <c r="CK180" s="278">
        <v>20</v>
      </c>
      <c r="CL180" s="694">
        <f t="shared" si="420"/>
        <v>180</v>
      </c>
      <c r="CM180" s="284">
        <v>40</v>
      </c>
      <c r="CN180" s="659">
        <v>0</v>
      </c>
      <c r="CO180" s="150">
        <v>60</v>
      </c>
      <c r="CP180" s="284">
        <v>40</v>
      </c>
      <c r="CQ180" s="150">
        <v>40</v>
      </c>
      <c r="CR180" s="658">
        <f t="shared" si="406"/>
        <v>280</v>
      </c>
      <c r="CS180" s="684">
        <v>80</v>
      </c>
      <c r="CT180" s="730">
        <v>200</v>
      </c>
      <c r="CU180" s="488">
        <f t="shared" si="421"/>
        <v>240</v>
      </c>
      <c r="CV180" s="284">
        <v>100</v>
      </c>
      <c r="CW180" s="383">
        <v>60</v>
      </c>
      <c r="CX180" s="124">
        <v>80</v>
      </c>
      <c r="CY180" s="578">
        <f t="shared" si="422"/>
        <v>20</v>
      </c>
      <c r="CZ180" s="511">
        <v>20</v>
      </c>
      <c r="DA180" s="80">
        <v>0</v>
      </c>
      <c r="DB180" s="80">
        <v>0</v>
      </c>
      <c r="DC180" s="588">
        <f t="shared" si="387"/>
        <v>120</v>
      </c>
      <c r="DD180" s="289">
        <v>80</v>
      </c>
      <c r="DE180" s="731">
        <v>0</v>
      </c>
      <c r="DF180" s="417">
        <v>40</v>
      </c>
      <c r="DG180" s="378">
        <v>0</v>
      </c>
      <c r="DH180" s="696">
        <v>40</v>
      </c>
      <c r="DI180" s="291">
        <v>260</v>
      </c>
    </row>
    <row r="181" spans="1:113" ht="37.5" x14ac:dyDescent="0.25">
      <c r="A181" s="457" t="s">
        <v>291</v>
      </c>
      <c r="B181" s="77" t="s">
        <v>115</v>
      </c>
      <c r="C181" s="62">
        <f t="shared" si="386"/>
        <v>7100</v>
      </c>
      <c r="D181" s="408"/>
      <c r="E181" s="663"/>
      <c r="F181" s="547"/>
      <c r="G181" s="547"/>
      <c r="H181" s="547"/>
      <c r="I181" s="664"/>
      <c r="J181" s="664"/>
      <c r="K181" s="664"/>
      <c r="L181" s="664"/>
      <c r="M181" s="664"/>
      <c r="N181" s="664"/>
      <c r="O181" s="664"/>
      <c r="P181" s="660">
        <f>Q181+R181</f>
        <v>220</v>
      </c>
      <c r="Q181" s="408">
        <v>100</v>
      </c>
      <c r="R181" s="547">
        <v>120</v>
      </c>
      <c r="S181" s="535">
        <f>T181+U181+V181+W181</f>
        <v>720</v>
      </c>
      <c r="T181" s="329">
        <v>200</v>
      </c>
      <c r="U181" s="329">
        <v>100</v>
      </c>
      <c r="V181" s="329">
        <v>100</v>
      </c>
      <c r="W181" s="329">
        <v>320</v>
      </c>
      <c r="X181" s="660">
        <f>Y181+Z181+AA181</f>
        <v>120</v>
      </c>
      <c r="Y181" s="732">
        <v>40</v>
      </c>
      <c r="Z181" s="732">
        <v>40</v>
      </c>
      <c r="AA181" s="732">
        <v>40</v>
      </c>
      <c r="AB181" s="535">
        <f>AC181+AD181+AE181+AF181</f>
        <v>300</v>
      </c>
      <c r="AC181" s="329">
        <v>100</v>
      </c>
      <c r="AD181" s="500">
        <v>120</v>
      </c>
      <c r="AE181" s="500">
        <v>60</v>
      </c>
      <c r="AF181" s="500">
        <v>20</v>
      </c>
      <c r="AG181" s="658">
        <f>AH181+AI181+AJ181+AK181</f>
        <v>420</v>
      </c>
      <c r="AH181" s="651">
        <v>200</v>
      </c>
      <c r="AI181" s="652">
        <v>60</v>
      </c>
      <c r="AJ181" s="653">
        <v>100</v>
      </c>
      <c r="AK181" s="653">
        <v>60</v>
      </c>
      <c r="AL181" s="404">
        <f>AM181+AN181+AO181+AP181+AQ181</f>
        <v>340</v>
      </c>
      <c r="AM181" s="329">
        <v>80</v>
      </c>
      <c r="AN181" s="500">
        <v>80</v>
      </c>
      <c r="AO181" s="500">
        <v>80</v>
      </c>
      <c r="AP181" s="500">
        <v>20</v>
      </c>
      <c r="AQ181" s="500">
        <v>80</v>
      </c>
      <c r="AR181" s="549">
        <f>AS181+AT181+AU181+AV181+AW181</f>
        <v>540</v>
      </c>
      <c r="AS181" s="329">
        <v>100</v>
      </c>
      <c r="AT181" s="329">
        <v>100</v>
      </c>
      <c r="AU181" s="329">
        <v>80</v>
      </c>
      <c r="AV181" s="329">
        <v>120</v>
      </c>
      <c r="AW181" s="329">
        <v>140</v>
      </c>
      <c r="AX181" s="539">
        <f t="shared" si="413"/>
        <v>200</v>
      </c>
      <c r="AY181" s="670">
        <v>40</v>
      </c>
      <c r="AZ181" s="670">
        <v>40</v>
      </c>
      <c r="BA181" s="670">
        <v>40</v>
      </c>
      <c r="BB181" s="670">
        <v>80</v>
      </c>
      <c r="BC181" s="535">
        <f>BD181+BE181+BF181+BG181+BH181</f>
        <v>460</v>
      </c>
      <c r="BD181" s="343">
        <v>100</v>
      </c>
      <c r="BE181" s="531">
        <v>100</v>
      </c>
      <c r="BF181" s="531">
        <v>80</v>
      </c>
      <c r="BG181" s="531">
        <v>80</v>
      </c>
      <c r="BH181" s="547">
        <v>100</v>
      </c>
      <c r="BI181" s="535">
        <f>BJ181+BK181+BL181</f>
        <v>460</v>
      </c>
      <c r="BJ181" s="329">
        <v>260</v>
      </c>
      <c r="BK181" s="732">
        <v>100</v>
      </c>
      <c r="BL181" s="732">
        <v>100</v>
      </c>
      <c r="BM181" s="555">
        <f>BN181+BO181+BP181</f>
        <v>240</v>
      </c>
      <c r="BN181" s="500">
        <v>80</v>
      </c>
      <c r="BO181" s="733">
        <v>80</v>
      </c>
      <c r="BP181" s="500">
        <v>80</v>
      </c>
      <c r="BQ181" s="84">
        <f>BR181+BS181</f>
        <v>40</v>
      </c>
      <c r="BR181" s="547">
        <v>40</v>
      </c>
      <c r="BS181" s="83">
        <v>0</v>
      </c>
      <c r="BT181" s="660">
        <v>20</v>
      </c>
      <c r="BU181" s="535">
        <f t="shared" si="397"/>
        <v>300</v>
      </c>
      <c r="BV181" s="329">
        <v>100</v>
      </c>
      <c r="BW181" s="500">
        <v>100</v>
      </c>
      <c r="BX181" s="500">
        <v>100</v>
      </c>
      <c r="BY181" s="660">
        <f t="shared" si="418"/>
        <v>320</v>
      </c>
      <c r="BZ181" s="408">
        <v>100</v>
      </c>
      <c r="CA181" s="547">
        <v>80</v>
      </c>
      <c r="CB181" s="547">
        <v>80</v>
      </c>
      <c r="CC181" s="547">
        <v>60</v>
      </c>
      <c r="CD181" s="555">
        <f t="shared" si="419"/>
        <v>300</v>
      </c>
      <c r="CE181" s="500">
        <v>40</v>
      </c>
      <c r="CF181" s="500">
        <v>60</v>
      </c>
      <c r="CG181" s="500">
        <v>200</v>
      </c>
      <c r="CH181" s="555">
        <f t="shared" si="401"/>
        <v>340</v>
      </c>
      <c r="CI181" s="500">
        <v>120</v>
      </c>
      <c r="CJ181" s="732">
        <v>100</v>
      </c>
      <c r="CK181" s="732">
        <v>120</v>
      </c>
      <c r="CL181" s="658">
        <f>CM181+CN181+CO181+CP181+CQ181</f>
        <v>420</v>
      </c>
      <c r="CM181" s="329">
        <v>100</v>
      </c>
      <c r="CN181" s="537">
        <v>20</v>
      </c>
      <c r="CO181" s="537">
        <v>40</v>
      </c>
      <c r="CP181" s="329">
        <v>100</v>
      </c>
      <c r="CQ181" s="537">
        <v>160</v>
      </c>
      <c r="CR181" s="658">
        <f>CS181+CT181</f>
        <v>160</v>
      </c>
      <c r="CS181" s="677">
        <v>80</v>
      </c>
      <c r="CT181" s="659">
        <v>80</v>
      </c>
      <c r="CU181" s="660">
        <f t="shared" si="421"/>
        <v>340</v>
      </c>
      <c r="CV181" s="408">
        <v>100</v>
      </c>
      <c r="CW181" s="547">
        <v>40</v>
      </c>
      <c r="CX181" s="408">
        <v>200</v>
      </c>
      <c r="CY181" s="660">
        <f>CZ181+DA181+DB181</f>
        <v>260</v>
      </c>
      <c r="CZ181" s="500">
        <v>100</v>
      </c>
      <c r="DA181" s="500">
        <v>80</v>
      </c>
      <c r="DB181" s="547">
        <v>80</v>
      </c>
      <c r="DC181" s="661">
        <f t="shared" si="387"/>
        <v>340</v>
      </c>
      <c r="DD181" s="329">
        <v>100</v>
      </c>
      <c r="DE181" s="662">
        <v>200</v>
      </c>
      <c r="DF181" s="329">
        <v>40</v>
      </c>
      <c r="DG181" s="555">
        <v>80</v>
      </c>
      <c r="DH181" s="555">
        <v>80</v>
      </c>
      <c r="DI181" s="555">
        <v>80</v>
      </c>
    </row>
    <row r="182" spans="1:113" ht="37.5" x14ac:dyDescent="0.3">
      <c r="A182" s="734" t="s">
        <v>292</v>
      </c>
      <c r="B182" s="258" t="s">
        <v>115</v>
      </c>
      <c r="C182" s="62">
        <f>SUM(D182+E182+F182+G182+H182+I182+J182+K182+L182+M182+N182+O182+P182+S182+X182+AB182+AG182+AL182+AR182+AX182+BC182+BI182+BM182+BQ182+BT182+BU182+BY182+CD182+CH182+CL182+CR182+CU182+CY182+DC182+DG182+DH182+DI182)</f>
        <v>390</v>
      </c>
      <c r="D182" s="187"/>
      <c r="E182" s="511"/>
      <c r="F182" s="383"/>
      <c r="G182" s="383"/>
      <c r="H182" s="383"/>
      <c r="I182" s="490"/>
      <c r="J182" s="490"/>
      <c r="K182" s="553">
        <f>K183+K184</f>
        <v>160</v>
      </c>
      <c r="L182" s="553">
        <f>L183+L184</f>
        <v>230</v>
      </c>
      <c r="M182" s="490"/>
      <c r="N182" s="490"/>
      <c r="O182" s="490"/>
      <c r="P182" s="491"/>
      <c r="Q182" s="492"/>
      <c r="R182" s="490"/>
      <c r="S182" s="491"/>
      <c r="T182" s="490"/>
      <c r="U182" s="490"/>
      <c r="V182" s="490"/>
      <c r="W182" s="490"/>
      <c r="X182" s="491"/>
      <c r="Y182" s="492"/>
      <c r="Z182" s="490"/>
      <c r="AA182" s="490"/>
      <c r="AB182" s="491"/>
      <c r="AC182" s="490"/>
      <c r="AD182" s="490"/>
      <c r="AE182" s="490"/>
      <c r="AF182" s="490"/>
      <c r="AG182" s="491"/>
      <c r="AH182" s="490"/>
      <c r="AI182" s="490"/>
      <c r="AJ182" s="490"/>
      <c r="AK182" s="490"/>
      <c r="AL182" s="493"/>
      <c r="AM182" s="490"/>
      <c r="AN182" s="490"/>
      <c r="AO182" s="490"/>
      <c r="AP182" s="490"/>
      <c r="AQ182" s="490"/>
      <c r="AR182" s="491"/>
      <c r="AS182" s="490"/>
      <c r="AT182" s="490"/>
      <c r="AU182" s="490"/>
      <c r="AV182" s="490"/>
      <c r="AW182" s="490"/>
      <c r="AX182" s="491"/>
      <c r="AY182" s="490"/>
      <c r="AZ182" s="490"/>
      <c r="BA182" s="490"/>
      <c r="BB182" s="490"/>
      <c r="BC182" s="491"/>
      <c r="BD182" s="490"/>
      <c r="BE182" s="490"/>
      <c r="BF182" s="490"/>
      <c r="BG182" s="490"/>
      <c r="BH182" s="490"/>
      <c r="BI182" s="491"/>
      <c r="BJ182" s="492"/>
      <c r="BK182" s="490"/>
      <c r="BL182" s="490"/>
      <c r="BM182" s="491"/>
      <c r="BN182" s="490"/>
      <c r="BO182" s="494"/>
      <c r="BP182" s="490"/>
      <c r="BQ182" s="491"/>
      <c r="BR182" s="490"/>
      <c r="BS182" s="495"/>
      <c r="BT182" s="491"/>
      <c r="BU182" s="491"/>
      <c r="BV182" s="490"/>
      <c r="BW182" s="490"/>
      <c r="BX182" s="490"/>
      <c r="BY182" s="527"/>
      <c r="BZ182" s="147"/>
      <c r="CA182" s="383"/>
      <c r="CB182" s="383"/>
      <c r="CC182" s="383"/>
      <c r="CD182" s="592"/>
      <c r="CE182" s="421"/>
      <c r="CF182" s="421"/>
      <c r="CG182" s="421"/>
      <c r="CH182" s="491"/>
      <c r="CI182" s="490"/>
      <c r="CJ182" s="490"/>
      <c r="CK182" s="490"/>
      <c r="CL182" s="491"/>
      <c r="CM182" s="490"/>
      <c r="CN182" s="490"/>
      <c r="CO182" s="490"/>
      <c r="CP182" s="492"/>
      <c r="CQ182" s="490"/>
      <c r="CR182" s="491"/>
      <c r="CS182" s="490"/>
      <c r="CT182" s="490"/>
      <c r="CU182" s="527"/>
      <c r="CV182" s="147"/>
      <c r="CW182" s="383"/>
      <c r="CX182" s="383"/>
      <c r="CY182" s="491"/>
      <c r="CZ182" s="490"/>
      <c r="DA182" s="490"/>
      <c r="DB182" s="147"/>
      <c r="DC182" s="491"/>
      <c r="DD182" s="490"/>
      <c r="DE182" s="490"/>
      <c r="DF182" s="490"/>
      <c r="DG182" s="491"/>
      <c r="DH182" s="491"/>
      <c r="DI182" s="491"/>
    </row>
    <row r="183" spans="1:113" ht="37.5" x14ac:dyDescent="0.3">
      <c r="A183" s="735" t="s">
        <v>293</v>
      </c>
      <c r="B183" s="736" t="s">
        <v>115</v>
      </c>
      <c r="C183" s="62">
        <f t="shared" ref="C183" si="424">SUM(D183+E183+F183+G183+H183+I183+J183+K183+M183+N183+O183+P183+S183+X183+AB183+AG183+AL183+AR183+AX183+BC183+BI183+BM183+BQ183+BT183+BU183+BY183+CD183+CH183+CL183+CR183+CU183+CY183+DC183+DG183+DH183+DI183)</f>
        <v>160</v>
      </c>
      <c r="D183" s="187"/>
      <c r="E183" s="511"/>
      <c r="F183" s="383"/>
      <c r="G183" s="383"/>
      <c r="H183" s="383"/>
      <c r="I183" s="490"/>
      <c r="J183" s="490"/>
      <c r="K183" s="421">
        <v>160</v>
      </c>
      <c r="L183" s="88">
        <v>0</v>
      </c>
      <c r="M183" s="490"/>
      <c r="N183" s="490"/>
      <c r="O183" s="490"/>
      <c r="P183" s="491"/>
      <c r="Q183" s="492"/>
      <c r="R183" s="490"/>
      <c r="S183" s="491"/>
      <c r="T183" s="490"/>
      <c r="U183" s="490"/>
      <c r="V183" s="490"/>
      <c r="W183" s="490"/>
      <c r="X183" s="491"/>
      <c r="Y183" s="492"/>
      <c r="Z183" s="490"/>
      <c r="AA183" s="490"/>
      <c r="AB183" s="491"/>
      <c r="AC183" s="490"/>
      <c r="AD183" s="490"/>
      <c r="AE183" s="490"/>
      <c r="AF183" s="490"/>
      <c r="AG183" s="491"/>
      <c r="AH183" s="490"/>
      <c r="AI183" s="490"/>
      <c r="AJ183" s="490"/>
      <c r="AK183" s="490"/>
      <c r="AL183" s="493"/>
      <c r="AM183" s="490"/>
      <c r="AN183" s="490"/>
      <c r="AO183" s="490"/>
      <c r="AP183" s="490"/>
      <c r="AQ183" s="490"/>
      <c r="AR183" s="491"/>
      <c r="AS183" s="490"/>
      <c r="AT183" s="490"/>
      <c r="AU183" s="490"/>
      <c r="AV183" s="490"/>
      <c r="AW183" s="490"/>
      <c r="AX183" s="491"/>
      <c r="AY183" s="490"/>
      <c r="AZ183" s="490"/>
      <c r="BA183" s="490"/>
      <c r="BB183" s="490"/>
      <c r="BC183" s="491"/>
      <c r="BD183" s="490"/>
      <c r="BE183" s="490"/>
      <c r="BF183" s="490"/>
      <c r="BG183" s="490"/>
      <c r="BH183" s="490"/>
      <c r="BI183" s="491"/>
      <c r="BJ183" s="492"/>
      <c r="BK183" s="490"/>
      <c r="BL183" s="490"/>
      <c r="BM183" s="491"/>
      <c r="BN183" s="490"/>
      <c r="BO183" s="494"/>
      <c r="BP183" s="490"/>
      <c r="BQ183" s="491"/>
      <c r="BR183" s="490"/>
      <c r="BS183" s="495"/>
      <c r="BT183" s="491"/>
      <c r="BU183" s="491"/>
      <c r="BV183" s="490"/>
      <c r="BW183" s="490"/>
      <c r="BX183" s="490"/>
      <c r="BY183" s="527"/>
      <c r="BZ183" s="147"/>
      <c r="CA183" s="383"/>
      <c r="CB183" s="383"/>
      <c r="CC183" s="383"/>
      <c r="CD183" s="592"/>
      <c r="CE183" s="421"/>
      <c r="CF183" s="421"/>
      <c r="CG183" s="421"/>
      <c r="CH183" s="491"/>
      <c r="CI183" s="490"/>
      <c r="CJ183" s="490"/>
      <c r="CK183" s="490"/>
      <c r="CL183" s="491"/>
      <c r="CM183" s="490"/>
      <c r="CN183" s="490"/>
      <c r="CO183" s="490"/>
      <c r="CP183" s="492"/>
      <c r="CQ183" s="490"/>
      <c r="CR183" s="491"/>
      <c r="CS183" s="490"/>
      <c r="CT183" s="490"/>
      <c r="CU183" s="527"/>
      <c r="CV183" s="147"/>
      <c r="CW183" s="383"/>
      <c r="CX183" s="383"/>
      <c r="CY183" s="491"/>
      <c r="CZ183" s="490"/>
      <c r="DA183" s="490"/>
      <c r="DB183" s="492"/>
      <c r="DC183" s="491"/>
      <c r="DD183" s="490"/>
      <c r="DE183" s="490"/>
      <c r="DF183" s="490"/>
      <c r="DG183" s="491"/>
      <c r="DH183" s="491"/>
      <c r="DI183" s="491"/>
    </row>
    <row r="184" spans="1:113" ht="37.5" x14ac:dyDescent="0.3">
      <c r="A184" s="473" t="s">
        <v>294</v>
      </c>
      <c r="B184" s="638" t="s">
        <v>115</v>
      </c>
      <c r="C184" s="62">
        <f>SUM(D184+E184+F184+G184+H184+I184+J184+K184+L184+M184+N184+O184+P184+S184+X184+AB184+AG184+AL184+AR184+AX184+BC184+BI184+BM184+BQ184+BT184+BU184+BY184+CD184+CH184+CL184+CR184+CU184+CY184+DC184+DG184+DH184+DI184)</f>
        <v>230</v>
      </c>
      <c r="D184" s="187"/>
      <c r="E184" s="511"/>
      <c r="F184" s="383"/>
      <c r="G184" s="383"/>
      <c r="H184" s="383"/>
      <c r="I184" s="88"/>
      <c r="J184" s="88"/>
      <c r="K184" s="88">
        <v>0</v>
      </c>
      <c r="L184" s="88">
        <v>230</v>
      </c>
      <c r="M184" s="88"/>
      <c r="N184" s="88"/>
      <c r="O184" s="88"/>
      <c r="P184" s="79"/>
      <c r="Q184" s="89"/>
      <c r="R184" s="88"/>
      <c r="S184" s="79"/>
      <c r="T184" s="88"/>
      <c r="U184" s="88"/>
      <c r="V184" s="88"/>
      <c r="W184" s="88"/>
      <c r="X184" s="79"/>
      <c r="Y184" s="89"/>
      <c r="Z184" s="88"/>
      <c r="AA184" s="88"/>
      <c r="AB184" s="81"/>
      <c r="AC184" s="88"/>
      <c r="AD184" s="88"/>
      <c r="AE184" s="88"/>
      <c r="AF184" s="88"/>
      <c r="AG184" s="79"/>
      <c r="AH184" s="88"/>
      <c r="AI184" s="88"/>
      <c r="AJ184" s="88"/>
      <c r="AK184" s="88"/>
      <c r="AL184" s="81"/>
      <c r="AM184" s="90"/>
      <c r="AN184" s="90"/>
      <c r="AO184" s="90"/>
      <c r="AP184" s="90"/>
      <c r="AQ184" s="90"/>
      <c r="AR184" s="81"/>
      <c r="AS184" s="89"/>
      <c r="AT184" s="89"/>
      <c r="AU184" s="89"/>
      <c r="AV184" s="89"/>
      <c r="AW184" s="89"/>
      <c r="AX184" s="81"/>
      <c r="AY184" s="89"/>
      <c r="AZ184" s="89"/>
      <c r="BA184" s="89"/>
      <c r="BB184" s="89"/>
      <c r="BC184" s="81"/>
      <c r="BD184" s="89"/>
      <c r="BE184" s="89"/>
      <c r="BF184" s="89"/>
      <c r="BG184" s="89"/>
      <c r="BH184" s="89"/>
      <c r="BI184" s="81"/>
      <c r="BJ184" s="89"/>
      <c r="BK184" s="89"/>
      <c r="BL184" s="89"/>
      <c r="BM184" s="81"/>
      <c r="BN184" s="89"/>
      <c r="BO184" s="92"/>
      <c r="BP184" s="89"/>
      <c r="BQ184" s="81"/>
      <c r="BR184" s="89"/>
      <c r="BS184" s="94"/>
      <c r="BT184" s="84"/>
      <c r="BU184" s="81"/>
      <c r="BV184" s="89"/>
      <c r="BW184" s="89"/>
      <c r="BX184" s="89"/>
      <c r="BY184" s="81"/>
      <c r="BZ184" s="89"/>
      <c r="CA184" s="89"/>
      <c r="CB184" s="89"/>
      <c r="CC184" s="89"/>
      <c r="CD184" s="81"/>
      <c r="CE184" s="89"/>
      <c r="CF184" s="89"/>
      <c r="CG184" s="89"/>
      <c r="CH184" s="81"/>
      <c r="CI184" s="89"/>
      <c r="CJ184" s="89"/>
      <c r="CK184" s="89"/>
      <c r="CL184" s="81"/>
      <c r="CM184" s="89"/>
      <c r="CN184" s="89"/>
      <c r="CO184" s="89"/>
      <c r="CP184" s="89"/>
      <c r="CQ184" s="89"/>
      <c r="CR184" s="81"/>
      <c r="CS184" s="88"/>
      <c r="CT184" s="89"/>
      <c r="CU184" s="81"/>
      <c r="CV184" s="89"/>
      <c r="CW184" s="89"/>
      <c r="CX184" s="89"/>
      <c r="CY184" s="81"/>
      <c r="CZ184" s="89"/>
      <c r="DA184" s="89"/>
      <c r="DB184" s="89"/>
      <c r="DC184" s="81"/>
      <c r="DD184" s="89"/>
      <c r="DE184" s="89"/>
      <c r="DF184" s="89"/>
      <c r="DG184" s="81"/>
      <c r="DH184" s="81"/>
      <c r="DI184" s="81"/>
    </row>
    <row r="185" spans="1:113" ht="18.75" x14ac:dyDescent="0.25">
      <c r="A185" s="737" t="s">
        <v>295</v>
      </c>
      <c r="B185" s="738"/>
    </row>
  </sheetData>
  <mergeCells count="3">
    <mergeCell ref="CM1:CQ1"/>
    <mergeCell ref="A24:A25"/>
    <mergeCell ref="A154:A155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นผ 3.1 ปรับปรุงใหม่</vt:lpstr>
      <vt:lpstr>รวม 3.1 จากสพภ. สพน.</vt:lpstr>
      <vt:lpstr>'นผ 3.1 ปรับปรุงใหม่'!Print_Titles</vt:lpstr>
      <vt:lpstr>'รวม 3.1 จากสพภ. สพน.'!Print_Titles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Kuroi_Ying</dc:creator>
  <cp:lastModifiedBy>User</cp:lastModifiedBy>
  <cp:lastPrinted>2018-04-25T07:31:24Z</cp:lastPrinted>
  <dcterms:created xsi:type="dcterms:W3CDTF">2018-02-28T02:54:12Z</dcterms:created>
  <dcterms:modified xsi:type="dcterms:W3CDTF">2018-05-18T05:48:36Z</dcterms:modified>
</cp:coreProperties>
</file>