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4240" windowHeight="12585" tabRatio="813"/>
  </bookViews>
  <sheets>
    <sheet name="ฟอร์มสำรวจเป้าหมายและงปม. 2560" sheetId="12" r:id="rId1"/>
    <sheet name="เป้าหมายและงปม." sheetId="8" r:id="rId2"/>
    <sheet name="ฟอร์มสำรวจเป้าหมายและงปม." sheetId="1" r:id="rId3"/>
    <sheet name="สำรวจเป้าหมายและงปม.(ศพจ.สพภ.)" sheetId="4" r:id="rId4"/>
    <sheet name="เช็ค list" sheetId="2" r:id="rId5"/>
    <sheet name="แบบสำรวจฝึกทหาร ปี 58" sheetId="5" r:id="rId6"/>
    <sheet name="เป้าหมายและงปม.(ศูนย์ช่างเก่า)" sheetId="7" r:id="rId7"/>
    <sheet name="สำรวจเป้าหมายและงปม.(แทรกเป้า)" sheetId="9" r:id="rId8"/>
    <sheet name="เป้าหมายและงปม.(ตัดที่ยกเลิก)" sheetId="10" r:id="rId9"/>
    <sheet name="สำรวจเป้าหมายและงปม.(ยืนยัน)" sheetId="11" r:id="rId10"/>
  </sheets>
  <definedNames>
    <definedName name="_xlnm.Print_Titles" localSheetId="5">'แบบสำรวจฝึกทหาร ปี 58'!$4:$6</definedName>
    <definedName name="_xlnm.Print_Titles" localSheetId="1">เป้าหมายและงปม.!$4:$7</definedName>
    <definedName name="_xlnm.Print_Titles" localSheetId="8">'เป้าหมายและงปม.(ตัดที่ยกเลิก)'!$5:$8</definedName>
    <definedName name="_xlnm.Print_Titles" localSheetId="6">'เป้าหมายและงปม.(ศูนย์ช่างเก่า)'!$4:$7</definedName>
    <definedName name="_xlnm.Print_Titles" localSheetId="7">'สำรวจเป้าหมายและงปม.(แทรกเป้า)'!$5:$8</definedName>
    <definedName name="_xlnm.Print_Titles" localSheetId="9">'สำรวจเป้าหมายและงปม.(ยืนยัน)'!$5:$8</definedName>
    <definedName name="_xlnm.Print_Titles" localSheetId="3">'สำรวจเป้าหมายและงปม.(ศพจ.สพภ.)'!$5:$8</definedName>
  </definedNames>
  <calcPr calcId="145621"/>
</workbook>
</file>

<file path=xl/calcChain.xml><?xml version="1.0" encoding="utf-8"?>
<calcChain xmlns="http://schemas.openxmlformats.org/spreadsheetml/2006/main">
  <c r="G146" i="11" l="1"/>
  <c r="H146" i="11"/>
  <c r="I146" i="11"/>
  <c r="J146" i="11"/>
  <c r="K146" i="11"/>
  <c r="L146" i="11"/>
  <c r="M146" i="11"/>
  <c r="N146" i="11"/>
  <c r="O146" i="11"/>
  <c r="P146" i="11"/>
  <c r="G142" i="11"/>
  <c r="H142" i="11"/>
  <c r="I142" i="11"/>
  <c r="J142" i="11"/>
  <c r="K142" i="11"/>
  <c r="L142" i="11"/>
  <c r="M142" i="11"/>
  <c r="N142" i="11"/>
  <c r="O142" i="11"/>
  <c r="P142" i="11"/>
  <c r="G137" i="11"/>
  <c r="H137" i="11"/>
  <c r="I137" i="11"/>
  <c r="J137" i="11"/>
  <c r="L137" i="11"/>
  <c r="M137" i="11"/>
  <c r="N137" i="11"/>
  <c r="O137" i="11"/>
  <c r="P137" i="11"/>
  <c r="G135" i="11"/>
  <c r="H135" i="11"/>
  <c r="I135" i="11"/>
  <c r="J135" i="11"/>
  <c r="K135" i="11"/>
  <c r="L135" i="11"/>
  <c r="M135" i="11"/>
  <c r="N135" i="11"/>
  <c r="O135" i="11"/>
  <c r="P135" i="11"/>
  <c r="G125" i="11"/>
  <c r="H125" i="11"/>
  <c r="I125" i="11"/>
  <c r="J125" i="11"/>
  <c r="K125" i="11"/>
  <c r="L125" i="11"/>
  <c r="M125" i="11"/>
  <c r="N125" i="11"/>
  <c r="O125" i="11"/>
  <c r="P125" i="11"/>
  <c r="G104" i="11"/>
  <c r="H104" i="11"/>
  <c r="I104" i="11"/>
  <c r="J104" i="11"/>
  <c r="K104" i="11"/>
  <c r="L104" i="11"/>
  <c r="M104" i="11"/>
  <c r="N104" i="11"/>
  <c r="O104" i="11"/>
  <c r="P104" i="11"/>
  <c r="G98" i="11"/>
  <c r="H98" i="11"/>
  <c r="I98" i="11"/>
  <c r="J98" i="11"/>
  <c r="K98" i="11"/>
  <c r="L98" i="11"/>
  <c r="M98" i="11"/>
  <c r="N98" i="11"/>
  <c r="O98" i="11"/>
  <c r="P98" i="11"/>
  <c r="G84" i="11"/>
  <c r="H84" i="11"/>
  <c r="I84" i="11"/>
  <c r="J84" i="11"/>
  <c r="K84" i="11"/>
  <c r="L84" i="11"/>
  <c r="M84" i="11"/>
  <c r="N84" i="11"/>
  <c r="O84" i="11"/>
  <c r="P84" i="11"/>
  <c r="G75" i="11"/>
  <c r="H75" i="11"/>
  <c r="I75" i="11"/>
  <c r="J75" i="11"/>
  <c r="K75" i="11"/>
  <c r="L75" i="11"/>
  <c r="M75" i="11"/>
  <c r="N75" i="11"/>
  <c r="O75" i="11"/>
  <c r="P75" i="11"/>
  <c r="G65" i="11"/>
  <c r="H65" i="11"/>
  <c r="I65" i="11"/>
  <c r="J65" i="11"/>
  <c r="K65" i="11"/>
  <c r="L65" i="11"/>
  <c r="M65" i="11"/>
  <c r="N65" i="11"/>
  <c r="O65" i="11"/>
  <c r="P65" i="11"/>
  <c r="G58" i="11"/>
  <c r="H58" i="11"/>
  <c r="I58" i="11"/>
  <c r="J58" i="11"/>
  <c r="K58" i="11"/>
  <c r="L58" i="11"/>
  <c r="M58" i="11"/>
  <c r="N58" i="11"/>
  <c r="O58" i="11"/>
  <c r="P58" i="11"/>
  <c r="G50" i="11"/>
  <c r="H50" i="11"/>
  <c r="I50" i="11"/>
  <c r="J50" i="11"/>
  <c r="K50" i="11"/>
  <c r="L50" i="11"/>
  <c r="M50" i="11"/>
  <c r="N50" i="11"/>
  <c r="O50" i="11"/>
  <c r="P50" i="11"/>
  <c r="G44" i="11"/>
  <c r="H44" i="11"/>
  <c r="I44" i="11"/>
  <c r="J44" i="11"/>
  <c r="K44" i="11"/>
  <c r="L44" i="11"/>
  <c r="L147" i="11" s="1"/>
  <c r="M44" i="11"/>
  <c r="N44" i="11"/>
  <c r="O44" i="11"/>
  <c r="P44" i="11"/>
  <c r="G33" i="11"/>
  <c r="H33" i="11"/>
  <c r="I33" i="11"/>
  <c r="J33" i="11"/>
  <c r="K33" i="11"/>
  <c r="L33" i="11"/>
  <c r="M33" i="11"/>
  <c r="N33" i="11"/>
  <c r="O33" i="11"/>
  <c r="P33" i="11"/>
  <c r="G25" i="11"/>
  <c r="H25" i="11"/>
  <c r="I25" i="11"/>
  <c r="J25" i="11"/>
  <c r="K25" i="11"/>
  <c r="L25" i="11"/>
  <c r="M25" i="11"/>
  <c r="N25" i="11"/>
  <c r="O25" i="11"/>
  <c r="P25" i="11"/>
  <c r="G16" i="11"/>
  <c r="G147" i="11" s="1"/>
  <c r="H16" i="11"/>
  <c r="H147" i="11" s="1"/>
  <c r="I16" i="11"/>
  <c r="I147" i="11" s="1"/>
  <c r="J16" i="11"/>
  <c r="J147" i="11" s="1"/>
  <c r="K16" i="11"/>
  <c r="L16" i="11"/>
  <c r="M16" i="11"/>
  <c r="M147" i="11" s="1"/>
  <c r="N16" i="11"/>
  <c r="O16" i="11"/>
  <c r="O147" i="11" s="1"/>
  <c r="P16" i="11"/>
  <c r="P147" i="11" s="1"/>
  <c r="F146" i="11"/>
  <c r="F142" i="11"/>
  <c r="F137" i="11"/>
  <c r="F135" i="11"/>
  <c r="F125" i="11"/>
  <c r="F104" i="11"/>
  <c r="F98" i="11"/>
  <c r="F84" i="11"/>
  <c r="F75" i="11"/>
  <c r="F65" i="11"/>
  <c r="F58" i="11"/>
  <c r="F50" i="11"/>
  <c r="F44" i="11"/>
  <c r="F33" i="11"/>
  <c r="F25" i="11"/>
  <c r="F147" i="11" s="1"/>
  <c r="F16" i="11"/>
  <c r="R48" i="4"/>
  <c r="K136" i="11"/>
  <c r="K137" i="11" s="1"/>
  <c r="Q136" i="11"/>
  <c r="Q137" i="11"/>
  <c r="R136" i="11"/>
  <c r="R137" i="11" s="1"/>
  <c r="Q68" i="11"/>
  <c r="R68" i="11"/>
  <c r="S68" i="11"/>
  <c r="Q36" i="11"/>
  <c r="Q44" i="11" s="1"/>
  <c r="R36" i="11"/>
  <c r="R44" i="11" s="1"/>
  <c r="S36" i="11"/>
  <c r="Q37" i="11"/>
  <c r="R37" i="11"/>
  <c r="S37" i="11"/>
  <c r="Q38" i="11"/>
  <c r="R38" i="11"/>
  <c r="S38" i="11"/>
  <c r="Q39" i="11"/>
  <c r="R39" i="11"/>
  <c r="S39" i="11"/>
  <c r="Q40" i="11"/>
  <c r="R40" i="11"/>
  <c r="S40" i="11"/>
  <c r="Q41" i="11"/>
  <c r="R41" i="11"/>
  <c r="S41" i="11"/>
  <c r="Q42" i="11"/>
  <c r="R42" i="11"/>
  <c r="S42" i="11"/>
  <c r="Q43" i="11"/>
  <c r="R43" i="11"/>
  <c r="S43" i="11"/>
  <c r="Q26" i="11"/>
  <c r="Q57" i="11"/>
  <c r="R57" i="11"/>
  <c r="S57" i="11"/>
  <c r="S56" i="11"/>
  <c r="R56" i="11"/>
  <c r="Q56" i="11"/>
  <c r="Q101" i="11"/>
  <c r="R101" i="11"/>
  <c r="S101" i="11"/>
  <c r="Q102" i="11"/>
  <c r="Q104" i="11" s="1"/>
  <c r="R102" i="11"/>
  <c r="R104" i="11" s="1"/>
  <c r="S102" i="11"/>
  <c r="Q103" i="11"/>
  <c r="R103" i="11"/>
  <c r="S103" i="11"/>
  <c r="S99" i="11"/>
  <c r="S104" i="11" s="1"/>
  <c r="R99" i="11"/>
  <c r="Q99" i="11"/>
  <c r="S94" i="11"/>
  <c r="R94" i="11"/>
  <c r="Q94" i="11"/>
  <c r="S145" i="11"/>
  <c r="R145" i="11"/>
  <c r="Q145" i="11"/>
  <c r="S144" i="11"/>
  <c r="R144" i="11"/>
  <c r="R146" i="11" s="1"/>
  <c r="Q144" i="11"/>
  <c r="S143" i="11"/>
  <c r="R143" i="11"/>
  <c r="Q143" i="11"/>
  <c r="S141" i="11"/>
  <c r="R141" i="11"/>
  <c r="Q141" i="11"/>
  <c r="S140" i="11"/>
  <c r="S142" i="11"/>
  <c r="R140" i="11"/>
  <c r="Q140" i="11"/>
  <c r="S138" i="11"/>
  <c r="R138" i="11"/>
  <c r="Q138" i="11"/>
  <c r="Q142" i="11" s="1"/>
  <c r="S134" i="11"/>
  <c r="R134" i="11"/>
  <c r="Q134" i="11"/>
  <c r="S133" i="11"/>
  <c r="R133" i="11"/>
  <c r="Q133" i="11"/>
  <c r="S132" i="11"/>
  <c r="R132" i="11"/>
  <c r="Q132" i="11"/>
  <c r="S131" i="11"/>
  <c r="R131" i="11"/>
  <c r="Q131" i="11"/>
  <c r="S129" i="11"/>
  <c r="R129" i="11"/>
  <c r="Q129" i="11"/>
  <c r="S128" i="11"/>
  <c r="R128" i="11"/>
  <c r="R135" i="11"/>
  <c r="Q128" i="11"/>
  <c r="Q135" i="11" s="1"/>
  <c r="S126" i="11"/>
  <c r="S135" i="11" s="1"/>
  <c r="R126" i="11"/>
  <c r="Q126" i="11"/>
  <c r="S124" i="11"/>
  <c r="R124" i="11"/>
  <c r="Q124" i="11"/>
  <c r="S123" i="11"/>
  <c r="R123" i="11"/>
  <c r="Q123" i="11"/>
  <c r="S122" i="11"/>
  <c r="R122" i="11"/>
  <c r="Q122" i="11"/>
  <c r="S121" i="11"/>
  <c r="R121" i="11"/>
  <c r="Q121" i="11"/>
  <c r="S120" i="11"/>
  <c r="R120" i="11"/>
  <c r="Q120" i="11"/>
  <c r="S119" i="11"/>
  <c r="R119" i="11"/>
  <c r="Q119" i="11"/>
  <c r="S117" i="11"/>
  <c r="R117" i="11"/>
  <c r="Q117" i="11"/>
  <c r="S116" i="11"/>
  <c r="R116" i="11"/>
  <c r="Q116" i="11"/>
  <c r="S115" i="11"/>
  <c r="R115" i="11"/>
  <c r="Q115" i="11"/>
  <c r="S114" i="11"/>
  <c r="R114" i="11"/>
  <c r="Q114" i="11"/>
  <c r="S113" i="11"/>
  <c r="R113" i="11"/>
  <c r="Q113" i="11"/>
  <c r="S112" i="11"/>
  <c r="R112" i="11"/>
  <c r="Q112" i="11"/>
  <c r="S111" i="11"/>
  <c r="R111" i="11"/>
  <c r="Q111" i="11"/>
  <c r="S110" i="11"/>
  <c r="R110" i="11"/>
  <c r="Q110" i="11"/>
  <c r="S109" i="11"/>
  <c r="R109" i="11"/>
  <c r="Q109" i="11"/>
  <c r="S108" i="11"/>
  <c r="R108" i="11"/>
  <c r="Q108" i="11"/>
  <c r="S107" i="11"/>
  <c r="S125" i="11" s="1"/>
  <c r="R107" i="11"/>
  <c r="Q107" i="11"/>
  <c r="S105" i="11"/>
  <c r="R105" i="11"/>
  <c r="R125" i="11" s="1"/>
  <c r="Q105" i="11"/>
  <c r="Q125" i="11" s="1"/>
  <c r="S96" i="11"/>
  <c r="R96" i="11"/>
  <c r="Q96" i="11"/>
  <c r="S92" i="11"/>
  <c r="R92" i="11"/>
  <c r="Q92" i="11"/>
  <c r="S90" i="11"/>
  <c r="R90" i="11"/>
  <c r="Q90" i="11"/>
  <c r="S88" i="11"/>
  <c r="R88" i="11"/>
  <c r="Q88" i="11"/>
  <c r="S87" i="11"/>
  <c r="R87" i="11"/>
  <c r="R98" i="11" s="1"/>
  <c r="Q87" i="11"/>
  <c r="S85" i="11"/>
  <c r="S98" i="11" s="1"/>
  <c r="R85" i="11"/>
  <c r="Q85" i="11"/>
  <c r="S83" i="11"/>
  <c r="R83" i="11"/>
  <c r="Q83" i="11"/>
  <c r="S82" i="11"/>
  <c r="R82" i="11"/>
  <c r="Q82" i="11"/>
  <c r="S81" i="11"/>
  <c r="R81" i="11"/>
  <c r="Q81" i="11"/>
  <c r="S80" i="11"/>
  <c r="R80" i="11"/>
  <c r="Q80" i="11"/>
  <c r="S78" i="11"/>
  <c r="S84" i="11"/>
  <c r="R78" i="11"/>
  <c r="Q78" i="11"/>
  <c r="S76" i="11"/>
  <c r="R76" i="11"/>
  <c r="Q76" i="11"/>
  <c r="Q84" i="11" s="1"/>
  <c r="S73" i="11"/>
  <c r="R73" i="11"/>
  <c r="Q73" i="11"/>
  <c r="S71" i="11"/>
  <c r="R71" i="11"/>
  <c r="Q71" i="11"/>
  <c r="S70" i="11"/>
  <c r="R70" i="11"/>
  <c r="Q70" i="11"/>
  <c r="S69" i="11"/>
  <c r="R69" i="11"/>
  <c r="Q69" i="11"/>
  <c r="S66" i="11"/>
  <c r="S75" i="11" s="1"/>
  <c r="R66" i="11"/>
  <c r="R75" i="11" s="1"/>
  <c r="Q66" i="11"/>
  <c r="Q75" i="11" s="1"/>
  <c r="S64" i="11"/>
  <c r="R64" i="11"/>
  <c r="Q64" i="11"/>
  <c r="S63" i="11"/>
  <c r="R63" i="11"/>
  <c r="Q63" i="11"/>
  <c r="S62" i="11"/>
  <c r="R62" i="11"/>
  <c r="Q62" i="11"/>
  <c r="S61" i="11"/>
  <c r="S65" i="11"/>
  <c r="R61" i="11"/>
  <c r="Q61" i="11"/>
  <c r="S59" i="11"/>
  <c r="R59" i="11"/>
  <c r="Q59" i="11"/>
  <c r="Q65" i="11" s="1"/>
  <c r="S54" i="11"/>
  <c r="R54" i="11"/>
  <c r="Q54" i="11"/>
  <c r="S53" i="11"/>
  <c r="R53" i="11"/>
  <c r="Q53" i="11"/>
  <c r="Q58" i="11" s="1"/>
  <c r="S52" i="11"/>
  <c r="R52" i="11"/>
  <c r="Q52" i="11"/>
  <c r="S51" i="11"/>
  <c r="S58" i="11"/>
  <c r="R51" i="11"/>
  <c r="R58" i="11" s="1"/>
  <c r="Q51" i="11"/>
  <c r="S49" i="11"/>
  <c r="R49" i="11"/>
  <c r="Q49" i="11"/>
  <c r="S48" i="11"/>
  <c r="R48" i="11"/>
  <c r="Q48" i="11"/>
  <c r="S47" i="11"/>
  <c r="R47" i="11"/>
  <c r="Q47" i="11"/>
  <c r="S46" i="11"/>
  <c r="R46" i="11"/>
  <c r="Q46" i="11"/>
  <c r="S45" i="11"/>
  <c r="S50" i="11" s="1"/>
  <c r="R45" i="11"/>
  <c r="R50" i="11" s="1"/>
  <c r="Q45" i="11"/>
  <c r="Q50" i="11" s="1"/>
  <c r="S32" i="11"/>
  <c r="R32" i="11"/>
  <c r="Q32" i="11"/>
  <c r="S31" i="11"/>
  <c r="R31" i="11"/>
  <c r="Q31" i="11"/>
  <c r="S30" i="11"/>
  <c r="R30" i="11"/>
  <c r="Q30" i="11"/>
  <c r="S29" i="11"/>
  <c r="R29" i="11"/>
  <c r="Q29" i="11"/>
  <c r="S28" i="11"/>
  <c r="R28" i="11"/>
  <c r="Q28" i="11"/>
  <c r="Q33" i="11" s="1"/>
  <c r="S26" i="11"/>
  <c r="S33" i="11" s="1"/>
  <c r="R26" i="11"/>
  <c r="R33" i="11" s="1"/>
  <c r="S24" i="11"/>
  <c r="R24" i="11"/>
  <c r="Q24" i="11"/>
  <c r="S23" i="11"/>
  <c r="R23" i="11"/>
  <c r="Q23" i="11"/>
  <c r="S22" i="11"/>
  <c r="R22" i="11"/>
  <c r="Q22" i="11"/>
  <c r="S21" i="11"/>
  <c r="R21" i="11"/>
  <c r="Q21" i="11"/>
  <c r="S20" i="11"/>
  <c r="R20" i="11"/>
  <c r="Q20" i="11"/>
  <c r="S19" i="11"/>
  <c r="R19" i="11"/>
  <c r="Q19" i="11"/>
  <c r="S17" i="11"/>
  <c r="S25" i="11" s="1"/>
  <c r="S147" i="11" s="1"/>
  <c r="R17" i="11"/>
  <c r="R25" i="11" s="1"/>
  <c r="Q17" i="11"/>
  <c r="Q25" i="11" s="1"/>
  <c r="S15" i="11"/>
  <c r="R15" i="11"/>
  <c r="Q15" i="11"/>
  <c r="S14" i="11"/>
  <c r="R14" i="11"/>
  <c r="Q14" i="11"/>
  <c r="S13" i="11"/>
  <c r="R13" i="11"/>
  <c r="Q13" i="11"/>
  <c r="S12" i="11"/>
  <c r="R12" i="11"/>
  <c r="Q12" i="11"/>
  <c r="S11" i="11"/>
  <c r="S16" i="11" s="1"/>
  <c r="R11" i="11"/>
  <c r="Q11" i="11"/>
  <c r="S10" i="11"/>
  <c r="R10" i="11"/>
  <c r="Q10" i="11"/>
  <c r="S9" i="11"/>
  <c r="R9" i="11"/>
  <c r="R16" i="11" s="1"/>
  <c r="Q9" i="11"/>
  <c r="Q16" i="11" s="1"/>
  <c r="G117" i="10"/>
  <c r="H117" i="10"/>
  <c r="I117" i="10"/>
  <c r="J117" i="10"/>
  <c r="K117" i="10"/>
  <c r="L117" i="10"/>
  <c r="M117" i="10"/>
  <c r="N117" i="10"/>
  <c r="O117" i="10"/>
  <c r="P117" i="10"/>
  <c r="F117" i="10"/>
  <c r="G270" i="10"/>
  <c r="H270" i="10"/>
  <c r="I270" i="10"/>
  <c r="J270" i="10"/>
  <c r="L270" i="10"/>
  <c r="M270" i="10"/>
  <c r="N270" i="10"/>
  <c r="O270" i="10"/>
  <c r="P270" i="10"/>
  <c r="F270" i="10"/>
  <c r="S113" i="10"/>
  <c r="R113" i="10"/>
  <c r="Q113" i="10"/>
  <c r="Q117" i="10" s="1"/>
  <c r="Q109" i="10"/>
  <c r="R109" i="10"/>
  <c r="S109" i="10"/>
  <c r="Q106" i="10"/>
  <c r="R106" i="10"/>
  <c r="R117" i="10" s="1"/>
  <c r="S106" i="10"/>
  <c r="Q105" i="10"/>
  <c r="R105" i="10"/>
  <c r="S105" i="10"/>
  <c r="P308" i="10"/>
  <c r="O308" i="10"/>
  <c r="N308" i="10"/>
  <c r="M308" i="10"/>
  <c r="L308" i="10"/>
  <c r="K308" i="10"/>
  <c r="J308" i="10"/>
  <c r="I308" i="10"/>
  <c r="H308" i="10"/>
  <c r="G308" i="10"/>
  <c r="F308" i="10"/>
  <c r="S307" i="10"/>
  <c r="R307" i="10"/>
  <c r="Q307" i="10"/>
  <c r="S306" i="10"/>
  <c r="R306" i="10"/>
  <c r="Q306" i="10"/>
  <c r="S305" i="10"/>
  <c r="R305" i="10"/>
  <c r="R308" i="10" s="1"/>
  <c r="Q305" i="10"/>
  <c r="P304" i="10"/>
  <c r="O304" i="10"/>
  <c r="N304" i="10"/>
  <c r="M304" i="10"/>
  <c r="L304" i="10"/>
  <c r="K304" i="10"/>
  <c r="J304" i="10"/>
  <c r="I304" i="10"/>
  <c r="H304" i="10"/>
  <c r="G304" i="10"/>
  <c r="F304" i="10"/>
  <c r="S303" i="10"/>
  <c r="R303" i="10"/>
  <c r="Q303" i="10"/>
  <c r="S302" i="10"/>
  <c r="R302" i="10"/>
  <c r="Q302" i="10"/>
  <c r="S301" i="10"/>
  <c r="R301" i="10"/>
  <c r="Q301" i="10"/>
  <c r="S300" i="10"/>
  <c r="R300" i="10"/>
  <c r="Q300" i="10"/>
  <c r="S299" i="10"/>
  <c r="S304" i="10" s="1"/>
  <c r="R299" i="10"/>
  <c r="Q299" i="10"/>
  <c r="Q304" i="10" s="1"/>
  <c r="P298" i="10"/>
  <c r="O298" i="10"/>
  <c r="N298" i="10"/>
  <c r="M298" i="10"/>
  <c r="L298" i="10"/>
  <c r="K298" i="10"/>
  <c r="J298" i="10"/>
  <c r="I298" i="10"/>
  <c r="H298" i="10"/>
  <c r="G298" i="10"/>
  <c r="F298" i="10"/>
  <c r="S297" i="10"/>
  <c r="R297" i="10"/>
  <c r="Q297" i="10"/>
  <c r="S296" i="10"/>
  <c r="R296" i="10"/>
  <c r="Q296" i="10"/>
  <c r="S295" i="10"/>
  <c r="R295" i="10"/>
  <c r="Q295" i="10"/>
  <c r="S294" i="10"/>
  <c r="R294" i="10"/>
  <c r="Q294" i="10"/>
  <c r="S293" i="10"/>
  <c r="R293" i="10"/>
  <c r="Q293" i="10"/>
  <c r="Q298" i="10" s="1"/>
  <c r="P292" i="10"/>
  <c r="O292" i="10"/>
  <c r="N292" i="10"/>
  <c r="M292" i="10"/>
  <c r="L292" i="10"/>
  <c r="K292" i="10"/>
  <c r="J292" i="10"/>
  <c r="I292" i="10"/>
  <c r="H292" i="10"/>
  <c r="G292" i="10"/>
  <c r="F292" i="10"/>
  <c r="S289" i="10"/>
  <c r="R289" i="10"/>
  <c r="Q289" i="10"/>
  <c r="S286" i="10"/>
  <c r="R286" i="10"/>
  <c r="Q286" i="10"/>
  <c r="S283" i="10"/>
  <c r="R283" i="10"/>
  <c r="Q283" i="10"/>
  <c r="Q292" i="10" s="1"/>
  <c r="S281" i="10"/>
  <c r="R281" i="10"/>
  <c r="R292" i="10" s="1"/>
  <c r="Q281" i="10"/>
  <c r="P280" i="10"/>
  <c r="O280" i="10"/>
  <c r="N280" i="10"/>
  <c r="M280" i="10"/>
  <c r="L280" i="10"/>
  <c r="K280" i="10"/>
  <c r="J280" i="10"/>
  <c r="I280" i="10"/>
  <c r="H280" i="10"/>
  <c r="G280" i="10"/>
  <c r="F280" i="10"/>
  <c r="S279" i="10"/>
  <c r="R279" i="10"/>
  <c r="Q279" i="10"/>
  <c r="S278" i="10"/>
  <c r="S280" i="10" s="1"/>
  <c r="R278" i="10"/>
  <c r="Q278" i="10"/>
  <c r="S276" i="10"/>
  <c r="R276" i="10"/>
  <c r="Q276" i="10"/>
  <c r="Q280" i="10" s="1"/>
  <c r="P275" i="10"/>
  <c r="O275" i="10"/>
  <c r="N275" i="10"/>
  <c r="M275" i="10"/>
  <c r="L275" i="10"/>
  <c r="K275" i="10"/>
  <c r="J275" i="10"/>
  <c r="I275" i="10"/>
  <c r="H275" i="10"/>
  <c r="G275" i="10"/>
  <c r="F275" i="10"/>
  <c r="S274" i="10"/>
  <c r="R274" i="10"/>
  <c r="Q274" i="10"/>
  <c r="S273" i="10"/>
  <c r="R273" i="10"/>
  <c r="Q273" i="10"/>
  <c r="Q275" i="10" s="1"/>
  <c r="S272" i="10"/>
  <c r="R272" i="10"/>
  <c r="Q272" i="10"/>
  <c r="S271" i="10"/>
  <c r="R271" i="10"/>
  <c r="R275" i="10" s="1"/>
  <c r="Q271" i="10"/>
  <c r="S269" i="10"/>
  <c r="R269" i="10"/>
  <c r="Q269" i="10"/>
  <c r="S268" i="10"/>
  <c r="R268" i="10"/>
  <c r="Q268" i="10"/>
  <c r="S267" i="10"/>
  <c r="R267" i="10"/>
  <c r="Q267" i="10"/>
  <c r="S266" i="10"/>
  <c r="R266" i="10"/>
  <c r="Q266" i="10"/>
  <c r="S265" i="10"/>
  <c r="R265" i="10"/>
  <c r="Q265" i="10"/>
  <c r="S264" i="10"/>
  <c r="R264" i="10"/>
  <c r="Q264" i="10"/>
  <c r="S263" i="10"/>
  <c r="R263" i="10"/>
  <c r="Q263" i="10"/>
  <c r="S262" i="10"/>
  <c r="R262" i="10"/>
  <c r="Q262" i="10"/>
  <c r="S261" i="10"/>
  <c r="R261" i="10"/>
  <c r="Q261" i="10"/>
  <c r="S260" i="10"/>
  <c r="R260" i="10"/>
  <c r="Q260" i="10"/>
  <c r="S259" i="10"/>
  <c r="R259" i="10"/>
  <c r="Q259" i="10"/>
  <c r="R258" i="10"/>
  <c r="Q258" i="10"/>
  <c r="K258" i="10"/>
  <c r="K270" i="10" s="1"/>
  <c r="R257" i="10"/>
  <c r="R270" i="10" s="1"/>
  <c r="Q257" i="10"/>
  <c r="Q270" i="10" s="1"/>
  <c r="H257" i="10"/>
  <c r="S257" i="10" s="1"/>
  <c r="P256" i="10"/>
  <c r="O256" i="10"/>
  <c r="N256" i="10"/>
  <c r="M256" i="10"/>
  <c r="L256" i="10"/>
  <c r="K256" i="10"/>
  <c r="J256" i="10"/>
  <c r="I256" i="10"/>
  <c r="H256" i="10"/>
  <c r="G256" i="10"/>
  <c r="F256" i="10"/>
  <c r="S255" i="10"/>
  <c r="R255" i="10"/>
  <c r="Q255" i="10"/>
  <c r="S254" i="10"/>
  <c r="R254" i="10"/>
  <c r="Q254" i="10"/>
  <c r="S253" i="10"/>
  <c r="R253" i="10"/>
  <c r="Q253" i="10"/>
  <c r="S252" i="10"/>
  <c r="R252" i="10"/>
  <c r="Q252" i="10"/>
  <c r="S250" i="10"/>
  <c r="R250" i="10"/>
  <c r="Q250" i="10"/>
  <c r="S249" i="10"/>
  <c r="S256" i="10" s="1"/>
  <c r="R249" i="10"/>
  <c r="Q249" i="10"/>
  <c r="S247" i="10"/>
  <c r="R247" i="10"/>
  <c r="R256" i="10" s="1"/>
  <c r="Q247" i="10"/>
  <c r="Q256" i="10" s="1"/>
  <c r="P246" i="10"/>
  <c r="O246" i="10"/>
  <c r="N246" i="10"/>
  <c r="M246" i="10"/>
  <c r="L246" i="10"/>
  <c r="K246" i="10"/>
  <c r="J246" i="10"/>
  <c r="I246" i="10"/>
  <c r="H246" i="10"/>
  <c r="G246" i="10"/>
  <c r="F246" i="10"/>
  <c r="S245" i="10"/>
  <c r="R245" i="10"/>
  <c r="Q245" i="10"/>
  <c r="S244" i="10"/>
  <c r="R244" i="10"/>
  <c r="Q244" i="10"/>
  <c r="S243" i="10"/>
  <c r="R243" i="10"/>
  <c r="Q243" i="10"/>
  <c r="S242" i="10"/>
  <c r="R242" i="10"/>
  <c r="Q242" i="10"/>
  <c r="S241" i="10"/>
  <c r="R241" i="10"/>
  <c r="Q241" i="10"/>
  <c r="S240" i="10"/>
  <c r="R240" i="10"/>
  <c r="Q240" i="10"/>
  <c r="S238" i="10"/>
  <c r="R238" i="10"/>
  <c r="Q238" i="10"/>
  <c r="S237" i="10"/>
  <c r="R237" i="10"/>
  <c r="Q237" i="10"/>
  <c r="S236" i="10"/>
  <c r="R236" i="10"/>
  <c r="Q236" i="10"/>
  <c r="S235" i="10"/>
  <c r="R235" i="10"/>
  <c r="Q235" i="10"/>
  <c r="S234" i="10"/>
  <c r="R234" i="10"/>
  <c r="Q234" i="10"/>
  <c r="S233" i="10"/>
  <c r="R233" i="10"/>
  <c r="Q233" i="10"/>
  <c r="S232" i="10"/>
  <c r="R232" i="10"/>
  <c r="Q232" i="10"/>
  <c r="S231" i="10"/>
  <c r="R231" i="10"/>
  <c r="Q231" i="10"/>
  <c r="S230" i="10"/>
  <c r="R230" i="10"/>
  <c r="Q230" i="10"/>
  <c r="S229" i="10"/>
  <c r="R229" i="10"/>
  <c r="Q229" i="10"/>
  <c r="S228" i="10"/>
  <c r="R228" i="10"/>
  <c r="Q228" i="10"/>
  <c r="Q246" i="10" s="1"/>
  <c r="S226" i="10"/>
  <c r="R226" i="10"/>
  <c r="R246" i="10" s="1"/>
  <c r="Q226" i="10"/>
  <c r="P225" i="10"/>
  <c r="O225" i="10"/>
  <c r="N225" i="10"/>
  <c r="M225" i="10"/>
  <c r="L225" i="10"/>
  <c r="K225" i="10"/>
  <c r="J225" i="10"/>
  <c r="I225" i="10"/>
  <c r="H225" i="10"/>
  <c r="G225" i="10"/>
  <c r="F225" i="10"/>
  <c r="S224" i="10"/>
  <c r="R224" i="10"/>
  <c r="Q224" i="10"/>
  <c r="S223" i="10"/>
  <c r="R223" i="10"/>
  <c r="Q223" i="10"/>
  <c r="S222" i="10"/>
  <c r="R222" i="10"/>
  <c r="Q222" i="10"/>
  <c r="Q225" i="10" s="1"/>
  <c r="S221" i="10"/>
  <c r="S225" i="10" s="1"/>
  <c r="R221" i="10"/>
  <c r="Q221" i="10"/>
  <c r="P220" i="10"/>
  <c r="O220" i="10"/>
  <c r="N220" i="10"/>
  <c r="M220" i="10"/>
  <c r="L220" i="10"/>
  <c r="K220" i="10"/>
  <c r="J220" i="10"/>
  <c r="I220" i="10"/>
  <c r="H220" i="10"/>
  <c r="G220" i="10"/>
  <c r="F220" i="10"/>
  <c r="S218" i="10"/>
  <c r="S220" i="10" s="1"/>
  <c r="R218" i="10"/>
  <c r="R220" i="10" s="1"/>
  <c r="Q218" i="10"/>
  <c r="Q220" i="10" s="1"/>
  <c r="P217" i="10"/>
  <c r="O217" i="10"/>
  <c r="N217" i="10"/>
  <c r="M217" i="10"/>
  <c r="L217" i="10"/>
  <c r="K217" i="10"/>
  <c r="J217" i="10"/>
  <c r="I217" i="10"/>
  <c r="H217" i="10"/>
  <c r="G217" i="10"/>
  <c r="F217" i="10"/>
  <c r="S215" i="10"/>
  <c r="R215" i="10"/>
  <c r="Q215" i="10"/>
  <c r="S214" i="10"/>
  <c r="R214" i="10"/>
  <c r="Q214" i="10"/>
  <c r="S212" i="10"/>
  <c r="R212" i="10"/>
  <c r="Q212" i="10"/>
  <c r="S210" i="10"/>
  <c r="R210" i="10"/>
  <c r="Q210" i="10"/>
  <c r="S208" i="10"/>
  <c r="R208" i="10"/>
  <c r="R217" i="10" s="1"/>
  <c r="Q208" i="10"/>
  <c r="Q217" i="10" s="1"/>
  <c r="S206" i="10"/>
  <c r="S217" i="10" s="1"/>
  <c r="R206" i="10"/>
  <c r="Q206" i="10"/>
  <c r="P205" i="10"/>
  <c r="O205" i="10"/>
  <c r="N205" i="10"/>
  <c r="M205" i="10"/>
  <c r="L205" i="10"/>
  <c r="K205" i="10"/>
  <c r="J205" i="10"/>
  <c r="I205" i="10"/>
  <c r="H205" i="10"/>
  <c r="G205" i="10"/>
  <c r="F205" i="10"/>
  <c r="S204" i="10"/>
  <c r="R204" i="10"/>
  <c r="Q204" i="10"/>
  <c r="S203" i="10"/>
  <c r="R203" i="10"/>
  <c r="Q203" i="10"/>
  <c r="S202" i="10"/>
  <c r="R202" i="10"/>
  <c r="Q202" i="10"/>
  <c r="S201" i="10"/>
  <c r="R201" i="10"/>
  <c r="Q201" i="10"/>
  <c r="S199" i="10"/>
  <c r="R199" i="10"/>
  <c r="Q199" i="10"/>
  <c r="S197" i="10"/>
  <c r="R197" i="10"/>
  <c r="Q197" i="10"/>
  <c r="Q205" i="10" s="1"/>
  <c r="P196" i="10"/>
  <c r="O196" i="10"/>
  <c r="N196" i="10"/>
  <c r="M196" i="10"/>
  <c r="L196" i="10"/>
  <c r="K196" i="10"/>
  <c r="J196" i="10"/>
  <c r="I196" i="10"/>
  <c r="H196" i="10"/>
  <c r="G196" i="10"/>
  <c r="F196" i="10"/>
  <c r="S194" i="10"/>
  <c r="R194" i="10"/>
  <c r="Q194" i="10"/>
  <c r="S192" i="10"/>
  <c r="R192" i="10"/>
  <c r="Q192" i="10"/>
  <c r="S191" i="10"/>
  <c r="R191" i="10"/>
  <c r="Q191" i="10"/>
  <c r="S190" i="10"/>
  <c r="R190" i="10"/>
  <c r="Q190" i="10"/>
  <c r="S189" i="10"/>
  <c r="R189" i="10"/>
  <c r="Q189" i="10"/>
  <c r="S188" i="10"/>
  <c r="R188" i="10"/>
  <c r="Q188" i="10"/>
  <c r="S187" i="10"/>
  <c r="R187" i="10"/>
  <c r="Q187" i="10"/>
  <c r="S186" i="10"/>
  <c r="R186" i="10"/>
  <c r="Q186" i="10"/>
  <c r="S185" i="10"/>
  <c r="R185" i="10"/>
  <c r="Q185" i="10"/>
  <c r="S184" i="10"/>
  <c r="R184" i="10"/>
  <c r="R196" i="10" s="1"/>
  <c r="Q184" i="10"/>
  <c r="S182" i="10"/>
  <c r="S196" i="10" s="1"/>
  <c r="R182" i="10"/>
  <c r="Q182" i="10"/>
  <c r="P181" i="10"/>
  <c r="O181" i="10"/>
  <c r="N181" i="10"/>
  <c r="M181" i="10"/>
  <c r="L181" i="10"/>
  <c r="K181" i="10"/>
  <c r="J181" i="10"/>
  <c r="I181" i="10"/>
  <c r="H181" i="10"/>
  <c r="G181" i="10"/>
  <c r="F181" i="10"/>
  <c r="S178" i="10"/>
  <c r="S181" i="10"/>
  <c r="R178" i="10"/>
  <c r="R181" i="10" s="1"/>
  <c r="Q178" i="10"/>
  <c r="Q181" i="10"/>
  <c r="P177" i="10"/>
  <c r="O177" i="10"/>
  <c r="N177" i="10"/>
  <c r="M177" i="10"/>
  <c r="L177" i="10"/>
  <c r="K177" i="10"/>
  <c r="J177" i="10"/>
  <c r="I177" i="10"/>
  <c r="H177" i="10"/>
  <c r="G177" i="10"/>
  <c r="F177" i="10"/>
  <c r="S176" i="10"/>
  <c r="R176" i="10"/>
  <c r="Q176" i="10"/>
  <c r="S175" i="10"/>
  <c r="R175" i="10"/>
  <c r="Q175" i="10"/>
  <c r="S174" i="10"/>
  <c r="R174" i="10"/>
  <c r="R177" i="10" s="1"/>
  <c r="Q174" i="10"/>
  <c r="S173" i="10"/>
  <c r="R173" i="10"/>
  <c r="Q173" i="10"/>
  <c r="S171" i="10"/>
  <c r="S177" i="10" s="1"/>
  <c r="R171" i="10"/>
  <c r="Q171" i="10"/>
  <c r="P170" i="10"/>
  <c r="O170" i="10"/>
  <c r="N170" i="10"/>
  <c r="M170" i="10"/>
  <c r="L170" i="10"/>
  <c r="K170" i="10"/>
  <c r="J170" i="10"/>
  <c r="I170" i="10"/>
  <c r="H170" i="10"/>
  <c r="G170" i="10"/>
  <c r="F170" i="10"/>
  <c r="S167" i="10"/>
  <c r="R167" i="10"/>
  <c r="Q167" i="10"/>
  <c r="S166" i="10"/>
  <c r="R166" i="10"/>
  <c r="Q166" i="10"/>
  <c r="S164" i="10"/>
  <c r="R164" i="10"/>
  <c r="R170" i="10" s="1"/>
  <c r="Q164" i="10"/>
  <c r="Q170" i="10" s="1"/>
  <c r="P163" i="10"/>
  <c r="O163" i="10"/>
  <c r="N163" i="10"/>
  <c r="M163" i="10"/>
  <c r="L163" i="10"/>
  <c r="K163" i="10"/>
  <c r="J163" i="10"/>
  <c r="I163" i="10"/>
  <c r="H163" i="10"/>
  <c r="G163" i="10"/>
  <c r="F163" i="10"/>
  <c r="S162" i="10"/>
  <c r="R162" i="10"/>
  <c r="Q162" i="10"/>
  <c r="S161" i="10"/>
  <c r="R161" i="10"/>
  <c r="Q161" i="10"/>
  <c r="S159" i="10"/>
  <c r="S163" i="10" s="1"/>
  <c r="R159" i="10"/>
  <c r="Q159" i="10"/>
  <c r="S158" i="10"/>
  <c r="R158" i="10"/>
  <c r="Q158" i="10"/>
  <c r="S157" i="10"/>
  <c r="R157" i="10"/>
  <c r="Q157" i="10"/>
  <c r="S156" i="10"/>
  <c r="R156" i="10"/>
  <c r="Q156" i="10"/>
  <c r="Q163" i="10" s="1"/>
  <c r="S155" i="10"/>
  <c r="R155" i="10"/>
  <c r="Q155" i="10"/>
  <c r="S154" i="10"/>
  <c r="R154" i="10"/>
  <c r="Q154" i="10"/>
  <c r="S153" i="10"/>
  <c r="R153" i="10"/>
  <c r="Q153" i="10"/>
  <c r="S152" i="10"/>
  <c r="R152" i="10"/>
  <c r="R163" i="10" s="1"/>
  <c r="Q152" i="10"/>
  <c r="P151" i="10"/>
  <c r="O151" i="10"/>
  <c r="N151" i="10"/>
  <c r="M151" i="10"/>
  <c r="L151" i="10"/>
  <c r="K151" i="10"/>
  <c r="J151" i="10"/>
  <c r="I151" i="10"/>
  <c r="H151" i="10"/>
  <c r="G151" i="10"/>
  <c r="F151" i="10"/>
  <c r="S150" i="10"/>
  <c r="R150" i="10"/>
  <c r="Q150" i="10"/>
  <c r="S149" i="10"/>
  <c r="R149" i="10"/>
  <c r="Q149" i="10"/>
  <c r="S148" i="10"/>
  <c r="R148" i="10"/>
  <c r="Q148" i="10"/>
  <c r="S147" i="10"/>
  <c r="R147" i="10"/>
  <c r="Q147" i="10"/>
  <c r="S146" i="10"/>
  <c r="R146" i="10"/>
  <c r="Q146" i="10"/>
  <c r="S145" i="10"/>
  <c r="R145" i="10"/>
  <c r="R151" i="10" s="1"/>
  <c r="Q145" i="10"/>
  <c r="Q151" i="10" s="1"/>
  <c r="P144" i="10"/>
  <c r="O144" i="10"/>
  <c r="N144" i="10"/>
  <c r="M144" i="10"/>
  <c r="L144" i="10"/>
  <c r="K144" i="10"/>
  <c r="J144" i="10"/>
  <c r="I144" i="10"/>
  <c r="H144" i="10"/>
  <c r="G144" i="10"/>
  <c r="F144" i="10"/>
  <c r="S143" i="10"/>
  <c r="R143" i="10"/>
  <c r="Q143" i="10"/>
  <c r="S142" i="10"/>
  <c r="R142" i="10"/>
  <c r="Q142" i="10"/>
  <c r="S141" i="10"/>
  <c r="R141" i="10"/>
  <c r="Q141" i="10"/>
  <c r="S140" i="10"/>
  <c r="R140" i="10"/>
  <c r="Q140" i="10"/>
  <c r="S139" i="10"/>
  <c r="R139" i="10"/>
  <c r="Q139" i="10"/>
  <c r="S138" i="10"/>
  <c r="R138" i="10"/>
  <c r="Q138" i="10"/>
  <c r="S137" i="10"/>
  <c r="R137" i="10"/>
  <c r="Q137" i="10"/>
  <c r="S136" i="10"/>
  <c r="R136" i="10"/>
  <c r="Q136" i="10"/>
  <c r="S135" i="10"/>
  <c r="R135" i="10"/>
  <c r="Q135" i="10"/>
  <c r="S134" i="10"/>
  <c r="R134" i="10"/>
  <c r="Q134" i="10"/>
  <c r="S133" i="10"/>
  <c r="R133" i="10"/>
  <c r="Q133" i="10"/>
  <c r="S132" i="10"/>
  <c r="R132" i="10"/>
  <c r="Q132" i="10"/>
  <c r="S131" i="10"/>
  <c r="R131" i="10"/>
  <c r="Q131" i="10"/>
  <c r="S130" i="10"/>
  <c r="R130" i="10"/>
  <c r="Q130" i="10"/>
  <c r="S129" i="10"/>
  <c r="S144" i="10" s="1"/>
  <c r="R129" i="10"/>
  <c r="R144" i="10" s="1"/>
  <c r="Q129" i="10"/>
  <c r="Q144" i="10" s="1"/>
  <c r="P128" i="10"/>
  <c r="O128" i="10"/>
  <c r="N128" i="10"/>
  <c r="M128" i="10"/>
  <c r="L128" i="10"/>
  <c r="K128" i="10"/>
  <c r="J128" i="10"/>
  <c r="I128" i="10"/>
  <c r="H128" i="10"/>
  <c r="G128" i="10"/>
  <c r="F128" i="10"/>
  <c r="S127" i="10"/>
  <c r="R127" i="10"/>
  <c r="Q127" i="10"/>
  <c r="S126" i="10"/>
  <c r="R126" i="10"/>
  <c r="Q126" i="10"/>
  <c r="S125" i="10"/>
  <c r="R125" i="10"/>
  <c r="Q125" i="10"/>
  <c r="S124" i="10"/>
  <c r="R124" i="10"/>
  <c r="Q124" i="10"/>
  <c r="S123" i="10"/>
  <c r="R123" i="10"/>
  <c r="Q123" i="10"/>
  <c r="Q128" i="10" s="1"/>
  <c r="S121" i="10"/>
  <c r="R121" i="10"/>
  <c r="R128" i="10" s="1"/>
  <c r="Q121" i="10"/>
  <c r="P120" i="10"/>
  <c r="O120" i="10"/>
  <c r="N120" i="10"/>
  <c r="M120" i="10"/>
  <c r="L120" i="10"/>
  <c r="K120" i="10"/>
  <c r="J120" i="10"/>
  <c r="I120" i="10"/>
  <c r="H120" i="10"/>
  <c r="G120" i="10"/>
  <c r="F120" i="10"/>
  <c r="S119" i="10"/>
  <c r="R119" i="10"/>
  <c r="Q119" i="10"/>
  <c r="Q120" i="10" s="1"/>
  <c r="S118" i="10"/>
  <c r="S120" i="10" s="1"/>
  <c r="R118" i="10"/>
  <c r="R120" i="10" s="1"/>
  <c r="Q118" i="10"/>
  <c r="S115" i="10"/>
  <c r="R115" i="10"/>
  <c r="Q115" i="10"/>
  <c r="S114" i="10"/>
  <c r="R114" i="10"/>
  <c r="Q114" i="10"/>
  <c r="S111" i="10"/>
  <c r="R111" i="10"/>
  <c r="Q111" i="10"/>
  <c r="S107" i="10"/>
  <c r="R107" i="10"/>
  <c r="Q107" i="10"/>
  <c r="S103" i="10"/>
  <c r="R103" i="10"/>
  <c r="Q103" i="10"/>
  <c r="S101" i="10"/>
  <c r="R101" i="10"/>
  <c r="Q101" i="10"/>
  <c r="S100" i="10"/>
  <c r="R100" i="10"/>
  <c r="Q100" i="10"/>
  <c r="S99" i="10"/>
  <c r="R99" i="10"/>
  <c r="Q99" i="10"/>
  <c r="S98" i="10"/>
  <c r="R98" i="10"/>
  <c r="Q98" i="10"/>
  <c r="S97" i="10"/>
  <c r="R97" i="10"/>
  <c r="Q97" i="10"/>
  <c r="S95" i="10"/>
  <c r="R95" i="10"/>
  <c r="Q95" i="10"/>
  <c r="S94" i="10"/>
  <c r="R94" i="10"/>
  <c r="Q94" i="10"/>
  <c r="S93" i="10"/>
  <c r="R93" i="10"/>
  <c r="Q93" i="10"/>
  <c r="S92" i="10"/>
  <c r="R92" i="10"/>
  <c r="Q92" i="10"/>
  <c r="P91" i="10"/>
  <c r="O91" i="10"/>
  <c r="N91" i="10"/>
  <c r="M91" i="10"/>
  <c r="L91" i="10"/>
  <c r="K91" i="10"/>
  <c r="J91" i="10"/>
  <c r="I91" i="10"/>
  <c r="H91" i="10"/>
  <c r="G91" i="10"/>
  <c r="F91" i="10"/>
  <c r="S90" i="10"/>
  <c r="R90" i="10"/>
  <c r="Q90" i="10"/>
  <c r="S89" i="10"/>
  <c r="R89" i="10"/>
  <c r="Q89" i="10"/>
  <c r="S87" i="10"/>
  <c r="R87" i="10"/>
  <c r="Q87" i="10"/>
  <c r="S85" i="10"/>
  <c r="R85" i="10"/>
  <c r="Q85" i="10"/>
  <c r="S83" i="10"/>
  <c r="R83" i="10"/>
  <c r="Q83" i="10"/>
  <c r="S81" i="10"/>
  <c r="R81" i="10"/>
  <c r="Q81" i="10"/>
  <c r="S80" i="10"/>
  <c r="R80" i="10"/>
  <c r="Q80" i="10"/>
  <c r="S79" i="10"/>
  <c r="R79" i="10"/>
  <c r="Q79" i="10"/>
  <c r="S78" i="10"/>
  <c r="S91" i="10" s="1"/>
  <c r="R78" i="10"/>
  <c r="R91" i="10" s="1"/>
  <c r="Q78" i="10"/>
  <c r="P77" i="10"/>
  <c r="O77" i="10"/>
  <c r="N77" i="10"/>
  <c r="M77" i="10"/>
  <c r="L77" i="10"/>
  <c r="K77" i="10"/>
  <c r="J77" i="10"/>
  <c r="I77" i="10"/>
  <c r="H77" i="10"/>
  <c r="G77" i="10"/>
  <c r="F77" i="10"/>
  <c r="S76" i="10"/>
  <c r="R76" i="10"/>
  <c r="Q76" i="10"/>
  <c r="S75" i="10"/>
  <c r="R75" i="10"/>
  <c r="R77" i="10" s="1"/>
  <c r="Q75" i="10"/>
  <c r="S74" i="10"/>
  <c r="R74" i="10"/>
  <c r="Q74" i="10"/>
  <c r="S73" i="10"/>
  <c r="R73" i="10"/>
  <c r="Q73" i="10"/>
  <c r="S72" i="10"/>
  <c r="R72" i="10"/>
  <c r="Q72" i="10"/>
  <c r="S71" i="10"/>
  <c r="S77" i="10" s="1"/>
  <c r="R71" i="10"/>
  <c r="Q71" i="10"/>
  <c r="Q77" i="10" s="1"/>
  <c r="S69" i="10"/>
  <c r="R69" i="10"/>
  <c r="Q69" i="10"/>
  <c r="P68" i="10"/>
  <c r="O68" i="10"/>
  <c r="N68" i="10"/>
  <c r="M68" i="10"/>
  <c r="L68" i="10"/>
  <c r="K68" i="10"/>
  <c r="J68" i="10"/>
  <c r="I68" i="10"/>
  <c r="H68" i="10"/>
  <c r="G68" i="10"/>
  <c r="F68" i="10"/>
  <c r="S67" i="10"/>
  <c r="R67" i="10"/>
  <c r="Q67" i="10"/>
  <c r="S66" i="10"/>
  <c r="R66" i="10"/>
  <c r="Q66" i="10"/>
  <c r="S65" i="10"/>
  <c r="R65" i="10"/>
  <c r="Q65" i="10"/>
  <c r="S64" i="10"/>
  <c r="R64" i="10"/>
  <c r="Q64" i="10"/>
  <c r="S63" i="10"/>
  <c r="S68" i="10" s="1"/>
  <c r="R63" i="10"/>
  <c r="Q63" i="10"/>
  <c r="S62" i="10"/>
  <c r="R62" i="10"/>
  <c r="Q62" i="10"/>
  <c r="S61" i="10"/>
  <c r="R61" i="10"/>
  <c r="R68" i="10" s="1"/>
  <c r="Q61" i="10"/>
  <c r="Q68" i="10" s="1"/>
  <c r="P60" i="10"/>
  <c r="O60" i="10"/>
  <c r="N60" i="10"/>
  <c r="M60" i="10"/>
  <c r="L60" i="10"/>
  <c r="K60" i="10"/>
  <c r="J60" i="10"/>
  <c r="I60" i="10"/>
  <c r="H60" i="10"/>
  <c r="G60" i="10"/>
  <c r="F60" i="10"/>
  <c r="S59" i="10"/>
  <c r="R59" i="10"/>
  <c r="Q59" i="10"/>
  <c r="S58" i="10"/>
  <c r="R58" i="10"/>
  <c r="Q58" i="10"/>
  <c r="S57" i="10"/>
  <c r="R57" i="10"/>
  <c r="Q57" i="10"/>
  <c r="S56" i="10"/>
  <c r="R56" i="10"/>
  <c r="Q56" i="10"/>
  <c r="S55" i="10"/>
  <c r="R55" i="10"/>
  <c r="R60" i="10" s="1"/>
  <c r="Q55" i="10"/>
  <c r="P54" i="10"/>
  <c r="O54" i="10"/>
  <c r="N54" i="10"/>
  <c r="M54" i="10"/>
  <c r="L54" i="10"/>
  <c r="K54" i="10"/>
  <c r="J54" i="10"/>
  <c r="I54" i="10"/>
  <c r="H54" i="10"/>
  <c r="G54" i="10"/>
  <c r="F54" i="10"/>
  <c r="S52" i="10"/>
  <c r="R52" i="10"/>
  <c r="Q52" i="10"/>
  <c r="S51" i="10"/>
  <c r="R51" i="10"/>
  <c r="Q51" i="10"/>
  <c r="S50" i="10"/>
  <c r="R50" i="10"/>
  <c r="Q50" i="10"/>
  <c r="S49" i="10"/>
  <c r="R49" i="10"/>
  <c r="Q49" i="10"/>
  <c r="S48" i="10"/>
  <c r="Q48" i="10"/>
  <c r="S47" i="10"/>
  <c r="R47" i="10"/>
  <c r="Q47" i="10"/>
  <c r="S46" i="10"/>
  <c r="R46" i="10"/>
  <c r="Q46" i="10"/>
  <c r="S45" i="10"/>
  <c r="R45" i="10"/>
  <c r="Q45" i="10"/>
  <c r="S44" i="10"/>
  <c r="R44" i="10"/>
  <c r="Q44" i="10"/>
  <c r="S43" i="10"/>
  <c r="R43" i="10"/>
  <c r="Q43" i="10"/>
  <c r="S42" i="10"/>
  <c r="R42" i="10"/>
  <c r="Q42" i="10"/>
  <c r="S41" i="10"/>
  <c r="R41" i="10"/>
  <c r="R54" i="10" s="1"/>
  <c r="Q41" i="10"/>
  <c r="S40" i="10"/>
  <c r="R40" i="10"/>
  <c r="Q40" i="10"/>
  <c r="S39" i="10"/>
  <c r="R39" i="10"/>
  <c r="Q39" i="10"/>
  <c r="S38" i="10"/>
  <c r="R38" i="10"/>
  <c r="Q38" i="10"/>
  <c r="Q54" i="10" s="1"/>
  <c r="P37" i="10"/>
  <c r="O37" i="10"/>
  <c r="N37" i="10"/>
  <c r="M37" i="10"/>
  <c r="L37" i="10"/>
  <c r="K37" i="10"/>
  <c r="J37" i="10"/>
  <c r="I37" i="10"/>
  <c r="H37" i="10"/>
  <c r="G37" i="10"/>
  <c r="F37" i="10"/>
  <c r="F309" i="10" s="1"/>
  <c r="S34" i="10"/>
  <c r="S37" i="10" s="1"/>
  <c r="R34" i="10"/>
  <c r="R37" i="10"/>
  <c r="Q34" i="10"/>
  <c r="Q37" i="10"/>
  <c r="P32" i="10"/>
  <c r="O32" i="10"/>
  <c r="N32" i="10"/>
  <c r="M32" i="10"/>
  <c r="L32" i="10"/>
  <c r="K32" i="10"/>
  <c r="J32" i="10"/>
  <c r="I32" i="10"/>
  <c r="H32" i="10"/>
  <c r="G32" i="10"/>
  <c r="F32" i="10"/>
  <c r="S31" i="10"/>
  <c r="R31" i="10"/>
  <c r="Q31" i="10"/>
  <c r="S30" i="10"/>
  <c r="R30" i="10"/>
  <c r="Q30" i="10"/>
  <c r="S29" i="10"/>
  <c r="R29" i="10"/>
  <c r="Q29" i="10"/>
  <c r="S28" i="10"/>
  <c r="R28" i="10"/>
  <c r="Q28" i="10"/>
  <c r="S27" i="10"/>
  <c r="R27" i="10"/>
  <c r="Q27" i="10"/>
  <c r="S26" i="10"/>
  <c r="R26" i="10"/>
  <c r="Q26" i="10"/>
  <c r="Q32" i="10" s="1"/>
  <c r="S25" i="10"/>
  <c r="R25" i="10"/>
  <c r="Q25" i="10"/>
  <c r="S24" i="10"/>
  <c r="R24" i="10"/>
  <c r="Q24" i="10"/>
  <c r="S23" i="10"/>
  <c r="R23" i="10"/>
  <c r="Q23" i="10"/>
  <c r="S21" i="10"/>
  <c r="S32" i="10"/>
  <c r="R21" i="10"/>
  <c r="Q21" i="10"/>
  <c r="P20" i="10"/>
  <c r="O20" i="10"/>
  <c r="N20" i="10"/>
  <c r="M20" i="10"/>
  <c r="L20" i="10"/>
  <c r="K20" i="10"/>
  <c r="J20" i="10"/>
  <c r="I20" i="10"/>
  <c r="H20" i="10"/>
  <c r="G20" i="10"/>
  <c r="F20" i="10"/>
  <c r="S19" i="10"/>
  <c r="R19" i="10"/>
  <c r="Q19" i="10"/>
  <c r="S16" i="10"/>
  <c r="S20" i="10" s="1"/>
  <c r="R16" i="10"/>
  <c r="Q16" i="10"/>
  <c r="Q20" i="10" s="1"/>
  <c r="P15" i="10"/>
  <c r="O15" i="10"/>
  <c r="N15" i="10"/>
  <c r="M15" i="10"/>
  <c r="L15" i="10"/>
  <c r="K15" i="10"/>
  <c r="J15" i="10"/>
  <c r="I15" i="10"/>
  <c r="H15" i="10"/>
  <c r="G15" i="10"/>
  <c r="F15" i="10"/>
  <c r="S12" i="10"/>
  <c r="S15" i="10" s="1"/>
  <c r="R12" i="10"/>
  <c r="R15" i="10" s="1"/>
  <c r="Q12" i="10"/>
  <c r="Q15" i="10"/>
  <c r="P11" i="10"/>
  <c r="P309" i="10" s="1"/>
  <c r="O11" i="10"/>
  <c r="N11" i="10"/>
  <c r="M11" i="10"/>
  <c r="L11" i="10"/>
  <c r="K11" i="10"/>
  <c r="J11" i="10"/>
  <c r="J309" i="10" s="1"/>
  <c r="I11" i="10"/>
  <c r="I309" i="10" s="1"/>
  <c r="H11" i="10"/>
  <c r="G11" i="10"/>
  <c r="F11" i="10"/>
  <c r="S9" i="10"/>
  <c r="S11" i="10"/>
  <c r="R9" i="10"/>
  <c r="R11" i="10" s="1"/>
  <c r="Q9" i="10"/>
  <c r="Q11" i="10"/>
  <c r="N304" i="9"/>
  <c r="J304" i="9"/>
  <c r="N300" i="9"/>
  <c r="J300" i="9"/>
  <c r="N294" i="9"/>
  <c r="J288" i="9"/>
  <c r="N276" i="9"/>
  <c r="J271" i="9"/>
  <c r="N266" i="9"/>
  <c r="J266" i="9"/>
  <c r="F266" i="9"/>
  <c r="R252" i="9"/>
  <c r="F252" i="9"/>
  <c r="F242" i="9"/>
  <c r="J221" i="9"/>
  <c r="F216" i="9"/>
  <c r="N213" i="9"/>
  <c r="N201" i="9"/>
  <c r="J201" i="9"/>
  <c r="R192" i="9"/>
  <c r="J192" i="9"/>
  <c r="N192" i="9"/>
  <c r="J177" i="9"/>
  <c r="N173" i="9"/>
  <c r="R165" i="9"/>
  <c r="J165" i="9"/>
  <c r="N158" i="9"/>
  <c r="J158" i="9"/>
  <c r="N146" i="9"/>
  <c r="J146" i="9"/>
  <c r="R139" i="9"/>
  <c r="R305" i="9" s="1"/>
  <c r="N139" i="9"/>
  <c r="J139" i="9"/>
  <c r="J123" i="9"/>
  <c r="N115" i="9"/>
  <c r="J112" i="9"/>
  <c r="J91" i="9"/>
  <c r="N77" i="9"/>
  <c r="J77" i="9"/>
  <c r="N68" i="9"/>
  <c r="J60" i="9"/>
  <c r="N60" i="9"/>
  <c r="F53" i="9"/>
  <c r="J36" i="9"/>
  <c r="J32" i="9"/>
  <c r="N20" i="9"/>
  <c r="N305" i="9" s="1"/>
  <c r="J15" i="9"/>
  <c r="J11" i="9"/>
  <c r="T304" i="9"/>
  <c r="S304" i="9"/>
  <c r="Q304" i="9"/>
  <c r="P304" i="9"/>
  <c r="O304" i="9"/>
  <c r="M304" i="9"/>
  <c r="L304" i="9"/>
  <c r="K304" i="9"/>
  <c r="I304" i="9"/>
  <c r="H304" i="9"/>
  <c r="G304" i="9"/>
  <c r="W303" i="9"/>
  <c r="V303" i="9"/>
  <c r="U303" i="9"/>
  <c r="W302" i="9"/>
  <c r="V302" i="9"/>
  <c r="V304" i="9" s="1"/>
  <c r="U302" i="9"/>
  <c r="W301" i="9"/>
  <c r="V301" i="9"/>
  <c r="U301" i="9"/>
  <c r="U304" i="9" s="1"/>
  <c r="T300" i="9"/>
  <c r="S300" i="9"/>
  <c r="Q300" i="9"/>
  <c r="P300" i="9"/>
  <c r="O300" i="9"/>
  <c r="M300" i="9"/>
  <c r="L300" i="9"/>
  <c r="K300" i="9"/>
  <c r="I300" i="9"/>
  <c r="H300" i="9"/>
  <c r="G300" i="9"/>
  <c r="W299" i="9"/>
  <c r="V299" i="9"/>
  <c r="U299" i="9"/>
  <c r="U300" i="9" s="1"/>
  <c r="W298" i="9"/>
  <c r="V298" i="9"/>
  <c r="U298" i="9"/>
  <c r="W297" i="9"/>
  <c r="V297" i="9"/>
  <c r="V300" i="9"/>
  <c r="U297" i="9"/>
  <c r="W296" i="9"/>
  <c r="V296" i="9"/>
  <c r="U296" i="9"/>
  <c r="W295" i="9"/>
  <c r="V295" i="9"/>
  <c r="U295" i="9"/>
  <c r="T294" i="9"/>
  <c r="S294" i="9"/>
  <c r="Q294" i="9"/>
  <c r="P294" i="9"/>
  <c r="O294" i="9"/>
  <c r="M294" i="9"/>
  <c r="L294" i="9"/>
  <c r="K294" i="9"/>
  <c r="I294" i="9"/>
  <c r="H294" i="9"/>
  <c r="G294" i="9"/>
  <c r="W293" i="9"/>
  <c r="V293" i="9"/>
  <c r="U293" i="9"/>
  <c r="W292" i="9"/>
  <c r="V292" i="9"/>
  <c r="U292" i="9"/>
  <c r="W291" i="9"/>
  <c r="V291" i="9"/>
  <c r="U291" i="9"/>
  <c r="W290" i="9"/>
  <c r="V290" i="9"/>
  <c r="U290" i="9"/>
  <c r="W289" i="9"/>
  <c r="V289" i="9"/>
  <c r="U289" i="9"/>
  <c r="T288" i="9"/>
  <c r="S288" i="9"/>
  <c r="Q288" i="9"/>
  <c r="P288" i="9"/>
  <c r="O288" i="9"/>
  <c r="M288" i="9"/>
  <c r="L288" i="9"/>
  <c r="K288" i="9"/>
  <c r="I288" i="9"/>
  <c r="H288" i="9"/>
  <c r="G288" i="9"/>
  <c r="W285" i="9"/>
  <c r="V285" i="9"/>
  <c r="U285" i="9"/>
  <c r="W282" i="9"/>
  <c r="V282" i="9"/>
  <c r="U282" i="9"/>
  <c r="W279" i="9"/>
  <c r="V279" i="9"/>
  <c r="U279" i="9"/>
  <c r="W277" i="9"/>
  <c r="W288" i="9" s="1"/>
  <c r="V277" i="9"/>
  <c r="U277" i="9"/>
  <c r="T276" i="9"/>
  <c r="S276" i="9"/>
  <c r="Q276" i="9"/>
  <c r="P276" i="9"/>
  <c r="O276" i="9"/>
  <c r="M276" i="9"/>
  <c r="L276" i="9"/>
  <c r="K276" i="9"/>
  <c r="I276" i="9"/>
  <c r="H276" i="9"/>
  <c r="G276" i="9"/>
  <c r="W275" i="9"/>
  <c r="V275" i="9"/>
  <c r="U275" i="9"/>
  <c r="W274" i="9"/>
  <c r="V274" i="9"/>
  <c r="V276" i="9" s="1"/>
  <c r="U274" i="9"/>
  <c r="W272" i="9"/>
  <c r="W276" i="9" s="1"/>
  <c r="V272" i="9"/>
  <c r="U272" i="9"/>
  <c r="T271" i="9"/>
  <c r="S271" i="9"/>
  <c r="Q271" i="9"/>
  <c r="P271" i="9"/>
  <c r="O271" i="9"/>
  <c r="M271" i="9"/>
  <c r="L271" i="9"/>
  <c r="K271" i="9"/>
  <c r="I271" i="9"/>
  <c r="H271" i="9"/>
  <c r="G271" i="9"/>
  <c r="W270" i="9"/>
  <c r="V270" i="9"/>
  <c r="U270" i="9"/>
  <c r="U271" i="9" s="1"/>
  <c r="W269" i="9"/>
  <c r="V269" i="9"/>
  <c r="U269" i="9"/>
  <c r="W268" i="9"/>
  <c r="V268" i="9"/>
  <c r="V271" i="9"/>
  <c r="U268" i="9"/>
  <c r="W267" i="9"/>
  <c r="V267" i="9"/>
  <c r="U267" i="9"/>
  <c r="T266" i="9"/>
  <c r="S266" i="9"/>
  <c r="Q266" i="9"/>
  <c r="P266" i="9"/>
  <c r="O266" i="9"/>
  <c r="L266" i="9"/>
  <c r="K266" i="9"/>
  <c r="H266" i="9"/>
  <c r="G266" i="9"/>
  <c r="W265" i="9"/>
  <c r="V265" i="9"/>
  <c r="U265" i="9"/>
  <c r="W264" i="9"/>
  <c r="V264" i="9"/>
  <c r="U264" i="9"/>
  <c r="W263" i="9"/>
  <c r="V263" i="9"/>
  <c r="U263" i="9"/>
  <c r="W262" i="9"/>
  <c r="V262" i="9"/>
  <c r="U262" i="9"/>
  <c r="W261" i="9"/>
  <c r="V261" i="9"/>
  <c r="U261" i="9"/>
  <c r="W260" i="9"/>
  <c r="V260" i="9"/>
  <c r="U260" i="9"/>
  <c r="W259" i="9"/>
  <c r="V259" i="9"/>
  <c r="U259" i="9"/>
  <c r="W258" i="9"/>
  <c r="V258" i="9"/>
  <c r="U258" i="9"/>
  <c r="W257" i="9"/>
  <c r="V257" i="9"/>
  <c r="U257" i="9"/>
  <c r="W256" i="9"/>
  <c r="V256" i="9"/>
  <c r="U256" i="9"/>
  <c r="W255" i="9"/>
  <c r="V255" i="9"/>
  <c r="U255" i="9"/>
  <c r="V254" i="9"/>
  <c r="U254" i="9"/>
  <c r="U266" i="9"/>
  <c r="M254" i="9"/>
  <c r="M266" i="9" s="1"/>
  <c r="V253" i="9"/>
  <c r="U253" i="9"/>
  <c r="I253" i="9"/>
  <c r="I266" i="9"/>
  <c r="T252" i="9"/>
  <c r="S252" i="9"/>
  <c r="Q252" i="9"/>
  <c r="P252" i="9"/>
  <c r="O252" i="9"/>
  <c r="M252" i="9"/>
  <c r="L252" i="9"/>
  <c r="K252" i="9"/>
  <c r="I252" i="9"/>
  <c r="H252" i="9"/>
  <c r="G252" i="9"/>
  <c r="W251" i="9"/>
  <c r="V251" i="9"/>
  <c r="U251" i="9"/>
  <c r="W250" i="9"/>
  <c r="V250" i="9"/>
  <c r="U250" i="9"/>
  <c r="W249" i="9"/>
  <c r="V249" i="9"/>
  <c r="U249" i="9"/>
  <c r="W248" i="9"/>
  <c r="V248" i="9"/>
  <c r="U248" i="9"/>
  <c r="W246" i="9"/>
  <c r="V246" i="9"/>
  <c r="U246" i="9"/>
  <c r="W245" i="9"/>
  <c r="V245" i="9"/>
  <c r="V252" i="9" s="1"/>
  <c r="U245" i="9"/>
  <c r="W243" i="9"/>
  <c r="V243" i="9"/>
  <c r="U243" i="9"/>
  <c r="U252" i="9" s="1"/>
  <c r="T242" i="9"/>
  <c r="S242" i="9"/>
  <c r="Q242" i="9"/>
  <c r="P242" i="9"/>
  <c r="O242" i="9"/>
  <c r="M242" i="9"/>
  <c r="L242" i="9"/>
  <c r="K242" i="9"/>
  <c r="I242" i="9"/>
  <c r="H242" i="9"/>
  <c r="G242" i="9"/>
  <c r="W241" i="9"/>
  <c r="V241" i="9"/>
  <c r="U241" i="9"/>
  <c r="W240" i="9"/>
  <c r="V240" i="9"/>
  <c r="U240" i="9"/>
  <c r="W239" i="9"/>
  <c r="V239" i="9"/>
  <c r="U239" i="9"/>
  <c r="W238" i="9"/>
  <c r="V238" i="9"/>
  <c r="U238" i="9"/>
  <c r="W237" i="9"/>
  <c r="V237" i="9"/>
  <c r="U237" i="9"/>
  <c r="W236" i="9"/>
  <c r="V236" i="9"/>
  <c r="U236" i="9"/>
  <c r="W234" i="9"/>
  <c r="V234" i="9"/>
  <c r="U234" i="9"/>
  <c r="W233" i="9"/>
  <c r="V233" i="9"/>
  <c r="U233" i="9"/>
  <c r="W232" i="9"/>
  <c r="V232" i="9"/>
  <c r="U232" i="9"/>
  <c r="W231" i="9"/>
  <c r="V231" i="9"/>
  <c r="U231" i="9"/>
  <c r="W230" i="9"/>
  <c r="V230" i="9"/>
  <c r="U230" i="9"/>
  <c r="W229" i="9"/>
  <c r="V229" i="9"/>
  <c r="U229" i="9"/>
  <c r="W228" i="9"/>
  <c r="V228" i="9"/>
  <c r="U228" i="9"/>
  <c r="W227" i="9"/>
  <c r="V227" i="9"/>
  <c r="U227" i="9"/>
  <c r="W226" i="9"/>
  <c r="V226" i="9"/>
  <c r="U226" i="9"/>
  <c r="W225" i="9"/>
  <c r="V225" i="9"/>
  <c r="U225" i="9"/>
  <c r="W224" i="9"/>
  <c r="V224" i="9"/>
  <c r="U224" i="9"/>
  <c r="W222" i="9"/>
  <c r="W242" i="9" s="1"/>
  <c r="V222" i="9"/>
  <c r="V242" i="9" s="1"/>
  <c r="U222" i="9"/>
  <c r="T221" i="9"/>
  <c r="S221" i="9"/>
  <c r="Q221" i="9"/>
  <c r="P221" i="9"/>
  <c r="O221" i="9"/>
  <c r="M221" i="9"/>
  <c r="L221" i="9"/>
  <c r="K221" i="9"/>
  <c r="I221" i="9"/>
  <c r="H221" i="9"/>
  <c r="G221" i="9"/>
  <c r="W220" i="9"/>
  <c r="V220" i="9"/>
  <c r="U220" i="9"/>
  <c r="W219" i="9"/>
  <c r="V219" i="9"/>
  <c r="V221" i="9" s="1"/>
  <c r="U219" i="9"/>
  <c r="W218" i="9"/>
  <c r="V218" i="9"/>
  <c r="U218" i="9"/>
  <c r="W217" i="9"/>
  <c r="W221" i="9" s="1"/>
  <c r="V217" i="9"/>
  <c r="U217" i="9"/>
  <c r="U221" i="9" s="1"/>
  <c r="T216" i="9"/>
  <c r="S216" i="9"/>
  <c r="Q216" i="9"/>
  <c r="P216" i="9"/>
  <c r="O216" i="9"/>
  <c r="M216" i="9"/>
  <c r="L216" i="9"/>
  <c r="K216" i="9"/>
  <c r="I216" i="9"/>
  <c r="H216" i="9"/>
  <c r="G216" i="9"/>
  <c r="W214" i="9"/>
  <c r="W216" i="9" s="1"/>
  <c r="V214" i="9"/>
  <c r="V216" i="9" s="1"/>
  <c r="U214" i="9"/>
  <c r="U216" i="9" s="1"/>
  <c r="T213" i="9"/>
  <c r="S213" i="9"/>
  <c r="Q213" i="9"/>
  <c r="P213" i="9"/>
  <c r="O213" i="9"/>
  <c r="M213" i="9"/>
  <c r="L213" i="9"/>
  <c r="K213" i="9"/>
  <c r="I213" i="9"/>
  <c r="H213" i="9"/>
  <c r="G213" i="9"/>
  <c r="W211" i="9"/>
  <c r="V211" i="9"/>
  <c r="U211" i="9"/>
  <c r="W210" i="9"/>
  <c r="V210" i="9"/>
  <c r="U210" i="9"/>
  <c r="W208" i="9"/>
  <c r="V208" i="9"/>
  <c r="U208" i="9"/>
  <c r="W206" i="9"/>
  <c r="V206" i="9"/>
  <c r="U206" i="9"/>
  <c r="W204" i="9"/>
  <c r="V204" i="9"/>
  <c r="V213" i="9" s="1"/>
  <c r="U204" i="9"/>
  <c r="W202" i="9"/>
  <c r="V202" i="9"/>
  <c r="U202" i="9"/>
  <c r="U213" i="9" s="1"/>
  <c r="T201" i="9"/>
  <c r="S201" i="9"/>
  <c r="Q201" i="9"/>
  <c r="P201" i="9"/>
  <c r="O201" i="9"/>
  <c r="M201" i="9"/>
  <c r="L201" i="9"/>
  <c r="K201" i="9"/>
  <c r="I201" i="9"/>
  <c r="H201" i="9"/>
  <c r="G201" i="9"/>
  <c r="W200" i="9"/>
  <c r="V200" i="9"/>
  <c r="U200" i="9"/>
  <c r="W199" i="9"/>
  <c r="V199" i="9"/>
  <c r="U199" i="9"/>
  <c r="W198" i="9"/>
  <c r="V198" i="9"/>
  <c r="U198" i="9"/>
  <c r="W197" i="9"/>
  <c r="V197" i="9"/>
  <c r="U197" i="9"/>
  <c r="W195" i="9"/>
  <c r="V195" i="9"/>
  <c r="U195" i="9"/>
  <c r="U201" i="9" s="1"/>
  <c r="W193" i="9"/>
  <c r="V193" i="9"/>
  <c r="V201" i="9" s="1"/>
  <c r="U193" i="9"/>
  <c r="T192" i="9"/>
  <c r="S192" i="9"/>
  <c r="Q192" i="9"/>
  <c r="P192" i="9"/>
  <c r="O192" i="9"/>
  <c r="M192" i="9"/>
  <c r="L192" i="9"/>
  <c r="K192" i="9"/>
  <c r="I192" i="9"/>
  <c r="H192" i="9"/>
  <c r="G192" i="9"/>
  <c r="W190" i="9"/>
  <c r="V190" i="9"/>
  <c r="U190" i="9"/>
  <c r="W188" i="9"/>
  <c r="V188" i="9"/>
  <c r="U188" i="9"/>
  <c r="W187" i="9"/>
  <c r="V187" i="9"/>
  <c r="U187" i="9"/>
  <c r="W186" i="9"/>
  <c r="V186" i="9"/>
  <c r="U186" i="9"/>
  <c r="W185" i="9"/>
  <c r="V185" i="9"/>
  <c r="U185" i="9"/>
  <c r="W184" i="9"/>
  <c r="V184" i="9"/>
  <c r="U184" i="9"/>
  <c r="W183" i="9"/>
  <c r="V183" i="9"/>
  <c r="U183" i="9"/>
  <c r="W182" i="9"/>
  <c r="V182" i="9"/>
  <c r="U182" i="9"/>
  <c r="W181" i="9"/>
  <c r="V181" i="9"/>
  <c r="U181" i="9"/>
  <c r="W180" i="9"/>
  <c r="V180" i="9"/>
  <c r="U180" i="9"/>
  <c r="W178" i="9"/>
  <c r="V178" i="9"/>
  <c r="U178" i="9"/>
  <c r="U192" i="9" s="1"/>
  <c r="T177" i="9"/>
  <c r="S177" i="9"/>
  <c r="Q177" i="9"/>
  <c r="P177" i="9"/>
  <c r="O177" i="9"/>
  <c r="M177" i="9"/>
  <c r="L177" i="9"/>
  <c r="K177" i="9"/>
  <c r="I177" i="9"/>
  <c r="H177" i="9"/>
  <c r="G177" i="9"/>
  <c r="W174" i="9"/>
  <c r="W177" i="9" s="1"/>
  <c r="V174" i="9"/>
  <c r="V177" i="9" s="1"/>
  <c r="U174" i="9"/>
  <c r="U177" i="9" s="1"/>
  <c r="T173" i="9"/>
  <c r="S173" i="9"/>
  <c r="Q173" i="9"/>
  <c r="P173" i="9"/>
  <c r="O173" i="9"/>
  <c r="M173" i="9"/>
  <c r="L173" i="9"/>
  <c r="K173" i="9"/>
  <c r="I173" i="9"/>
  <c r="H173" i="9"/>
  <c r="G173" i="9"/>
  <c r="W172" i="9"/>
  <c r="V172" i="9"/>
  <c r="U172" i="9"/>
  <c r="W171" i="9"/>
  <c r="V171" i="9"/>
  <c r="U171" i="9"/>
  <c r="W170" i="9"/>
  <c r="V170" i="9"/>
  <c r="U170" i="9"/>
  <c r="W169" i="9"/>
  <c r="V169" i="9"/>
  <c r="V173" i="9" s="1"/>
  <c r="U169" i="9"/>
  <c r="W167" i="9"/>
  <c r="W173" i="9" s="1"/>
  <c r="V167" i="9"/>
  <c r="U167" i="9"/>
  <c r="T165" i="9"/>
  <c r="S165" i="9"/>
  <c r="Q165" i="9"/>
  <c r="P165" i="9"/>
  <c r="O165" i="9"/>
  <c r="M165" i="9"/>
  <c r="L165" i="9"/>
  <c r="K165" i="9"/>
  <c r="I165" i="9"/>
  <c r="H165" i="9"/>
  <c r="G165" i="9"/>
  <c r="W162" i="9"/>
  <c r="V162" i="9"/>
  <c r="U162" i="9"/>
  <c r="W161" i="9"/>
  <c r="V161" i="9"/>
  <c r="U161" i="9"/>
  <c r="W159" i="9"/>
  <c r="V159" i="9"/>
  <c r="U159" i="9"/>
  <c r="U165" i="9" s="1"/>
  <c r="T158" i="9"/>
  <c r="S158" i="9"/>
  <c r="Q158" i="9"/>
  <c r="P158" i="9"/>
  <c r="O158" i="9"/>
  <c r="M158" i="9"/>
  <c r="L158" i="9"/>
  <c r="K158" i="9"/>
  <c r="I158" i="9"/>
  <c r="H158" i="9"/>
  <c r="G158" i="9"/>
  <c r="W157" i="9"/>
  <c r="V157" i="9"/>
  <c r="U157" i="9"/>
  <c r="W156" i="9"/>
  <c r="V156" i="9"/>
  <c r="U156" i="9"/>
  <c r="W154" i="9"/>
  <c r="V154" i="9"/>
  <c r="U154" i="9"/>
  <c r="W153" i="9"/>
  <c r="V153" i="9"/>
  <c r="U153" i="9"/>
  <c r="U158" i="9" s="1"/>
  <c r="W152" i="9"/>
  <c r="V152" i="9"/>
  <c r="U152" i="9"/>
  <c r="W151" i="9"/>
  <c r="V151" i="9"/>
  <c r="U151" i="9"/>
  <c r="W150" i="9"/>
  <c r="V150" i="9"/>
  <c r="U150" i="9"/>
  <c r="W149" i="9"/>
  <c r="V149" i="9"/>
  <c r="V158" i="9" s="1"/>
  <c r="U149" i="9"/>
  <c r="W148" i="9"/>
  <c r="V148" i="9"/>
  <c r="U148" i="9"/>
  <c r="W147" i="9"/>
  <c r="V147" i="9"/>
  <c r="U147" i="9"/>
  <c r="T146" i="9"/>
  <c r="S146" i="9"/>
  <c r="Q146" i="9"/>
  <c r="P146" i="9"/>
  <c r="O146" i="9"/>
  <c r="M146" i="9"/>
  <c r="L146" i="9"/>
  <c r="K146" i="9"/>
  <c r="I146" i="9"/>
  <c r="H146" i="9"/>
  <c r="G146" i="9"/>
  <c r="W145" i="9"/>
  <c r="V145" i="9"/>
  <c r="U145" i="9"/>
  <c r="W144" i="9"/>
  <c r="V144" i="9"/>
  <c r="U144" i="9"/>
  <c r="W143" i="9"/>
  <c r="W146" i="9" s="1"/>
  <c r="V143" i="9"/>
  <c r="U143" i="9"/>
  <c r="W142" i="9"/>
  <c r="V142" i="9"/>
  <c r="U142" i="9"/>
  <c r="W141" i="9"/>
  <c r="V141" i="9"/>
  <c r="U141" i="9"/>
  <c r="W140" i="9"/>
  <c r="V140" i="9"/>
  <c r="V146" i="9" s="1"/>
  <c r="U140" i="9"/>
  <c r="T139" i="9"/>
  <c r="S139" i="9"/>
  <c r="Q139" i="9"/>
  <c r="P139" i="9"/>
  <c r="O139" i="9"/>
  <c r="M139" i="9"/>
  <c r="L139" i="9"/>
  <c r="K139" i="9"/>
  <c r="I139" i="9"/>
  <c r="H139" i="9"/>
  <c r="G139" i="9"/>
  <c r="W138" i="9"/>
  <c r="V138" i="9"/>
  <c r="U138" i="9"/>
  <c r="W137" i="9"/>
  <c r="V137" i="9"/>
  <c r="U137" i="9"/>
  <c r="W136" i="9"/>
  <c r="V136" i="9"/>
  <c r="U136" i="9"/>
  <c r="W135" i="9"/>
  <c r="V135" i="9"/>
  <c r="U135" i="9"/>
  <c r="W134" i="9"/>
  <c r="V134" i="9"/>
  <c r="U134" i="9"/>
  <c r="W133" i="9"/>
  <c r="V133" i="9"/>
  <c r="U133" i="9"/>
  <c r="W132" i="9"/>
  <c r="V132" i="9"/>
  <c r="U132" i="9"/>
  <c r="W131" i="9"/>
  <c r="V131" i="9"/>
  <c r="U131" i="9"/>
  <c r="W130" i="9"/>
  <c r="V130" i="9"/>
  <c r="U130" i="9"/>
  <c r="W129" i="9"/>
  <c r="V129" i="9"/>
  <c r="U129" i="9"/>
  <c r="U139" i="9" s="1"/>
  <c r="W128" i="9"/>
  <c r="V128" i="9"/>
  <c r="U128" i="9"/>
  <c r="W127" i="9"/>
  <c r="V127" i="9"/>
  <c r="U127" i="9"/>
  <c r="W126" i="9"/>
  <c r="V126" i="9"/>
  <c r="U126" i="9"/>
  <c r="W125" i="9"/>
  <c r="V125" i="9"/>
  <c r="V139" i="9" s="1"/>
  <c r="U125" i="9"/>
  <c r="W124" i="9"/>
  <c r="W139" i="9" s="1"/>
  <c r="V124" i="9"/>
  <c r="U124" i="9"/>
  <c r="T123" i="9"/>
  <c r="S123" i="9"/>
  <c r="Q123" i="9"/>
  <c r="P123" i="9"/>
  <c r="O123" i="9"/>
  <c r="M123" i="9"/>
  <c r="L123" i="9"/>
  <c r="K123" i="9"/>
  <c r="I123" i="9"/>
  <c r="H123" i="9"/>
  <c r="G123" i="9"/>
  <c r="W122" i="9"/>
  <c r="V122" i="9"/>
  <c r="U122" i="9"/>
  <c r="W121" i="9"/>
  <c r="V121" i="9"/>
  <c r="U121" i="9"/>
  <c r="W120" i="9"/>
  <c r="W123" i="9" s="1"/>
  <c r="V120" i="9"/>
  <c r="U120" i="9"/>
  <c r="W119" i="9"/>
  <c r="V119" i="9"/>
  <c r="U119" i="9"/>
  <c r="W118" i="9"/>
  <c r="V118" i="9"/>
  <c r="U118" i="9"/>
  <c r="W116" i="9"/>
  <c r="V116" i="9"/>
  <c r="U116" i="9"/>
  <c r="U123" i="9" s="1"/>
  <c r="T115" i="9"/>
  <c r="S115" i="9"/>
  <c r="Q115" i="9"/>
  <c r="P115" i="9"/>
  <c r="O115" i="9"/>
  <c r="M115" i="9"/>
  <c r="L115" i="9"/>
  <c r="K115" i="9"/>
  <c r="I115" i="9"/>
  <c r="H115" i="9"/>
  <c r="G115" i="9"/>
  <c r="W114" i="9"/>
  <c r="V114" i="9"/>
  <c r="U114" i="9"/>
  <c r="U115" i="9" s="1"/>
  <c r="W113" i="9"/>
  <c r="V113" i="9"/>
  <c r="U113" i="9"/>
  <c r="T112" i="9"/>
  <c r="S112" i="9"/>
  <c r="Q112" i="9"/>
  <c r="P112" i="9"/>
  <c r="O112" i="9"/>
  <c r="M112" i="9"/>
  <c r="L112" i="9"/>
  <c r="K112" i="9"/>
  <c r="I112" i="9"/>
  <c r="H112" i="9"/>
  <c r="G112" i="9"/>
  <c r="W110" i="9"/>
  <c r="V110" i="9"/>
  <c r="U110" i="9"/>
  <c r="W109" i="9"/>
  <c r="V109" i="9"/>
  <c r="U109" i="9"/>
  <c r="W107" i="9"/>
  <c r="V107" i="9"/>
  <c r="U107" i="9"/>
  <c r="W105" i="9"/>
  <c r="V105" i="9"/>
  <c r="U105" i="9"/>
  <c r="W104" i="9"/>
  <c r="V104" i="9"/>
  <c r="U104" i="9"/>
  <c r="W103" i="9"/>
  <c r="V103" i="9"/>
  <c r="U103" i="9"/>
  <c r="W101" i="9"/>
  <c r="V101" i="9"/>
  <c r="U101" i="9"/>
  <c r="W100" i="9"/>
  <c r="V100" i="9"/>
  <c r="U100" i="9"/>
  <c r="W99" i="9"/>
  <c r="V99" i="9"/>
  <c r="U99" i="9"/>
  <c r="W98" i="9"/>
  <c r="V98" i="9"/>
  <c r="U98" i="9"/>
  <c r="W97" i="9"/>
  <c r="V97" i="9"/>
  <c r="U97" i="9"/>
  <c r="W95" i="9"/>
  <c r="V95" i="9"/>
  <c r="U95" i="9"/>
  <c r="W94" i="9"/>
  <c r="V94" i="9"/>
  <c r="U94" i="9"/>
  <c r="W93" i="9"/>
  <c r="V93" i="9"/>
  <c r="U93" i="9"/>
  <c r="W92" i="9"/>
  <c r="W112" i="9" s="1"/>
  <c r="V92" i="9"/>
  <c r="V112" i="9" s="1"/>
  <c r="U92" i="9"/>
  <c r="T91" i="9"/>
  <c r="S91" i="9"/>
  <c r="Q91" i="9"/>
  <c r="Q305" i="9" s="1"/>
  <c r="P91" i="9"/>
  <c r="O91" i="9"/>
  <c r="M91" i="9"/>
  <c r="L91" i="9"/>
  <c r="L305" i="9" s="1"/>
  <c r="K91" i="9"/>
  <c r="I91" i="9"/>
  <c r="H91" i="9"/>
  <c r="G91" i="9"/>
  <c r="W90" i="9"/>
  <c r="V90" i="9"/>
  <c r="U90" i="9"/>
  <c r="W89" i="9"/>
  <c r="V89" i="9"/>
  <c r="U89" i="9"/>
  <c r="W87" i="9"/>
  <c r="V87" i="9"/>
  <c r="U87" i="9"/>
  <c r="W85" i="9"/>
  <c r="V85" i="9"/>
  <c r="U85" i="9"/>
  <c r="W83" i="9"/>
  <c r="V83" i="9"/>
  <c r="U83" i="9"/>
  <c r="W81" i="9"/>
  <c r="V81" i="9"/>
  <c r="U81" i="9"/>
  <c r="W80" i="9"/>
  <c r="V80" i="9"/>
  <c r="U80" i="9"/>
  <c r="W79" i="9"/>
  <c r="V79" i="9"/>
  <c r="U79" i="9"/>
  <c r="W78" i="9"/>
  <c r="V78" i="9"/>
  <c r="U78" i="9"/>
  <c r="T77" i="9"/>
  <c r="S77" i="9"/>
  <c r="Q77" i="9"/>
  <c r="P77" i="9"/>
  <c r="O77" i="9"/>
  <c r="M77" i="9"/>
  <c r="L77" i="9"/>
  <c r="K77" i="9"/>
  <c r="I77" i="9"/>
  <c r="H77" i="9"/>
  <c r="G77" i="9"/>
  <c r="W76" i="9"/>
  <c r="V76" i="9"/>
  <c r="U76" i="9"/>
  <c r="W75" i="9"/>
  <c r="V75" i="9"/>
  <c r="U75" i="9"/>
  <c r="W74" i="9"/>
  <c r="V74" i="9"/>
  <c r="U74" i="9"/>
  <c r="W73" i="9"/>
  <c r="V73" i="9"/>
  <c r="U73" i="9"/>
  <c r="W72" i="9"/>
  <c r="V72" i="9"/>
  <c r="U72" i="9"/>
  <c r="W71" i="9"/>
  <c r="V71" i="9"/>
  <c r="U71" i="9"/>
  <c r="W69" i="9"/>
  <c r="V69" i="9"/>
  <c r="U69" i="9"/>
  <c r="U77" i="9" s="1"/>
  <c r="T68" i="9"/>
  <c r="S68" i="9"/>
  <c r="Q68" i="9"/>
  <c r="P68" i="9"/>
  <c r="O68" i="9"/>
  <c r="M68" i="9"/>
  <c r="L68" i="9"/>
  <c r="K68" i="9"/>
  <c r="I68" i="9"/>
  <c r="H68" i="9"/>
  <c r="G68" i="9"/>
  <c r="W67" i="9"/>
  <c r="V67" i="9"/>
  <c r="U67" i="9"/>
  <c r="W66" i="9"/>
  <c r="V66" i="9"/>
  <c r="U66" i="9"/>
  <c r="W65" i="9"/>
  <c r="V65" i="9"/>
  <c r="U65" i="9"/>
  <c r="W64" i="9"/>
  <c r="V64" i="9"/>
  <c r="U64" i="9"/>
  <c r="W63" i="9"/>
  <c r="W68" i="9" s="1"/>
  <c r="V63" i="9"/>
  <c r="U63" i="9"/>
  <c r="W62" i="9"/>
  <c r="V62" i="9"/>
  <c r="V68" i="9" s="1"/>
  <c r="U62" i="9"/>
  <c r="W61" i="9"/>
  <c r="V61" i="9"/>
  <c r="U61" i="9"/>
  <c r="U68" i="9" s="1"/>
  <c r="T60" i="9"/>
  <c r="S60" i="9"/>
  <c r="Q60" i="9"/>
  <c r="P60" i="9"/>
  <c r="O60" i="9"/>
  <c r="M60" i="9"/>
  <c r="L60" i="9"/>
  <c r="K60" i="9"/>
  <c r="I60" i="9"/>
  <c r="H60" i="9"/>
  <c r="G60" i="9"/>
  <c r="W59" i="9"/>
  <c r="V59" i="9"/>
  <c r="U59" i="9"/>
  <c r="W57" i="9"/>
  <c r="V57" i="9"/>
  <c r="U57" i="9"/>
  <c r="W56" i="9"/>
  <c r="V56" i="9"/>
  <c r="U56" i="9"/>
  <c r="W55" i="9"/>
  <c r="V55" i="9"/>
  <c r="U55" i="9"/>
  <c r="U60" i="9" s="1"/>
  <c r="W54" i="9"/>
  <c r="W60" i="9" s="1"/>
  <c r="V54" i="9"/>
  <c r="U54" i="9"/>
  <c r="T53" i="9"/>
  <c r="S53" i="9"/>
  <c r="Q53" i="9"/>
  <c r="P53" i="9"/>
  <c r="O53" i="9"/>
  <c r="M53" i="9"/>
  <c r="L53" i="9"/>
  <c r="K53" i="9"/>
  <c r="I53" i="9"/>
  <c r="H53" i="9"/>
  <c r="G53" i="9"/>
  <c r="W51" i="9"/>
  <c r="V51" i="9"/>
  <c r="U51" i="9"/>
  <c r="W50" i="9"/>
  <c r="V50" i="9"/>
  <c r="U50" i="9"/>
  <c r="W49" i="9"/>
  <c r="V49" i="9"/>
  <c r="U49" i="9"/>
  <c r="W48" i="9"/>
  <c r="V48" i="9"/>
  <c r="U48" i="9"/>
  <c r="W47" i="9"/>
  <c r="U47" i="9"/>
  <c r="W46" i="9"/>
  <c r="V46" i="9"/>
  <c r="U46" i="9"/>
  <c r="W45" i="9"/>
  <c r="V45" i="9"/>
  <c r="U45" i="9"/>
  <c r="W44" i="9"/>
  <c r="V44" i="9"/>
  <c r="U44" i="9"/>
  <c r="W43" i="9"/>
  <c r="V43" i="9"/>
  <c r="U43" i="9"/>
  <c r="W42" i="9"/>
  <c r="V42" i="9"/>
  <c r="U42" i="9"/>
  <c r="W41" i="9"/>
  <c r="V41" i="9"/>
  <c r="U41" i="9"/>
  <c r="W40" i="9"/>
  <c r="V40" i="9"/>
  <c r="U40" i="9"/>
  <c r="W39" i="9"/>
  <c r="W53" i="9" s="1"/>
  <c r="V39" i="9"/>
  <c r="U39" i="9"/>
  <c r="W38" i="9"/>
  <c r="V38" i="9"/>
  <c r="U38" i="9"/>
  <c r="U53" i="9" s="1"/>
  <c r="W37" i="9"/>
  <c r="V37" i="9"/>
  <c r="V53" i="9" s="1"/>
  <c r="U37" i="9"/>
  <c r="T36" i="9"/>
  <c r="S36" i="9"/>
  <c r="Q36" i="9"/>
  <c r="P36" i="9"/>
  <c r="O36" i="9"/>
  <c r="M36" i="9"/>
  <c r="L36" i="9"/>
  <c r="K36" i="9"/>
  <c r="I36" i="9"/>
  <c r="H36" i="9"/>
  <c r="G36" i="9"/>
  <c r="W33" i="9"/>
  <c r="W36" i="9"/>
  <c r="V33" i="9"/>
  <c r="V36" i="9"/>
  <c r="U33" i="9"/>
  <c r="U36" i="9" s="1"/>
  <c r="T32" i="9"/>
  <c r="S32" i="9"/>
  <c r="Q32" i="9"/>
  <c r="P32" i="9"/>
  <c r="O32" i="9"/>
  <c r="M32" i="9"/>
  <c r="L32" i="9"/>
  <c r="K32" i="9"/>
  <c r="I32" i="9"/>
  <c r="I305" i="9" s="1"/>
  <c r="H32" i="9"/>
  <c r="G32" i="9"/>
  <c r="W31" i="9"/>
  <c r="V31" i="9"/>
  <c r="U31" i="9"/>
  <c r="W30" i="9"/>
  <c r="V30" i="9"/>
  <c r="U30" i="9"/>
  <c r="W29" i="9"/>
  <c r="V29" i="9"/>
  <c r="U29" i="9"/>
  <c r="W28" i="9"/>
  <c r="V28" i="9"/>
  <c r="U28" i="9"/>
  <c r="W27" i="9"/>
  <c r="V27" i="9"/>
  <c r="U27" i="9"/>
  <c r="W26" i="9"/>
  <c r="V26" i="9"/>
  <c r="U26" i="9"/>
  <c r="W25" i="9"/>
  <c r="W32" i="9" s="1"/>
  <c r="V25" i="9"/>
  <c r="U25" i="9"/>
  <c r="W24" i="9"/>
  <c r="V24" i="9"/>
  <c r="U24" i="9"/>
  <c r="W23" i="9"/>
  <c r="V23" i="9"/>
  <c r="U23" i="9"/>
  <c r="W21" i="9"/>
  <c r="V21" i="9"/>
  <c r="U21" i="9"/>
  <c r="T20" i="9"/>
  <c r="S20" i="9"/>
  <c r="Q20" i="9"/>
  <c r="P20" i="9"/>
  <c r="O20" i="9"/>
  <c r="M20" i="9"/>
  <c r="L20" i="9"/>
  <c r="K20" i="9"/>
  <c r="I20" i="9"/>
  <c r="H20" i="9"/>
  <c r="G20" i="9"/>
  <c r="W19" i="9"/>
  <c r="V19" i="9"/>
  <c r="U19" i="9"/>
  <c r="W16" i="9"/>
  <c r="W20" i="9" s="1"/>
  <c r="V16" i="9"/>
  <c r="U16" i="9"/>
  <c r="T15" i="9"/>
  <c r="S15" i="9"/>
  <c r="Q15" i="9"/>
  <c r="P15" i="9"/>
  <c r="O15" i="9"/>
  <c r="M15" i="9"/>
  <c r="L15" i="9"/>
  <c r="K15" i="9"/>
  <c r="I15" i="9"/>
  <c r="H15" i="9"/>
  <c r="G15" i="9"/>
  <c r="W12" i="9"/>
  <c r="W15" i="9" s="1"/>
  <c r="V12" i="9"/>
  <c r="V15" i="9" s="1"/>
  <c r="U12" i="9"/>
  <c r="U15" i="9" s="1"/>
  <c r="T11" i="9"/>
  <c r="T305" i="9" s="1"/>
  <c r="S11" i="9"/>
  <c r="Q11" i="9"/>
  <c r="P11" i="9"/>
  <c r="O11" i="9"/>
  <c r="M11" i="9"/>
  <c r="M305" i="9" s="1"/>
  <c r="L11" i="9"/>
  <c r="K11" i="9"/>
  <c r="I11" i="9"/>
  <c r="H11" i="9"/>
  <c r="H305" i="9" s="1"/>
  <c r="G11" i="9"/>
  <c r="W9" i="9"/>
  <c r="W11" i="9" s="1"/>
  <c r="V9" i="9"/>
  <c r="V11" i="9" s="1"/>
  <c r="U9" i="9"/>
  <c r="U11" i="9" s="1"/>
  <c r="G22" i="8"/>
  <c r="H22" i="8"/>
  <c r="I22" i="8"/>
  <c r="J22" i="8"/>
  <c r="K22" i="8"/>
  <c r="L22" i="8"/>
  <c r="M22" i="8"/>
  <c r="N22" i="8"/>
  <c r="F22" i="8"/>
  <c r="Q20" i="8"/>
  <c r="Q22" i="8"/>
  <c r="P20" i="8"/>
  <c r="P22" i="8"/>
  <c r="O20" i="8"/>
  <c r="O22" i="8" s="1"/>
  <c r="Q11" i="8"/>
  <c r="Q13" i="8"/>
  <c r="P11" i="8"/>
  <c r="P13" i="8"/>
  <c r="O11" i="8"/>
  <c r="O13" i="8" s="1"/>
  <c r="G13" i="8"/>
  <c r="H13" i="8"/>
  <c r="I13" i="8"/>
  <c r="J13" i="8"/>
  <c r="K13" i="8"/>
  <c r="L13" i="8"/>
  <c r="M13" i="8"/>
  <c r="N13" i="8"/>
  <c r="F13" i="8"/>
  <c r="G11" i="4"/>
  <c r="H11" i="4"/>
  <c r="I11" i="4"/>
  <c r="J11" i="4"/>
  <c r="K11" i="4"/>
  <c r="L11" i="4"/>
  <c r="M11" i="4"/>
  <c r="N11" i="4"/>
  <c r="O11" i="4"/>
  <c r="O307" i="4" s="1"/>
  <c r="P11" i="4"/>
  <c r="F11" i="4"/>
  <c r="S9" i="4"/>
  <c r="S11" i="4"/>
  <c r="R9" i="4"/>
  <c r="R11" i="4"/>
  <c r="Q9" i="4"/>
  <c r="Q11" i="4" s="1"/>
  <c r="G61" i="4"/>
  <c r="H61" i="4"/>
  <c r="I61" i="4"/>
  <c r="J61" i="4"/>
  <c r="K61" i="4"/>
  <c r="L61" i="4"/>
  <c r="M61" i="4"/>
  <c r="N61" i="4"/>
  <c r="O61" i="4"/>
  <c r="P61" i="4"/>
  <c r="F61" i="4"/>
  <c r="Q56" i="4"/>
  <c r="R56" i="4"/>
  <c r="S56" i="4"/>
  <c r="Q57" i="4"/>
  <c r="R57" i="4"/>
  <c r="S57" i="4"/>
  <c r="Q58" i="4"/>
  <c r="R58" i="4"/>
  <c r="S58" i="4"/>
  <c r="Q60" i="4"/>
  <c r="R60" i="4"/>
  <c r="S60" i="4"/>
  <c r="S55" i="4"/>
  <c r="R55" i="4"/>
  <c r="Q55" i="4"/>
  <c r="Q61" i="4" s="1"/>
  <c r="Q12" i="4"/>
  <c r="Q15" i="4" s="1"/>
  <c r="R12" i="4"/>
  <c r="R15" i="4"/>
  <c r="S12" i="4"/>
  <c r="S15" i="4"/>
  <c r="G37" i="4"/>
  <c r="H37" i="4"/>
  <c r="I37" i="4"/>
  <c r="J37" i="4"/>
  <c r="K37" i="4"/>
  <c r="L37" i="4"/>
  <c r="M37" i="4"/>
  <c r="N37" i="4"/>
  <c r="O37" i="4"/>
  <c r="P37" i="4"/>
  <c r="F37" i="4"/>
  <c r="G215" i="4"/>
  <c r="H215" i="4"/>
  <c r="I215" i="4"/>
  <c r="J215" i="4"/>
  <c r="K215" i="4"/>
  <c r="L215" i="4"/>
  <c r="M215" i="4"/>
  <c r="N215" i="4"/>
  <c r="O215" i="4"/>
  <c r="P215" i="4"/>
  <c r="F215" i="4"/>
  <c r="S204" i="4"/>
  <c r="R204" i="4"/>
  <c r="Q204" i="4"/>
  <c r="G290" i="4"/>
  <c r="H290" i="4"/>
  <c r="I290" i="4"/>
  <c r="J290" i="4"/>
  <c r="K290" i="4"/>
  <c r="L290" i="4"/>
  <c r="M290" i="4"/>
  <c r="N290" i="4"/>
  <c r="O290" i="4"/>
  <c r="P290" i="4"/>
  <c r="F290" i="4"/>
  <c r="S287" i="4"/>
  <c r="S290" i="4" s="1"/>
  <c r="R287" i="4"/>
  <c r="Q287" i="4"/>
  <c r="S284" i="4"/>
  <c r="R284" i="4"/>
  <c r="Q284" i="4"/>
  <c r="S281" i="4"/>
  <c r="R281" i="4"/>
  <c r="Q281" i="4"/>
  <c r="Q34" i="4"/>
  <c r="Q37" i="4"/>
  <c r="R34" i="4"/>
  <c r="R37" i="4" s="1"/>
  <c r="S34" i="4"/>
  <c r="S37" i="4"/>
  <c r="N37" i="8"/>
  <c r="M37" i="8"/>
  <c r="L37" i="8"/>
  <c r="K37" i="8"/>
  <c r="J37" i="8"/>
  <c r="I37" i="8"/>
  <c r="H37" i="8"/>
  <c r="G37" i="8"/>
  <c r="F37" i="8"/>
  <c r="Q35" i="8"/>
  <c r="Q37" i="8" s="1"/>
  <c r="P35" i="8"/>
  <c r="P37" i="8" s="1"/>
  <c r="O35" i="8"/>
  <c r="O37" i="8"/>
  <c r="N34" i="8"/>
  <c r="M34" i="8"/>
  <c r="L34" i="8"/>
  <c r="K34" i="8"/>
  <c r="J34" i="8"/>
  <c r="I34" i="8"/>
  <c r="H34" i="8"/>
  <c r="G34" i="8"/>
  <c r="F34" i="8"/>
  <c r="Q32" i="8"/>
  <c r="Q34" i="8"/>
  <c r="P32" i="8"/>
  <c r="P34" i="8" s="1"/>
  <c r="O32" i="8"/>
  <c r="O34" i="8" s="1"/>
  <c r="N31" i="8"/>
  <c r="M31" i="8"/>
  <c r="L31" i="8"/>
  <c r="K31" i="8"/>
  <c r="J31" i="8"/>
  <c r="I31" i="8"/>
  <c r="H31" i="8"/>
  <c r="G31" i="8"/>
  <c r="F31" i="8"/>
  <c r="Q29" i="8"/>
  <c r="Q31" i="8" s="1"/>
  <c r="P29" i="8"/>
  <c r="P31" i="8" s="1"/>
  <c r="O29" i="8"/>
  <c r="O31" i="8" s="1"/>
  <c r="N28" i="8"/>
  <c r="M28" i="8"/>
  <c r="L28" i="8"/>
  <c r="K28" i="8"/>
  <c r="J28" i="8"/>
  <c r="I28" i="8"/>
  <c r="I38" i="8"/>
  <c r="H28" i="8"/>
  <c r="G28" i="8"/>
  <c r="F28" i="8"/>
  <c r="Q26" i="8"/>
  <c r="Q28" i="8" s="1"/>
  <c r="P26" i="8"/>
  <c r="P28" i="8" s="1"/>
  <c r="O26" i="8"/>
  <c r="O28" i="8" s="1"/>
  <c r="N25" i="8"/>
  <c r="M25" i="8"/>
  <c r="L25" i="8"/>
  <c r="K25" i="8"/>
  <c r="J25" i="8"/>
  <c r="I25" i="8"/>
  <c r="H25" i="8"/>
  <c r="G25" i="8"/>
  <c r="F25" i="8"/>
  <c r="Q23" i="8"/>
  <c r="Q25" i="8"/>
  <c r="Q38" i="8" s="1"/>
  <c r="P23" i="8"/>
  <c r="P25" i="8"/>
  <c r="O23" i="8"/>
  <c r="O25" i="8" s="1"/>
  <c r="N19" i="8"/>
  <c r="M19" i="8"/>
  <c r="L19" i="8"/>
  <c r="K19" i="8"/>
  <c r="J19" i="8"/>
  <c r="I19" i="8"/>
  <c r="H19" i="8"/>
  <c r="G19" i="8"/>
  <c r="F19" i="8"/>
  <c r="Q17" i="8"/>
  <c r="Q19" i="8" s="1"/>
  <c r="P17" i="8"/>
  <c r="P19" i="8"/>
  <c r="O17" i="8"/>
  <c r="O19" i="8" s="1"/>
  <c r="N16" i="8"/>
  <c r="M16" i="8"/>
  <c r="L16" i="8"/>
  <c r="K16" i="8"/>
  <c r="J16" i="8"/>
  <c r="I16" i="8"/>
  <c r="H16" i="8"/>
  <c r="G16" i="8"/>
  <c r="G38" i="8" s="1"/>
  <c r="F16" i="8"/>
  <c r="Q14" i="8"/>
  <c r="Q16" i="8"/>
  <c r="P14" i="8"/>
  <c r="P16" i="8"/>
  <c r="O14" i="8"/>
  <c r="O16" i="8" s="1"/>
  <c r="N10" i="8"/>
  <c r="M10" i="8"/>
  <c r="L10" i="8"/>
  <c r="K10" i="8"/>
  <c r="K38" i="8" s="1"/>
  <c r="J10" i="8"/>
  <c r="I10" i="8"/>
  <c r="H10" i="8"/>
  <c r="G10" i="8"/>
  <c r="F10" i="8"/>
  <c r="F38" i="8" s="1"/>
  <c r="Q8" i="8"/>
  <c r="Q10" i="8" s="1"/>
  <c r="P8" i="8"/>
  <c r="P10" i="8"/>
  <c r="P38" i="8" s="1"/>
  <c r="O8" i="8"/>
  <c r="P32" i="7"/>
  <c r="P34" i="7"/>
  <c r="Q32" i="7"/>
  <c r="Q34" i="7" s="1"/>
  <c r="O32" i="7"/>
  <c r="O34" i="7" s="1"/>
  <c r="G37" i="7"/>
  <c r="H37" i="7"/>
  <c r="I37" i="7"/>
  <c r="J37" i="7"/>
  <c r="K37" i="7"/>
  <c r="L37" i="7"/>
  <c r="M37" i="7"/>
  <c r="N37" i="7"/>
  <c r="F37" i="7"/>
  <c r="Q35" i="7"/>
  <c r="Q37" i="7"/>
  <c r="P35" i="7"/>
  <c r="P37" i="7"/>
  <c r="O35" i="7"/>
  <c r="O37" i="7" s="1"/>
  <c r="G50" i="7"/>
  <c r="H50" i="7"/>
  <c r="I50" i="7"/>
  <c r="J50" i="7"/>
  <c r="K50" i="7"/>
  <c r="L50" i="7"/>
  <c r="M50" i="7"/>
  <c r="N50" i="7"/>
  <c r="F50" i="7"/>
  <c r="Q48" i="7"/>
  <c r="Q50" i="7"/>
  <c r="P48" i="7"/>
  <c r="P50" i="7" s="1"/>
  <c r="O48" i="7"/>
  <c r="O50" i="7" s="1"/>
  <c r="Q8" i="7"/>
  <c r="Q10" i="7" s="1"/>
  <c r="Q51" i="7" s="1"/>
  <c r="P8" i="7"/>
  <c r="P10" i="7"/>
  <c r="O8" i="7"/>
  <c r="O10" i="7"/>
  <c r="O51" i="7" s="1"/>
  <c r="N10" i="7"/>
  <c r="M10" i="7"/>
  <c r="L10" i="7"/>
  <c r="L51" i="7" s="1"/>
  <c r="K10" i="7"/>
  <c r="J10" i="7"/>
  <c r="I10" i="7"/>
  <c r="H10" i="7"/>
  <c r="G10" i="7"/>
  <c r="F10" i="7"/>
  <c r="F51" i="7" s="1"/>
  <c r="G40" i="7"/>
  <c r="H40" i="7"/>
  <c r="I40" i="7"/>
  <c r="J40" i="7"/>
  <c r="K40" i="7"/>
  <c r="L40" i="7"/>
  <c r="M40" i="7"/>
  <c r="N40" i="7"/>
  <c r="F40" i="7"/>
  <c r="Q38" i="7"/>
  <c r="Q40" i="7"/>
  <c r="P38" i="7"/>
  <c r="P40" i="7"/>
  <c r="O38" i="7"/>
  <c r="O40" i="7" s="1"/>
  <c r="Q29" i="7"/>
  <c r="Q31" i="7"/>
  <c r="P29" i="7"/>
  <c r="P31" i="7"/>
  <c r="O29" i="7"/>
  <c r="O31" i="7" s="1"/>
  <c r="G31" i="7"/>
  <c r="H31" i="7"/>
  <c r="I31" i="7"/>
  <c r="J31" i="7"/>
  <c r="K31" i="7"/>
  <c r="L31" i="7"/>
  <c r="M31" i="7"/>
  <c r="N31" i="7"/>
  <c r="F31" i="7"/>
  <c r="G34" i="7"/>
  <c r="H34" i="7"/>
  <c r="I34" i="7"/>
  <c r="J34" i="7"/>
  <c r="K34" i="7"/>
  <c r="L34" i="7"/>
  <c r="M34" i="7"/>
  <c r="N34" i="7"/>
  <c r="F34" i="7"/>
  <c r="P11" i="7"/>
  <c r="P14" i="7" s="1"/>
  <c r="Q11" i="7"/>
  <c r="Q14" i="7"/>
  <c r="O11" i="7"/>
  <c r="O14" i="7"/>
  <c r="Q45" i="7"/>
  <c r="Q47" i="7" s="1"/>
  <c r="P45" i="7"/>
  <c r="P47" i="7" s="1"/>
  <c r="O45" i="7"/>
  <c r="O47" i="7" s="1"/>
  <c r="G47" i="7"/>
  <c r="H47" i="7"/>
  <c r="I47" i="7"/>
  <c r="J47" i="7"/>
  <c r="K47" i="7"/>
  <c r="L47" i="7"/>
  <c r="M47" i="7"/>
  <c r="N47" i="7"/>
  <c r="F47" i="7"/>
  <c r="P41" i="7"/>
  <c r="P44" i="7" s="1"/>
  <c r="Q41" i="7"/>
  <c r="Q44" i="7"/>
  <c r="P26" i="7"/>
  <c r="P28" i="7"/>
  <c r="Q26" i="7"/>
  <c r="Q28" i="7" s="1"/>
  <c r="P22" i="7"/>
  <c r="P25" i="7"/>
  <c r="Q22" i="7"/>
  <c r="P19" i="7"/>
  <c r="P21" i="7" s="1"/>
  <c r="Q19" i="7"/>
  <c r="Q21" i="7" s="1"/>
  <c r="P15" i="7"/>
  <c r="P18" i="7" s="1"/>
  <c r="Q15" i="7"/>
  <c r="Q18" i="7"/>
  <c r="O41" i="7"/>
  <c r="O44" i="7" s="1"/>
  <c r="G14" i="7"/>
  <c r="H14" i="7"/>
  <c r="I14" i="7"/>
  <c r="J14" i="7"/>
  <c r="K14" i="7"/>
  <c r="L14" i="7"/>
  <c r="M14" i="7"/>
  <c r="N14" i="7"/>
  <c r="F14" i="7"/>
  <c r="G18" i="7"/>
  <c r="H18" i="7"/>
  <c r="I18" i="7"/>
  <c r="J18" i="7"/>
  <c r="K18" i="7"/>
  <c r="L18" i="7"/>
  <c r="M18" i="7"/>
  <c r="N18" i="7"/>
  <c r="F18" i="7"/>
  <c r="F44" i="7"/>
  <c r="F28" i="7"/>
  <c r="F25" i="7"/>
  <c r="F21" i="7"/>
  <c r="G44" i="7"/>
  <c r="H44" i="7"/>
  <c r="I44" i="7"/>
  <c r="J44" i="7"/>
  <c r="K44" i="7"/>
  <c r="L44" i="7"/>
  <c r="M44" i="7"/>
  <c r="N44" i="7"/>
  <c r="N28" i="7"/>
  <c r="M28" i="7"/>
  <c r="L28" i="7"/>
  <c r="K28" i="7"/>
  <c r="J28" i="7"/>
  <c r="J51" i="7" s="1"/>
  <c r="I28" i="7"/>
  <c r="H28" i="7"/>
  <c r="G28" i="7"/>
  <c r="G51" i="7" s="1"/>
  <c r="O26" i="7"/>
  <c r="O28" i="7" s="1"/>
  <c r="N25" i="7"/>
  <c r="N51" i="7" s="1"/>
  <c r="M25" i="7"/>
  <c r="L25" i="7"/>
  <c r="K25" i="7"/>
  <c r="J25" i="7"/>
  <c r="I25" i="7"/>
  <c r="H25" i="7"/>
  <c r="G25" i="7"/>
  <c r="O22" i="7"/>
  <c r="O25" i="7" s="1"/>
  <c r="N21" i="7"/>
  <c r="M21" i="7"/>
  <c r="L21" i="7"/>
  <c r="K21" i="7"/>
  <c r="J21" i="7"/>
  <c r="I21" i="7"/>
  <c r="H21" i="7"/>
  <c r="G21" i="7"/>
  <c r="O19" i="7"/>
  <c r="O21" i="7"/>
  <c r="O15" i="7"/>
  <c r="O18" i="7"/>
  <c r="Q115" i="4"/>
  <c r="R115" i="4"/>
  <c r="R116" i="4"/>
  <c r="S115" i="4"/>
  <c r="S116" i="4" s="1"/>
  <c r="S114" i="4"/>
  <c r="R114" i="4"/>
  <c r="Q114" i="4"/>
  <c r="Q116" i="4" s="1"/>
  <c r="I113" i="4"/>
  <c r="Q94" i="4"/>
  <c r="R94" i="4"/>
  <c r="S94" i="4"/>
  <c r="Q95" i="4"/>
  <c r="R95" i="4"/>
  <c r="S95" i="4"/>
  <c r="Q96" i="4"/>
  <c r="R96" i="4"/>
  <c r="S96" i="4"/>
  <c r="Q98" i="4"/>
  <c r="R98" i="4"/>
  <c r="S98" i="4"/>
  <c r="Q99" i="4"/>
  <c r="R99" i="4"/>
  <c r="S99" i="4"/>
  <c r="Q100" i="4"/>
  <c r="R100" i="4"/>
  <c r="S100" i="4"/>
  <c r="Q101" i="4"/>
  <c r="R101" i="4"/>
  <c r="S101" i="4"/>
  <c r="Q102" i="4"/>
  <c r="R102" i="4"/>
  <c r="S102" i="4"/>
  <c r="Q104" i="4"/>
  <c r="R104" i="4"/>
  <c r="S104" i="4"/>
  <c r="Q105" i="4"/>
  <c r="R105" i="4"/>
  <c r="S105" i="4"/>
  <c r="Q106" i="4"/>
  <c r="R106" i="4"/>
  <c r="S106" i="4"/>
  <c r="Q108" i="4"/>
  <c r="R108" i="4"/>
  <c r="S108" i="4"/>
  <c r="Q110" i="4"/>
  <c r="R110" i="4"/>
  <c r="S110" i="4"/>
  <c r="Q111" i="4"/>
  <c r="R111" i="4"/>
  <c r="S111" i="4"/>
  <c r="S93" i="4"/>
  <c r="R93" i="4"/>
  <c r="Q93" i="4"/>
  <c r="F116" i="4"/>
  <c r="G116" i="4"/>
  <c r="H116" i="4"/>
  <c r="I116" i="4"/>
  <c r="J116" i="4"/>
  <c r="K116" i="4"/>
  <c r="L116" i="4"/>
  <c r="M116" i="4"/>
  <c r="N116" i="4"/>
  <c r="O116" i="4"/>
  <c r="P116" i="4"/>
  <c r="S279" i="4"/>
  <c r="R279" i="4"/>
  <c r="Q279" i="4"/>
  <c r="Q290" i="4" s="1"/>
  <c r="G268" i="4"/>
  <c r="I268" i="4"/>
  <c r="J268" i="4"/>
  <c r="L268" i="4"/>
  <c r="M268" i="4"/>
  <c r="N268" i="4"/>
  <c r="O268" i="4"/>
  <c r="P268" i="4"/>
  <c r="F268" i="4"/>
  <c r="Q256" i="4"/>
  <c r="R256" i="4"/>
  <c r="Q257" i="4"/>
  <c r="R257" i="4"/>
  <c r="S257" i="4"/>
  <c r="Q258" i="4"/>
  <c r="R258" i="4"/>
  <c r="S258" i="4"/>
  <c r="Q259" i="4"/>
  <c r="R259" i="4"/>
  <c r="S259" i="4"/>
  <c r="Q260" i="4"/>
  <c r="R260" i="4"/>
  <c r="S260" i="4"/>
  <c r="Q261" i="4"/>
  <c r="R261" i="4"/>
  <c r="S261" i="4"/>
  <c r="Q262" i="4"/>
  <c r="R262" i="4"/>
  <c r="R268" i="4" s="1"/>
  <c r="S262" i="4"/>
  <c r="Q263" i="4"/>
  <c r="R263" i="4"/>
  <c r="S263" i="4"/>
  <c r="Q264" i="4"/>
  <c r="R264" i="4"/>
  <c r="S264" i="4"/>
  <c r="Q265" i="4"/>
  <c r="R265" i="4"/>
  <c r="S265" i="4"/>
  <c r="Q266" i="4"/>
  <c r="R266" i="4"/>
  <c r="S266" i="4"/>
  <c r="Q267" i="4"/>
  <c r="R267" i="4"/>
  <c r="S267" i="4"/>
  <c r="R255" i="4"/>
  <c r="Q255" i="4"/>
  <c r="Q268" i="4" s="1"/>
  <c r="M306" i="4"/>
  <c r="I306" i="4"/>
  <c r="G306" i="4"/>
  <c r="H306" i="4"/>
  <c r="J306" i="4"/>
  <c r="K306" i="4"/>
  <c r="L306" i="4"/>
  <c r="N306" i="4"/>
  <c r="O306" i="4"/>
  <c r="P306" i="4"/>
  <c r="F306" i="4"/>
  <c r="G302" i="4"/>
  <c r="H302" i="4"/>
  <c r="I302" i="4"/>
  <c r="J302" i="4"/>
  <c r="K302" i="4"/>
  <c r="L302" i="4"/>
  <c r="M302" i="4"/>
  <c r="N302" i="4"/>
  <c r="O302" i="4"/>
  <c r="P302" i="4"/>
  <c r="F302" i="4"/>
  <c r="G296" i="4"/>
  <c r="H296" i="4"/>
  <c r="I296" i="4"/>
  <c r="J296" i="4"/>
  <c r="K296" i="4"/>
  <c r="L296" i="4"/>
  <c r="M296" i="4"/>
  <c r="N296" i="4"/>
  <c r="O296" i="4"/>
  <c r="P296" i="4"/>
  <c r="F296" i="4"/>
  <c r="F278" i="4"/>
  <c r="G278" i="4"/>
  <c r="H278" i="4"/>
  <c r="I278" i="4"/>
  <c r="J278" i="4"/>
  <c r="K278" i="4"/>
  <c r="L278" i="4"/>
  <c r="M278" i="4"/>
  <c r="N278" i="4"/>
  <c r="O278" i="4"/>
  <c r="P278" i="4"/>
  <c r="G273" i="4"/>
  <c r="H273" i="4"/>
  <c r="I273" i="4"/>
  <c r="J273" i="4"/>
  <c r="K273" i="4"/>
  <c r="L273" i="4"/>
  <c r="M273" i="4"/>
  <c r="N273" i="4"/>
  <c r="O273" i="4"/>
  <c r="P273" i="4"/>
  <c r="F273" i="4"/>
  <c r="G254" i="4"/>
  <c r="H254" i="4"/>
  <c r="I254" i="4"/>
  <c r="J254" i="4"/>
  <c r="K254" i="4"/>
  <c r="L254" i="4"/>
  <c r="M254" i="4"/>
  <c r="N254" i="4"/>
  <c r="O254" i="4"/>
  <c r="P254" i="4"/>
  <c r="F254" i="4"/>
  <c r="G244" i="4"/>
  <c r="H244" i="4"/>
  <c r="I244" i="4"/>
  <c r="J244" i="4"/>
  <c r="K244" i="4"/>
  <c r="L244" i="4"/>
  <c r="M244" i="4"/>
  <c r="N244" i="4"/>
  <c r="O244" i="4"/>
  <c r="P244" i="4"/>
  <c r="F244" i="4"/>
  <c r="G223" i="4"/>
  <c r="H223" i="4"/>
  <c r="I223" i="4"/>
  <c r="J223" i="4"/>
  <c r="K223" i="4"/>
  <c r="L223" i="4"/>
  <c r="M223" i="4"/>
  <c r="N223" i="4"/>
  <c r="O223" i="4"/>
  <c r="P223" i="4"/>
  <c r="F223" i="4"/>
  <c r="G218" i="4"/>
  <c r="H218" i="4"/>
  <c r="I218" i="4"/>
  <c r="J218" i="4"/>
  <c r="K218" i="4"/>
  <c r="L218" i="4"/>
  <c r="M218" i="4"/>
  <c r="N218" i="4"/>
  <c r="O218" i="4"/>
  <c r="P218" i="4"/>
  <c r="F218" i="4"/>
  <c r="G203" i="4"/>
  <c r="H203" i="4"/>
  <c r="I203" i="4"/>
  <c r="J203" i="4"/>
  <c r="K203" i="4"/>
  <c r="L203" i="4"/>
  <c r="M203" i="4"/>
  <c r="N203" i="4"/>
  <c r="O203" i="4"/>
  <c r="P203" i="4"/>
  <c r="F203" i="4"/>
  <c r="G194" i="4"/>
  <c r="H194" i="4"/>
  <c r="I194" i="4"/>
  <c r="J194" i="4"/>
  <c r="K194" i="4"/>
  <c r="L194" i="4"/>
  <c r="M194" i="4"/>
  <c r="N194" i="4"/>
  <c r="O194" i="4"/>
  <c r="P194" i="4"/>
  <c r="F194" i="4"/>
  <c r="G177" i="4"/>
  <c r="H177" i="4"/>
  <c r="I177" i="4"/>
  <c r="J177" i="4"/>
  <c r="K177" i="4"/>
  <c r="L177" i="4"/>
  <c r="M177" i="4"/>
  <c r="N177" i="4"/>
  <c r="O177" i="4"/>
  <c r="P177" i="4"/>
  <c r="F177" i="4"/>
  <c r="F173" i="4"/>
  <c r="F166" i="4"/>
  <c r="F159" i="4"/>
  <c r="G147" i="4"/>
  <c r="H147" i="4"/>
  <c r="I147" i="4"/>
  <c r="J147" i="4"/>
  <c r="K147" i="4"/>
  <c r="L147" i="4"/>
  <c r="M147" i="4"/>
  <c r="N147" i="4"/>
  <c r="O147" i="4"/>
  <c r="P147" i="4"/>
  <c r="F147" i="4"/>
  <c r="G140" i="4"/>
  <c r="H140" i="4"/>
  <c r="I140" i="4"/>
  <c r="J140" i="4"/>
  <c r="K140" i="4"/>
  <c r="L140" i="4"/>
  <c r="M140" i="4"/>
  <c r="N140" i="4"/>
  <c r="O140" i="4"/>
  <c r="P140" i="4"/>
  <c r="F140" i="4"/>
  <c r="F124" i="4"/>
  <c r="G113" i="4"/>
  <c r="H113" i="4"/>
  <c r="J113" i="4"/>
  <c r="K113" i="4"/>
  <c r="L113" i="4"/>
  <c r="M113" i="4"/>
  <c r="N113" i="4"/>
  <c r="O113" i="4"/>
  <c r="P113" i="4"/>
  <c r="F113" i="4"/>
  <c r="F92" i="4"/>
  <c r="F78" i="4"/>
  <c r="G78" i="4"/>
  <c r="H78" i="4"/>
  <c r="I78" i="4"/>
  <c r="J78" i="4"/>
  <c r="K78" i="4"/>
  <c r="L78" i="4"/>
  <c r="M78" i="4"/>
  <c r="N78" i="4"/>
  <c r="O78" i="4"/>
  <c r="P78" i="4"/>
  <c r="F69" i="4"/>
  <c r="F54" i="4"/>
  <c r="F307" i="4" s="1"/>
  <c r="F32" i="4"/>
  <c r="F20" i="4"/>
  <c r="F15" i="4"/>
  <c r="K256" i="4"/>
  <c r="S256" i="4" s="1"/>
  <c r="S268" i="4"/>
  <c r="H255" i="4"/>
  <c r="H268" i="4"/>
  <c r="Q276" i="4"/>
  <c r="R276" i="4"/>
  <c r="S276" i="4"/>
  <c r="Q277" i="4"/>
  <c r="R277" i="4"/>
  <c r="R278" i="4"/>
  <c r="S277" i="4"/>
  <c r="S274" i="4"/>
  <c r="R274" i="4"/>
  <c r="Q274" i="4"/>
  <c r="Q270" i="4"/>
  <c r="R270" i="4"/>
  <c r="S270" i="4"/>
  <c r="S273" i="4" s="1"/>
  <c r="Q271" i="4"/>
  <c r="R271" i="4"/>
  <c r="S271" i="4"/>
  <c r="Q272" i="4"/>
  <c r="R272" i="4"/>
  <c r="S272" i="4"/>
  <c r="S269" i="4"/>
  <c r="R269" i="4"/>
  <c r="Q269" i="4"/>
  <c r="Q273" i="4" s="1"/>
  <c r="Q291" i="4"/>
  <c r="Q296" i="4" s="1"/>
  <c r="R291" i="4"/>
  <c r="S291" i="4"/>
  <c r="Q72" i="4"/>
  <c r="R72" i="4"/>
  <c r="R78" i="4" s="1"/>
  <c r="S72" i="4"/>
  <c r="Q73" i="4"/>
  <c r="R73" i="4"/>
  <c r="S73" i="4"/>
  <c r="Q74" i="4"/>
  <c r="R74" i="4"/>
  <c r="S74" i="4"/>
  <c r="Q75" i="4"/>
  <c r="R75" i="4"/>
  <c r="S75" i="4"/>
  <c r="Q76" i="4"/>
  <c r="R76" i="4"/>
  <c r="S76" i="4"/>
  <c r="Q77" i="4"/>
  <c r="R77" i="4"/>
  <c r="S77" i="4"/>
  <c r="S70" i="4"/>
  <c r="S78" i="4" s="1"/>
  <c r="R70" i="4"/>
  <c r="Q70" i="4"/>
  <c r="Q78" i="4"/>
  <c r="G69" i="4"/>
  <c r="H69" i="4"/>
  <c r="I69" i="4"/>
  <c r="J69" i="4"/>
  <c r="K69" i="4"/>
  <c r="K307" i="4" s="1"/>
  <c r="L69" i="4"/>
  <c r="M69" i="4"/>
  <c r="N69" i="4"/>
  <c r="O69" i="4"/>
  <c r="P69" i="4"/>
  <c r="Q63" i="4"/>
  <c r="Q69" i="4" s="1"/>
  <c r="R63" i="4"/>
  <c r="S63" i="4"/>
  <c r="Q64" i="4"/>
  <c r="R64" i="4"/>
  <c r="S64" i="4"/>
  <c r="Q65" i="4"/>
  <c r="R65" i="4"/>
  <c r="S65" i="4"/>
  <c r="Q66" i="4"/>
  <c r="R66" i="4"/>
  <c r="S66" i="4"/>
  <c r="Q67" i="4"/>
  <c r="R67" i="4"/>
  <c r="S67" i="4"/>
  <c r="Q68" i="4"/>
  <c r="R68" i="4"/>
  <c r="S68" i="4"/>
  <c r="S62" i="4"/>
  <c r="R62" i="4"/>
  <c r="R69" i="4" s="1"/>
  <c r="Q62" i="4"/>
  <c r="G54" i="4"/>
  <c r="H54" i="4"/>
  <c r="I54" i="4"/>
  <c r="J54" i="4"/>
  <c r="K54" i="4"/>
  <c r="L54" i="4"/>
  <c r="M54" i="4"/>
  <c r="N54" i="4"/>
  <c r="O54" i="4"/>
  <c r="P54" i="4"/>
  <c r="Q39" i="4"/>
  <c r="R39" i="4"/>
  <c r="S39" i="4"/>
  <c r="Q40" i="4"/>
  <c r="R40" i="4"/>
  <c r="R54" i="4" s="1"/>
  <c r="S40" i="4"/>
  <c r="Q41" i="4"/>
  <c r="R41" i="4"/>
  <c r="S41" i="4"/>
  <c r="Q42" i="4"/>
  <c r="R42" i="4"/>
  <c r="S42" i="4"/>
  <c r="Q43" i="4"/>
  <c r="R43" i="4"/>
  <c r="S43" i="4"/>
  <c r="Q44" i="4"/>
  <c r="R44" i="4"/>
  <c r="S44" i="4"/>
  <c r="Q45" i="4"/>
  <c r="R45" i="4"/>
  <c r="S45" i="4"/>
  <c r="Q46" i="4"/>
  <c r="R46" i="4"/>
  <c r="S46" i="4"/>
  <c r="Q47" i="4"/>
  <c r="R47" i="4"/>
  <c r="S47" i="4"/>
  <c r="Q48" i="4"/>
  <c r="S48" i="4"/>
  <c r="Q49" i="4"/>
  <c r="R49" i="4"/>
  <c r="S49" i="4"/>
  <c r="Q50" i="4"/>
  <c r="R50" i="4"/>
  <c r="S50" i="4"/>
  <c r="Q51" i="4"/>
  <c r="R51" i="4"/>
  <c r="S51" i="4"/>
  <c r="Q52" i="4"/>
  <c r="R52" i="4"/>
  <c r="S52" i="4"/>
  <c r="S38" i="4"/>
  <c r="S54" i="4" s="1"/>
  <c r="R38" i="4"/>
  <c r="Q38" i="4"/>
  <c r="G15" i="4"/>
  <c r="H15" i="4"/>
  <c r="I15" i="4"/>
  <c r="J15" i="4"/>
  <c r="K15" i="4"/>
  <c r="L15" i="4"/>
  <c r="M15" i="4"/>
  <c r="M307" i="4" s="1"/>
  <c r="N15" i="4"/>
  <c r="O15" i="4"/>
  <c r="P15" i="4"/>
  <c r="Q180" i="4"/>
  <c r="R180" i="4"/>
  <c r="S180" i="4"/>
  <c r="S174" i="4"/>
  <c r="S177" i="4" s="1"/>
  <c r="R174" i="4"/>
  <c r="R177" i="4" s="1"/>
  <c r="Q174" i="4"/>
  <c r="Q177" i="4" s="1"/>
  <c r="G166" i="4"/>
  <c r="H166" i="4"/>
  <c r="I166" i="4"/>
  <c r="J166" i="4"/>
  <c r="K166" i="4"/>
  <c r="L166" i="4"/>
  <c r="M166" i="4"/>
  <c r="N166" i="4"/>
  <c r="O166" i="4"/>
  <c r="P166" i="4"/>
  <c r="Q162" i="4"/>
  <c r="R162" i="4"/>
  <c r="S162" i="4"/>
  <c r="S166" i="4" s="1"/>
  <c r="Q163" i="4"/>
  <c r="R163" i="4"/>
  <c r="S163" i="4"/>
  <c r="S160" i="4"/>
  <c r="R160" i="4"/>
  <c r="R166" i="4" s="1"/>
  <c r="Q160" i="4"/>
  <c r="G92" i="4"/>
  <c r="H92" i="4"/>
  <c r="I92" i="4"/>
  <c r="J92" i="4"/>
  <c r="K92" i="4"/>
  <c r="L92" i="4"/>
  <c r="M92" i="4"/>
  <c r="N92" i="4"/>
  <c r="O92" i="4"/>
  <c r="P92" i="4"/>
  <c r="Q80" i="4"/>
  <c r="R80" i="4"/>
  <c r="S80" i="4"/>
  <c r="Q81" i="4"/>
  <c r="R81" i="4"/>
  <c r="S81" i="4"/>
  <c r="Q82" i="4"/>
  <c r="R82" i="4"/>
  <c r="S82" i="4"/>
  <c r="Q84" i="4"/>
  <c r="R84" i="4"/>
  <c r="S84" i="4"/>
  <c r="Q86" i="4"/>
  <c r="R86" i="4"/>
  <c r="S86" i="4"/>
  <c r="Q88" i="4"/>
  <c r="R88" i="4"/>
  <c r="S88" i="4"/>
  <c r="Q90" i="4"/>
  <c r="R90" i="4"/>
  <c r="S90" i="4"/>
  <c r="Q91" i="4"/>
  <c r="R91" i="4"/>
  <c r="S91" i="4"/>
  <c r="S79" i="4"/>
  <c r="S92" i="4" s="1"/>
  <c r="R79" i="4"/>
  <c r="R92" i="4" s="1"/>
  <c r="Q79" i="4"/>
  <c r="Q92" i="4" s="1"/>
  <c r="G32" i="4"/>
  <c r="H32" i="4"/>
  <c r="I32" i="4"/>
  <c r="J32" i="4"/>
  <c r="K32" i="4"/>
  <c r="L32" i="4"/>
  <c r="M32" i="4"/>
  <c r="N32" i="4"/>
  <c r="O32" i="4"/>
  <c r="P32" i="4"/>
  <c r="Q23" i="4"/>
  <c r="R23" i="4"/>
  <c r="S23" i="4"/>
  <c r="Q24" i="4"/>
  <c r="R24" i="4"/>
  <c r="S24" i="4"/>
  <c r="Q25" i="4"/>
  <c r="Q32" i="4" s="1"/>
  <c r="R25" i="4"/>
  <c r="S25" i="4"/>
  <c r="Q26" i="4"/>
  <c r="R26" i="4"/>
  <c r="S26" i="4"/>
  <c r="Q27" i="4"/>
  <c r="R27" i="4"/>
  <c r="S27" i="4"/>
  <c r="Q28" i="4"/>
  <c r="R28" i="4"/>
  <c r="S28" i="4"/>
  <c r="Q29" i="4"/>
  <c r="R29" i="4"/>
  <c r="S29" i="4"/>
  <c r="Q30" i="4"/>
  <c r="R30" i="4"/>
  <c r="S30" i="4"/>
  <c r="Q31" i="4"/>
  <c r="R31" i="4"/>
  <c r="S31" i="4"/>
  <c r="S21" i="4"/>
  <c r="R21" i="4"/>
  <c r="R32" i="4" s="1"/>
  <c r="Q21" i="4"/>
  <c r="Q220" i="4"/>
  <c r="R220" i="4"/>
  <c r="S220" i="4"/>
  <c r="Q221" i="4"/>
  <c r="R221" i="4"/>
  <c r="S221" i="4"/>
  <c r="S223" i="4"/>
  <c r="Q222" i="4"/>
  <c r="R222" i="4"/>
  <c r="S222" i="4"/>
  <c r="S219" i="4"/>
  <c r="R219" i="4"/>
  <c r="Q219" i="4"/>
  <c r="Q223" i="4" s="1"/>
  <c r="Q298" i="4"/>
  <c r="R298" i="4"/>
  <c r="S298" i="4"/>
  <c r="Q299" i="4"/>
  <c r="R299" i="4"/>
  <c r="S299" i="4"/>
  <c r="S302" i="4" s="1"/>
  <c r="Q300" i="4"/>
  <c r="R300" i="4"/>
  <c r="S300" i="4"/>
  <c r="Q301" i="4"/>
  <c r="Q302" i="4"/>
  <c r="R301" i="4"/>
  <c r="S301" i="4"/>
  <c r="S297" i="4"/>
  <c r="R297" i="4"/>
  <c r="Q297" i="4"/>
  <c r="G159" i="4"/>
  <c r="H159" i="4"/>
  <c r="I159" i="4"/>
  <c r="J159" i="4"/>
  <c r="K159" i="4"/>
  <c r="L159" i="4"/>
  <c r="M159" i="4"/>
  <c r="N159" i="4"/>
  <c r="O159" i="4"/>
  <c r="P159" i="4"/>
  <c r="Q149" i="4"/>
  <c r="R149" i="4"/>
  <c r="S149" i="4"/>
  <c r="Q150" i="4"/>
  <c r="R150" i="4"/>
  <c r="S150" i="4"/>
  <c r="Q151" i="4"/>
  <c r="R151" i="4"/>
  <c r="S151" i="4"/>
  <c r="Q152" i="4"/>
  <c r="R152" i="4"/>
  <c r="S152" i="4"/>
  <c r="Q153" i="4"/>
  <c r="R153" i="4"/>
  <c r="S153" i="4"/>
  <c r="Q154" i="4"/>
  <c r="R154" i="4"/>
  <c r="S154" i="4"/>
  <c r="Q155" i="4"/>
  <c r="R155" i="4"/>
  <c r="S155" i="4"/>
  <c r="Q157" i="4"/>
  <c r="R157" i="4"/>
  <c r="S157" i="4"/>
  <c r="Q158" i="4"/>
  <c r="R158" i="4"/>
  <c r="S158" i="4"/>
  <c r="S148" i="4"/>
  <c r="S159" i="4" s="1"/>
  <c r="R148" i="4"/>
  <c r="Q148" i="4"/>
  <c r="Q304" i="4"/>
  <c r="R304" i="4"/>
  <c r="S304" i="4"/>
  <c r="Q305" i="4"/>
  <c r="Q306" i="4" s="1"/>
  <c r="R305" i="4"/>
  <c r="S305" i="4"/>
  <c r="S303" i="4"/>
  <c r="R303" i="4"/>
  <c r="R306" i="4" s="1"/>
  <c r="Q303" i="4"/>
  <c r="Q142" i="4"/>
  <c r="R142" i="4"/>
  <c r="S142" i="4"/>
  <c r="Q143" i="4"/>
  <c r="R143" i="4"/>
  <c r="S143" i="4"/>
  <c r="S147" i="4" s="1"/>
  <c r="Q144" i="4"/>
  <c r="R144" i="4"/>
  <c r="R147" i="4" s="1"/>
  <c r="S144" i="4"/>
  <c r="Q145" i="4"/>
  <c r="R145" i="4"/>
  <c r="S145" i="4"/>
  <c r="Q146" i="4"/>
  <c r="R146" i="4"/>
  <c r="S146" i="4"/>
  <c r="S141" i="4"/>
  <c r="R141" i="4"/>
  <c r="Q141" i="4"/>
  <c r="Q147" i="4" s="1"/>
  <c r="Q292" i="4"/>
  <c r="R292" i="4"/>
  <c r="S292" i="4"/>
  <c r="Q293" i="4"/>
  <c r="R293" i="4"/>
  <c r="S293" i="4"/>
  <c r="Q294" i="4"/>
  <c r="R294" i="4"/>
  <c r="S294" i="4"/>
  <c r="Q295" i="4"/>
  <c r="R295" i="4"/>
  <c r="S295" i="4"/>
  <c r="Q243" i="4"/>
  <c r="R243" i="4"/>
  <c r="S243" i="4"/>
  <c r="Q242" i="4"/>
  <c r="R242" i="4"/>
  <c r="S242" i="4"/>
  <c r="Q241" i="4"/>
  <c r="R241" i="4"/>
  <c r="S241" i="4"/>
  <c r="Q240" i="4"/>
  <c r="R240" i="4"/>
  <c r="S240" i="4"/>
  <c r="Q239" i="4"/>
  <c r="R239" i="4"/>
  <c r="S239" i="4"/>
  <c r="Q238" i="4"/>
  <c r="R238" i="4"/>
  <c r="S238" i="4"/>
  <c r="Q235" i="4"/>
  <c r="R235" i="4"/>
  <c r="S235" i="4"/>
  <c r="Q236" i="4"/>
  <c r="R236" i="4"/>
  <c r="S236" i="4"/>
  <c r="Q234" i="4"/>
  <c r="R234" i="4"/>
  <c r="S234" i="4"/>
  <c r="Q233" i="4"/>
  <c r="R233" i="4"/>
  <c r="S233" i="4"/>
  <c r="Q232" i="4"/>
  <c r="R232" i="4"/>
  <c r="S232" i="4"/>
  <c r="Q231" i="4"/>
  <c r="R231" i="4"/>
  <c r="S231" i="4"/>
  <c r="Q230" i="4"/>
  <c r="R230" i="4"/>
  <c r="S230" i="4"/>
  <c r="Q229" i="4"/>
  <c r="R229" i="4"/>
  <c r="S229" i="4"/>
  <c r="Q228" i="4"/>
  <c r="R228" i="4"/>
  <c r="S228" i="4"/>
  <c r="S227" i="4"/>
  <c r="R227" i="4"/>
  <c r="R244" i="4" s="1"/>
  <c r="Q227" i="4"/>
  <c r="S226" i="4"/>
  <c r="R226" i="4"/>
  <c r="Q226" i="4"/>
  <c r="S224" i="4"/>
  <c r="S244" i="4"/>
  <c r="R224" i="4"/>
  <c r="Q224" i="4"/>
  <c r="Q244" i="4" s="1"/>
  <c r="Q126" i="4"/>
  <c r="Q140" i="4" s="1"/>
  <c r="R126" i="4"/>
  <c r="S126" i="4"/>
  <c r="Q127" i="4"/>
  <c r="R127" i="4"/>
  <c r="S127" i="4"/>
  <c r="Q128" i="4"/>
  <c r="R128" i="4"/>
  <c r="S128" i="4"/>
  <c r="Q129" i="4"/>
  <c r="R129" i="4"/>
  <c r="S129" i="4"/>
  <c r="Q130" i="4"/>
  <c r="R130" i="4"/>
  <c r="S130" i="4"/>
  <c r="Q131" i="4"/>
  <c r="R131" i="4"/>
  <c r="S131" i="4"/>
  <c r="Q132" i="4"/>
  <c r="R132" i="4"/>
  <c r="S132" i="4"/>
  <c r="Q133" i="4"/>
  <c r="R133" i="4"/>
  <c r="S133" i="4"/>
  <c r="Q134" i="4"/>
  <c r="R134" i="4"/>
  <c r="S134" i="4"/>
  <c r="Q135" i="4"/>
  <c r="R135" i="4"/>
  <c r="S135" i="4"/>
  <c r="Q136" i="4"/>
  <c r="R136" i="4"/>
  <c r="S136" i="4"/>
  <c r="Q137" i="4"/>
  <c r="R137" i="4"/>
  <c r="S137" i="4"/>
  <c r="Q138" i="4"/>
  <c r="R138" i="4"/>
  <c r="S138" i="4"/>
  <c r="Q139" i="4"/>
  <c r="R139" i="4"/>
  <c r="S139" i="4"/>
  <c r="S125" i="4"/>
  <c r="S140" i="4" s="1"/>
  <c r="R125" i="4"/>
  <c r="R140" i="4" s="1"/>
  <c r="Q125" i="4"/>
  <c r="S213" i="4"/>
  <c r="R213" i="4"/>
  <c r="Q213" i="4"/>
  <c r="S212" i="4"/>
  <c r="R212" i="4"/>
  <c r="Q212" i="4"/>
  <c r="S210" i="4"/>
  <c r="S215" i="4" s="1"/>
  <c r="R210" i="4"/>
  <c r="Q210" i="4"/>
  <c r="S208" i="4"/>
  <c r="R208" i="4"/>
  <c r="Q208" i="4"/>
  <c r="S206" i="4"/>
  <c r="R206" i="4"/>
  <c r="Q206" i="4"/>
  <c r="Q215" i="4" s="1"/>
  <c r="S202" i="4"/>
  <c r="R202" i="4"/>
  <c r="Q202" i="4"/>
  <c r="S201" i="4"/>
  <c r="R201" i="4"/>
  <c r="Q201" i="4"/>
  <c r="S200" i="4"/>
  <c r="R200" i="4"/>
  <c r="R203" i="4" s="1"/>
  <c r="Q200" i="4"/>
  <c r="S199" i="4"/>
  <c r="R199" i="4"/>
  <c r="Q199" i="4"/>
  <c r="S197" i="4"/>
  <c r="R197" i="4"/>
  <c r="Q197" i="4"/>
  <c r="Q203" i="4" s="1"/>
  <c r="S195" i="4"/>
  <c r="S203" i="4" s="1"/>
  <c r="R195" i="4"/>
  <c r="Q195" i="4"/>
  <c r="G173" i="4"/>
  <c r="H173" i="4"/>
  <c r="I173" i="4"/>
  <c r="J173" i="4"/>
  <c r="K173" i="4"/>
  <c r="L173" i="4"/>
  <c r="M173" i="4"/>
  <c r="N173" i="4"/>
  <c r="O173" i="4"/>
  <c r="P173" i="4"/>
  <c r="S172" i="4"/>
  <c r="R172" i="4"/>
  <c r="Q172" i="4"/>
  <c r="S171" i="4"/>
  <c r="R171" i="4"/>
  <c r="R173" i="4" s="1"/>
  <c r="Q171" i="4"/>
  <c r="S170" i="4"/>
  <c r="R170" i="4"/>
  <c r="Q170" i="4"/>
  <c r="S169" i="4"/>
  <c r="R169" i="4"/>
  <c r="Q169" i="4"/>
  <c r="S167" i="4"/>
  <c r="S173" i="4" s="1"/>
  <c r="R167" i="4"/>
  <c r="Q167" i="4"/>
  <c r="Q173" i="4" s="1"/>
  <c r="Q252" i="4"/>
  <c r="R252" i="4"/>
  <c r="S252" i="4"/>
  <c r="Q253" i="4"/>
  <c r="R253" i="4"/>
  <c r="S253" i="4"/>
  <c r="S251" i="4"/>
  <c r="R251" i="4"/>
  <c r="Q251" i="4"/>
  <c r="Q254" i="4" s="1"/>
  <c r="Q247" i="4"/>
  <c r="R247" i="4"/>
  <c r="S247" i="4"/>
  <c r="Q248" i="4"/>
  <c r="R248" i="4"/>
  <c r="S248" i="4"/>
  <c r="Q250" i="4"/>
  <c r="R250" i="4"/>
  <c r="S250" i="4"/>
  <c r="S245" i="4"/>
  <c r="R245" i="4"/>
  <c r="R254" i="4" s="1"/>
  <c r="Q245" i="4"/>
  <c r="S216" i="4"/>
  <c r="S218" i="4"/>
  <c r="R216" i="4"/>
  <c r="R218" i="4" s="1"/>
  <c r="Q216" i="4"/>
  <c r="Q218" i="4" s="1"/>
  <c r="Q123" i="4"/>
  <c r="R123" i="4"/>
  <c r="S123" i="4"/>
  <c r="G124" i="4"/>
  <c r="H124" i="4"/>
  <c r="I124" i="4"/>
  <c r="J124" i="4"/>
  <c r="K124" i="4"/>
  <c r="L124" i="4"/>
  <c r="M124" i="4"/>
  <c r="N124" i="4"/>
  <c r="O124" i="4"/>
  <c r="P124" i="4"/>
  <c r="G20" i="4"/>
  <c r="H20" i="4"/>
  <c r="I20" i="4"/>
  <c r="J20" i="4"/>
  <c r="K20" i="4"/>
  <c r="L20" i="4"/>
  <c r="M20" i="4"/>
  <c r="N20" i="4"/>
  <c r="N307" i="4" s="1"/>
  <c r="O20" i="4"/>
  <c r="P20" i="4"/>
  <c r="S122" i="4"/>
  <c r="R122" i="4"/>
  <c r="Q122" i="4"/>
  <c r="Q121" i="4"/>
  <c r="R121" i="4"/>
  <c r="S121" i="4"/>
  <c r="S120" i="4"/>
  <c r="R120" i="4"/>
  <c r="Q120" i="4"/>
  <c r="S119" i="4"/>
  <c r="S124" i="4" s="1"/>
  <c r="R119" i="4"/>
  <c r="R124" i="4" s="1"/>
  <c r="Q119" i="4"/>
  <c r="S117" i="4"/>
  <c r="R117" i="4"/>
  <c r="Q117" i="4"/>
  <c r="Q124" i="4" s="1"/>
  <c r="S19" i="4"/>
  <c r="R19" i="4"/>
  <c r="Q19" i="4"/>
  <c r="S16" i="4"/>
  <c r="S20" i="4" s="1"/>
  <c r="R16" i="4"/>
  <c r="Q16" i="4"/>
  <c r="Q20" i="4"/>
  <c r="S192" i="4"/>
  <c r="R192" i="4"/>
  <c r="Q192" i="4"/>
  <c r="Q190" i="4"/>
  <c r="R190" i="4"/>
  <c r="S190" i="4"/>
  <c r="S189" i="4"/>
  <c r="R189" i="4"/>
  <c r="Q189" i="4"/>
  <c r="Q188" i="4"/>
  <c r="R188" i="4"/>
  <c r="S188" i="4"/>
  <c r="Q187" i="4"/>
  <c r="R187" i="4"/>
  <c r="S187" i="4"/>
  <c r="Q186" i="4"/>
  <c r="R186" i="4"/>
  <c r="S186" i="4"/>
  <c r="Q185" i="4"/>
  <c r="R185" i="4"/>
  <c r="S185" i="4"/>
  <c r="Q184" i="4"/>
  <c r="Q194" i="4" s="1"/>
  <c r="R184" i="4"/>
  <c r="S184" i="4"/>
  <c r="Q183" i="4"/>
  <c r="R183" i="4"/>
  <c r="R194" i="4" s="1"/>
  <c r="S183" i="4"/>
  <c r="S194" i="4" s="1"/>
  <c r="S182" i="4"/>
  <c r="R182" i="4"/>
  <c r="Q182" i="4"/>
  <c r="Q25" i="7"/>
  <c r="K51" i="7"/>
  <c r="S255" i="4"/>
  <c r="R20" i="4"/>
  <c r="S278" i="4"/>
  <c r="S113" i="4"/>
  <c r="Q278" i="4"/>
  <c r="S69" i="4"/>
  <c r="S306" i="4"/>
  <c r="R223" i="4"/>
  <c r="R215" i="4"/>
  <c r="L38" i="8"/>
  <c r="O10" i="8"/>
  <c r="V115" i="9"/>
  <c r="U276" i="9"/>
  <c r="V192" i="9"/>
  <c r="V20" i="9"/>
  <c r="W115" i="9"/>
  <c r="W165" i="9"/>
  <c r="V32" i="9"/>
  <c r="W213" i="9"/>
  <c r="W271" i="9"/>
  <c r="W300" i="9"/>
  <c r="V288" i="9"/>
  <c r="V60" i="9"/>
  <c r="U20" i="9"/>
  <c r="V77" i="9"/>
  <c r="V294" i="9"/>
  <c r="W294" i="9"/>
  <c r="W254" i="9"/>
  <c r="W266" i="9" s="1"/>
  <c r="W253" i="9"/>
  <c r="S117" i="10"/>
  <c r="S308" i="10"/>
  <c r="R20" i="10"/>
  <c r="Q60" i="10"/>
  <c r="R205" i="10"/>
  <c r="S128" i="10"/>
  <c r="R304" i="10"/>
  <c r="Q308" i="10"/>
  <c r="O309" i="10"/>
  <c r="S205" i="10"/>
  <c r="R280" i="10"/>
  <c r="Q91" i="10"/>
  <c r="R298" i="10"/>
  <c r="R225" i="10"/>
  <c r="S292" i="10"/>
  <c r="Q177" i="10"/>
  <c r="S298" i="10"/>
  <c r="S60" i="10"/>
  <c r="S151" i="10"/>
  <c r="S170" i="10"/>
  <c r="S258" i="10"/>
  <c r="S270" i="10"/>
  <c r="S136" i="11"/>
  <c r="S137" i="11"/>
  <c r="S44" i="11"/>
  <c r="Q98" i="11"/>
  <c r="S146" i="11"/>
  <c r="R84" i="11"/>
  <c r="N147" i="11"/>
  <c r="R142" i="11"/>
  <c r="Q146" i="11"/>
  <c r="K268" i="4"/>
  <c r="P51" i="7" l="1"/>
  <c r="S309" i="10"/>
  <c r="R309" i="10"/>
  <c r="M309" i="10"/>
  <c r="Q147" i="11"/>
  <c r="Q166" i="4"/>
  <c r="H51" i="7"/>
  <c r="S61" i="4"/>
  <c r="P307" i="4"/>
  <c r="O305" i="9"/>
  <c r="W77" i="9"/>
  <c r="W305" i="9" s="1"/>
  <c r="W158" i="9"/>
  <c r="U173" i="9"/>
  <c r="K147" i="11"/>
  <c r="W252" i="9"/>
  <c r="S32" i="4"/>
  <c r="S307" i="4" s="1"/>
  <c r="J307" i="4"/>
  <c r="U91" i="9"/>
  <c r="V123" i="9"/>
  <c r="W192" i="9"/>
  <c r="W201" i="9"/>
  <c r="V266" i="9"/>
  <c r="U294" i="9"/>
  <c r="L309" i="10"/>
  <c r="G307" i="4"/>
  <c r="S246" i="10"/>
  <c r="J38" i="8"/>
  <c r="S296" i="4"/>
  <c r="Q54" i="4"/>
  <c r="Q307" i="4" s="1"/>
  <c r="I51" i="7"/>
  <c r="M38" i="8"/>
  <c r="R61" i="4"/>
  <c r="R307" i="4" s="1"/>
  <c r="I307" i="4"/>
  <c r="G305" i="9"/>
  <c r="U32" i="9"/>
  <c r="V91" i="9"/>
  <c r="V305" i="9" s="1"/>
  <c r="V165" i="9"/>
  <c r="U242" i="9"/>
  <c r="U288" i="9"/>
  <c r="W304" i="9"/>
  <c r="J305" i="9"/>
  <c r="G309" i="10"/>
  <c r="S275" i="10"/>
  <c r="R113" i="4"/>
  <c r="L307" i="4"/>
  <c r="R302" i="4"/>
  <c r="P305" i="9"/>
  <c r="Q159" i="4"/>
  <c r="O38" i="8"/>
  <c r="S254" i="4"/>
  <c r="R159" i="4"/>
  <c r="R296" i="4"/>
  <c r="R273" i="4"/>
  <c r="Q113" i="4"/>
  <c r="M51" i="7"/>
  <c r="H38" i="8"/>
  <c r="N38" i="8"/>
  <c r="R290" i="4"/>
  <c r="H307" i="4"/>
  <c r="K305" i="9"/>
  <c r="S305" i="9"/>
  <c r="W91" i="9"/>
  <c r="U112" i="9"/>
  <c r="U146" i="9"/>
  <c r="H309" i="10"/>
  <c r="N309" i="10"/>
  <c r="K309" i="10"/>
  <c r="R32" i="10"/>
  <c r="S54" i="10"/>
  <c r="Q196" i="10"/>
  <c r="Q309" i="10" s="1"/>
  <c r="R65" i="11"/>
  <c r="R147" i="11" s="1"/>
  <c r="U305" i="9" l="1"/>
</calcChain>
</file>

<file path=xl/sharedStrings.xml><?xml version="1.0" encoding="utf-8"?>
<sst xmlns="http://schemas.openxmlformats.org/spreadsheetml/2006/main" count="2669" uniqueCount="510">
  <si>
    <t>ลำดับที่</t>
  </si>
  <si>
    <t>สาขา</t>
  </si>
  <si>
    <t>กลุ่มเป้าหมาย</t>
  </si>
  <si>
    <t>รุ่น</t>
  </si>
  <si>
    <t>คน</t>
  </si>
  <si>
    <t>จำนวน</t>
  </si>
  <si>
    <t>หลักสูตร</t>
  </si>
  <si>
    <t>แบบสำรวจ</t>
  </si>
  <si>
    <t>ความต้องการเป้าหมายและงบประมาณการพัฒนาฝีมือแรงงานประจำปีงบประมาณ พ.ศ.2557 เพิ่มเติม</t>
  </si>
  <si>
    <t>หน่วยงาน .........................................................................................................................</t>
  </si>
  <si>
    <t>งบประมาณ (บาท)</t>
  </si>
  <si>
    <t>ระยะเวลาการฝึก (ชั่วโมง)</t>
  </si>
  <si>
    <t>ฝึกเตรียมเข้าทำงาน</t>
  </si>
  <si>
    <t>ฝึกยกระดับฝีมือ</t>
  </si>
  <si>
    <t>ฝึกอาชีพเสริม</t>
  </si>
  <si>
    <t>ทดสอบมาตรฐานฯ</t>
  </si>
  <si>
    <t>รวมทั้งสิ้น</t>
  </si>
  <si>
    <t>(โดยดำเนินการและเบิกจ่ายให้แล้วเสร็จภายในกันยายน 2557)</t>
  </si>
  <si>
    <r>
      <rPr>
        <b/>
        <sz val="14"/>
        <color indexed="8"/>
        <rFont val="TH SarabunPSK"/>
        <family val="2"/>
      </rPr>
      <t xml:space="preserve">หมายเหตุ </t>
    </r>
    <r>
      <rPr>
        <sz val="14"/>
        <color indexed="8"/>
        <rFont val="TH SarabunPSK"/>
        <family val="2"/>
      </rPr>
      <t>: กรุณาส่งให้กองแผนงานและสารสนเทศ ทางโทรสารหมายเลข 0 2246 1935 หรือทาง e-mail : planandproject@hotmail.com  ภายในวันที่ 17 มิถุนายน 2557</t>
    </r>
  </si>
  <si>
    <t xml:space="preserve">    : ขอรายละเอียดเพิ่มเติมได้ที่ นางสาวสุวิมล  รัชนิพนธ์  หมายเลขโทรศัพท์ 0 2246 1935</t>
  </si>
  <si>
    <t xml:space="preserve"> </t>
  </si>
  <si>
    <t>หน่วยงาน</t>
  </si>
  <si>
    <t>ศพจ.มุกดาหาร</t>
  </si>
  <si>
    <t>ผลิตภัณฑ์จากเส้นพลาสติก</t>
  </si>
  <si>
    <t>แรงงานนอกระบบ</t>
  </si>
  <si>
    <t>1. การเพิ่มศักยภาพและเทคนิคการจักสาน</t>
  </si>
  <si>
    <t>2. การทำไม้กวาดดอกหญ้า</t>
  </si>
  <si>
    <t>3. การจักสานผลิตภัณฑ์จากเส้นพลาสติก</t>
  </si>
  <si>
    <t>ประชาชนทั่วไป</t>
  </si>
  <si>
    <t>4. เทคนิคการทำขนมไทย</t>
  </si>
  <si>
    <t>5. การทำขนมไทย</t>
  </si>
  <si>
    <t>6. ช่างเชื่อมไฟฟ้า</t>
  </si>
  <si>
    <t>7. ช่างซ่อมรถจักรยานยนต์</t>
  </si>
  <si>
    <t>8. ช่างปูกระเบื้อง</t>
  </si>
  <si>
    <t>9. ช่างก่ออิฐฉาบปูน</t>
  </si>
  <si>
    <t>10. พนักงานการใช้คอมพิวเตอร์ (ประมวลคำ)</t>
  </si>
  <si>
    <t>(ทดสอบปกติ)</t>
  </si>
  <si>
    <t>2 วัน</t>
  </si>
  <si>
    <t>11. ช่างเชื่อมอาร์คโลหะด้วยมือ (ทดสอบปกติ)</t>
  </si>
  <si>
    <t>รวม</t>
  </si>
  <si>
    <t>0</t>
  </si>
  <si>
    <t>แรงงานในสถาน</t>
  </si>
  <si>
    <t>ประกอบกิจการ</t>
  </si>
  <si>
    <t>ศพจ.ปทุมธานี</t>
  </si>
  <si>
    <t>เยาวชน จากศาล</t>
  </si>
  <si>
    <t>เยาวชน และ</t>
  </si>
  <si>
    <t>ครอบครัวจ.ปทุมธานี</t>
  </si>
  <si>
    <t>ศพจ.บุรีรัมย์</t>
  </si>
  <si>
    <t>1. การทำความสะอาดเครื่องปรับอากาศ</t>
  </si>
  <si>
    <t>2. การใช้และบำรุงรักษารถจักรยานยนต์</t>
  </si>
  <si>
    <t>1. การผลิตยางแท่ง</t>
  </si>
  <si>
    <t>2. การสร้างบริการที่ประทับใจ</t>
  </si>
  <si>
    <t>3. เทคนิคการพ่นสีรถยนต์คุณภาพ</t>
  </si>
  <si>
    <t>4. เทคนิคการเย็บผ้า</t>
  </si>
  <si>
    <t>5. การออกแบบผลิตภัณฑ์ (เสื่อกก)</t>
  </si>
  <si>
    <t>6. การออกแบบผลิตภัณฑ์ (ผ้าไหม)</t>
  </si>
  <si>
    <t>ศพจ.กำแพงเพชร</t>
  </si>
  <si>
    <t>แรงงานใหม่</t>
  </si>
  <si>
    <t>ศพจ.เพชรบูรณ์</t>
  </si>
  <si>
    <t>1. ช่างซ่อมไมโครคอมพิวเตอร์</t>
  </si>
  <si>
    <t>นักเรียน/นักศึกษา</t>
  </si>
  <si>
    <t>ปีสุดท้าย</t>
  </si>
  <si>
    <t>2. ช่างไฟฟ้าภายในอาคาร</t>
  </si>
  <si>
    <t>3. พนักงานควบคุมเครื่องจักรรถยก</t>
  </si>
  <si>
    <t>4. ผู้ประกอบอาหารไทย</t>
  </si>
  <si>
    <t>5. ช่างไฟฟ้าภายในอาคาร</t>
  </si>
  <si>
    <t>6. ช่างซ่อมเครื่องยนต์</t>
  </si>
  <si>
    <t>ศพจ.มหาสารคาม</t>
  </si>
  <si>
    <t>1. การทำบายศรี</t>
  </si>
  <si>
    <t>แรงงานทั่วไป</t>
  </si>
  <si>
    <t>แรงงานภาคเกษตร</t>
  </si>
  <si>
    <t>2. การทอผ้าไหม/ฝ้าย</t>
  </si>
  <si>
    <t>3. การจับผ้าประดับ</t>
  </si>
  <si>
    <t>4. การแปรรูปผลิตภัณฑ์ทางการเกษตร</t>
  </si>
  <si>
    <t>5. การทำของชำร่วย</t>
  </si>
  <si>
    <t>ศพจ.ร้อยเอ็ด</t>
  </si>
  <si>
    <t>1. ภาษาอังกฤษเพื่อการสื่อสารเบื้องต้น</t>
  </si>
  <si>
    <t>ลูกจ้างใน สปก.</t>
  </si>
  <si>
    <t>ในเขตพื้นที่จ.ร้อยเอ็ด</t>
  </si>
  <si>
    <t>2. การทำผ้าห่ม</t>
  </si>
  <si>
    <t>3. ช่างปูกระเบื้อง</t>
  </si>
  <si>
    <t>4. ช่างก่ออิฐ-ฉาบปูน</t>
  </si>
  <si>
    <t>5. การทำกระเป๋าลดโลกร้อน</t>
  </si>
  <si>
    <t>6. ช่างทำเหล็กดัด</t>
  </si>
  <si>
    <t>สพภ.10 ลำปาง</t>
  </si>
  <si>
    <t>แรงงานในสปก.</t>
  </si>
  <si>
    <t>บริการ</t>
  </si>
  <si>
    <t>กลุ่มงานอุตสาหกรรม</t>
  </si>
  <si>
    <t>พนักงานโรงแรม</t>
  </si>
  <si>
    <t>ศพจ.อำนาจเจริญ</t>
  </si>
  <si>
    <t>1. ช่างซ่อมเครื่องยนต์เล็กเพื่อการเกษตร</t>
  </si>
  <si>
    <t>+9 พฤติกรรมสู่ความสำเร็จ</t>
  </si>
  <si>
    <t>ภาคเกษตร</t>
  </si>
  <si>
    <t>2. ช่างซ่อมอุปกรณ์ไฟฟ้า +9 พฤติกรรมสู่</t>
  </si>
  <si>
    <t>ความสำเร็จ</t>
  </si>
  <si>
    <t>"</t>
  </si>
  <si>
    <t>3. ช่างไฟฟ้าในอาคาร + 9 พฤติกรรมสู่ความ</t>
  </si>
  <si>
    <t>สำเร็จ</t>
  </si>
  <si>
    <t>4. การใช้คอมพิวเตอร์และอินเตอร์เน็ตเบื้องต้น</t>
  </si>
  <si>
    <t>5. ช่างก่ออิฐ + 9 พฤติกรรมสู่ความสำเร็จ</t>
  </si>
  <si>
    <t>6. ภาษาอังกฤษเบื้องต้นสู่ AEC + 9 พฤติกรรม</t>
  </si>
  <si>
    <t>สู่ความสำเร็จ</t>
  </si>
  <si>
    <t>ศพจ.กาฬสินธุ์</t>
  </si>
  <si>
    <t>1. นวดแผนไทย</t>
  </si>
  <si>
    <t>2. การประกอบอาหารไทย</t>
  </si>
  <si>
    <t>3. การทำขนมไทย</t>
  </si>
  <si>
    <t>4. การทำของที่ระลึก</t>
  </si>
  <si>
    <t>5. การใช้ Internet เบื้องต้น</t>
  </si>
  <si>
    <t>6. 9 พฤติกรรม 9 ความสำเร็จ</t>
  </si>
  <si>
    <t>7. 9 พฤติกรรม 9 ความสำเร็จ</t>
  </si>
  <si>
    <t>8. การสร้างจิตสำนึกรักองค์กร</t>
  </si>
  <si>
    <t>9. การสร้างจิตสำนึกรักองค์กร</t>
  </si>
  <si>
    <t>11. การปักผ้าด้วยมือ</t>
  </si>
  <si>
    <t>12. การปักผ้าด้วยมือ</t>
  </si>
  <si>
    <t>13. เทคนิคงานปูน</t>
  </si>
  <si>
    <t>14. การปูกระเบื้อง</t>
  </si>
  <si>
    <t>15. เทคนิคงานปูน</t>
  </si>
  <si>
    <t>กลุ่มพัฒนาบทบาทสตรี</t>
  </si>
  <si>
    <t>สถานประกอบกิจการ</t>
  </si>
  <si>
    <t>กลุ่มสตรี ต.ธัญญา</t>
  </si>
  <si>
    <t>กลุ่มสตรี ต.กมลาไสย</t>
  </si>
  <si>
    <t>กลุ่มชาวบ้านหาดทรายมูล</t>
  </si>
  <si>
    <t>สพภ.9 พิษณุโลก</t>
  </si>
  <si>
    <t>1. ช่างซ่อมเครื่องยนต์</t>
  </si>
  <si>
    <t xml:space="preserve">2. ช่างไม้เครื่องเรือน </t>
  </si>
  <si>
    <t>แรงงานใหม่ที่กำลังจะ</t>
  </si>
  <si>
    <t>เข้าสู่ตลาดแรงงาน</t>
  </si>
  <si>
    <t>3. ช่างเชื่อมอาร์กโลหะด้วยมือ</t>
  </si>
  <si>
    <t>4. ช่างไฟฟ้า</t>
  </si>
  <si>
    <t>5. ช่างซ่อมเครื่องปรับอากาศขนาดเล็ก</t>
  </si>
  <si>
    <t>6. ช่างซ่อมรถจักรยานยนต์</t>
  </si>
  <si>
    <t>7. ช่างกลึงโลหะ</t>
  </si>
  <si>
    <t>8. นวดไทยและนวดเท้าเพื่อสุขภาพ</t>
  </si>
  <si>
    <t>9. ช่างซ่อมเครื่องทำความเย็นและปรับอากาศ</t>
  </si>
  <si>
    <t>10. ช่างสีรถยนต์</t>
  </si>
  <si>
    <t xml:space="preserve">11. ช่างเชื่อมไฟฟ้า </t>
  </si>
  <si>
    <t>12. ช่างซ่อมเครื่องยนต์</t>
  </si>
  <si>
    <t>13. ช่างไม้เครื่องเรือน</t>
  </si>
  <si>
    <t>14. ช่างเชื่อมอาร์กโลหะด้วยมือ</t>
  </si>
  <si>
    <t>15. ช่างไฟฟ้า</t>
  </si>
  <si>
    <t>16. ช่างซ่อมเครื่องปรับอากาศขนาดเล็ก</t>
  </si>
  <si>
    <t>17. ช่างซ่อมรถจักรยานยนต์</t>
  </si>
  <si>
    <t>18. ช่างกลึงโลหะ</t>
  </si>
  <si>
    <t>ผู้เข้ารับการฝึกหลักสูตร</t>
  </si>
  <si>
    <t>เตรียมเข้าทำงาน</t>
  </si>
  <si>
    <t>ศพจ.ยะลา</t>
  </si>
  <si>
    <t>1. การทำขนมไทย</t>
  </si>
  <si>
    <t>3. ตัดเย็บเสื้อผ้า</t>
  </si>
  <si>
    <t>4. ปักผ้าคลุมผม</t>
  </si>
  <si>
    <t>5. ก่ออิฐฉาบปูน</t>
  </si>
  <si>
    <t>คนยากจนทั่วไป</t>
  </si>
  <si>
    <t>ศพจ.หนองบัวลำภู</t>
  </si>
  <si>
    <t>1. การประกอบอาหารว่าง</t>
  </si>
  <si>
    <t>2. การทำขนมไทย</t>
  </si>
  <si>
    <t>3. ภูมิปัญญาชาวบ้านหัตถกรรมจากใบตอง</t>
  </si>
  <si>
    <t>4. ช่างซ่อมรถยนต์</t>
  </si>
  <si>
    <t>5. พนักงานการใข้คอมพิวเตอร์</t>
  </si>
  <si>
    <t>6. การประกอบการอาหารไทย</t>
  </si>
  <si>
    <t>บุคคลทั่วไป</t>
  </si>
  <si>
    <t>ศพจ.สตูล</t>
  </si>
  <si>
    <t>1. การทำน้ำมันมะพร้าวสกัดเย็น</t>
  </si>
  <si>
    <t>2. ช่างเดินสายไฟฟ้าภายในอาคาร</t>
  </si>
  <si>
    <t>3. การถักกระเป๋าด้วยเชือกร่ม</t>
  </si>
  <si>
    <t>ผู้สูงอายุ</t>
  </si>
  <si>
    <t>ผู้บำบัดยาเสพติด</t>
  </si>
  <si>
    <t>ศพจ.หนองคาย</t>
  </si>
  <si>
    <t>1. การประกอบอาหารไทย</t>
  </si>
  <si>
    <t>2. การทำขนมไทยเพื่อธุรกิจ</t>
  </si>
  <si>
    <t>3. เทคนิคการปูกระเบื้อง</t>
  </si>
  <si>
    <t>4. ช่างก่ออิฐ</t>
  </si>
  <si>
    <t>5. ช่างฉาบปูน</t>
  </si>
  <si>
    <t>6. ช่างปูกระเบื้อง</t>
  </si>
  <si>
    <t>7. เทคนิคการสอนงาน</t>
  </si>
  <si>
    <t>8. เทคนิคการทำ Job Description</t>
  </si>
  <si>
    <t>บนพื้นฐานของ Competency และ KPI</t>
  </si>
  <si>
    <t>9. การสร้างและพัฒนาทีมงาน</t>
  </si>
  <si>
    <t>10. การผลิตข้าวโพดหวานบรรจุกระป๋อง</t>
  </si>
  <si>
    <t>แรงงานใน สปก.</t>
  </si>
  <si>
    <t>ศพจ.ตรัง</t>
  </si>
  <si>
    <t>1. ช่างซ่อมอุปกรณ์และเครื่องใช้ไฟฟ้า</t>
  </si>
  <si>
    <t>3. การทาสีตกแต่ง</t>
  </si>
  <si>
    <t>4. การเขียนแบบก่อสร้าง ระดับ 1</t>
  </si>
  <si>
    <t>5. ช่างซ่อมไมโครคอมพิวเตอร์</t>
  </si>
  <si>
    <t>ศพจ.พิจิตร</t>
  </si>
  <si>
    <t>1. การนวดไทยเพื่อสุขภาพ (นวดเชลยศักดิ์)</t>
  </si>
  <si>
    <t>2. การประกอบอาหารไทย (โต๊ะจีน)</t>
  </si>
  <si>
    <t>4. การแปรรูปอาหาร</t>
  </si>
  <si>
    <t>ผู้ว่างงาน</t>
  </si>
  <si>
    <t>กลุ่มผู้ประกอบอาหารโต๊ะจีน</t>
  </si>
  <si>
    <t>กลุ่ม SME</t>
  </si>
  <si>
    <t>ศพจ.นนทบุรี</t>
  </si>
  <si>
    <t>1. อาชีพพนักงานส่งเสริมสุขภาพแบบองค์รวม</t>
  </si>
  <si>
    <t>สปาตะวันตก</t>
  </si>
  <si>
    <t>2. แก้อาการ 10 อาการโรค</t>
  </si>
  <si>
    <t>3. นวด อบ ประคบทับหม้อเกลือ</t>
  </si>
  <si>
    <t>4. การใช้งานโปรแกรม Microsoft work 2011</t>
  </si>
  <si>
    <t>5. การเย็บจักรอุตสาหกรรม</t>
  </si>
  <si>
    <t>6. การทาสีเครื่องเรือน</t>
  </si>
  <si>
    <t>7. การก่ออิฐ ฉาบปูน</t>
  </si>
  <si>
    <t>8. การเขียนแบบก่อสร้างด้วยคอมพิวเตอร์ ระดับ 1</t>
  </si>
  <si>
    <t>9. ช่างซ่อมรถจักรยานยนต์ ระดับ 1</t>
  </si>
  <si>
    <t>10. ช่างเครื่องปรับอากาศ</t>
  </si>
  <si>
    <t>ศพจ.ประจวบคีรีขันธ์</t>
  </si>
  <si>
    <t>1. ภาษาจีนเบื้องต้นเพื่อการสื่อสาร</t>
  </si>
  <si>
    <t>2. ทักษะงาน Bartender</t>
  </si>
  <si>
    <t>3. ทักษะงานครัวเบเกอรี่และขนมอบ</t>
  </si>
  <si>
    <t>4. การพัฒนาทักษะการสื่อสารภาษาอังกฤษ</t>
  </si>
  <si>
    <t>สำหรับงานบริการอาหาร</t>
  </si>
  <si>
    <t xml:space="preserve">5. การพัฒนาทักษะงาน Guest Service </t>
  </si>
  <si>
    <t>Attander (GSA)</t>
  </si>
  <si>
    <t>แผนกแม่บ้าน</t>
  </si>
  <si>
    <t>6. ทักษะงานทำความสะอาด Room Attander/</t>
  </si>
  <si>
    <t>7. การพัฒนาทักษะงานบริการห้องอาหาร</t>
  </si>
  <si>
    <t>ตำแหน่ง Waiter/Waitress</t>
  </si>
  <si>
    <t>8. การพัฒนาทักษะงานครัว ตำแหน่งกุ๊ก</t>
  </si>
  <si>
    <t>9. Standard Food Safety Kitchen</t>
  </si>
  <si>
    <t xml:space="preserve">แรงงานในโรงแรม </t>
  </si>
  <si>
    <t>ศพจ.อุดรธานี</t>
  </si>
  <si>
    <t>1. การเพิ่มทักษาในการปฏิบัติงานและสร้าง</t>
  </si>
  <si>
    <t>แรงจูงใจเพื่อการทำงานอย่างมีประสิทธิภาพ</t>
  </si>
  <si>
    <t>2. ทดสอบมาตรฐานฝีมือแรงงานแห่งชาติ</t>
  </si>
  <si>
    <t>3. พัฒนาทักษะภาษาเพื่อเตรียมความพร้อม</t>
  </si>
  <si>
    <t>คนหางานที่ต้องการไปทำงานในต่างประเทศ</t>
  </si>
  <si>
    <t>(ภาษาเกาหลี)</t>
  </si>
  <si>
    <t>สพภ.7 อุบลราชธานี</t>
  </si>
  <si>
    <t>พนักงานนวดไทย</t>
  </si>
  <si>
    <t>สพภ.1 สมุทรปราการ</t>
  </si>
  <si>
    <t>สพภ. 4 ราชบุรี</t>
  </si>
  <si>
    <t>สพภ. 6 ขอนแก่น</t>
  </si>
  <si>
    <t>สพภ. 7 อุบลราชธานี</t>
  </si>
  <si>
    <t>สพภ. 9 พิษณุโลก</t>
  </si>
  <si>
    <t>สพภ. 10 ลำปาง</t>
  </si>
  <si>
    <t>สพภ. 11 สุราษฎร์ธานี</t>
  </si>
  <si>
    <t>สพภ. 12 สงขลา</t>
  </si>
  <si>
    <t>ศพจ.สิงห์บุรี</t>
  </si>
  <si>
    <t>ศพจ.อยุธยา</t>
  </si>
  <si>
    <t>ศพจ.ระยอง</t>
  </si>
  <si>
    <t>ศพจ.ประจวบฯ</t>
  </si>
  <si>
    <t>ศพจ.นครปฐม</t>
  </si>
  <si>
    <t>ศพจ.เพชรบุรี</t>
  </si>
  <si>
    <t>ศพจ.นครนายก</t>
  </si>
  <si>
    <t>ศพจ.หนองบัวฯ</t>
  </si>
  <si>
    <t>ศพจ.นครพนม</t>
  </si>
  <si>
    <t>ศพจ.อุตรดิตถ์</t>
  </si>
  <si>
    <t>ศพจ.พะเยา</t>
  </si>
  <si>
    <t>ศพจ.เชียงราย</t>
  </si>
  <si>
    <t>ศพจ.ภูเก็ต</t>
  </si>
  <si>
    <t>ศพจ.นครศรีธรรมราช</t>
  </si>
  <si>
    <t>ศพจ.นราธิวาส</t>
  </si>
  <si>
    <t>ศพจ.พัทลุง</t>
  </si>
  <si>
    <t>ü</t>
  </si>
  <si>
    <t>สพภ. 1 สมุทรปราการ</t>
  </si>
  <si>
    <t>สูง H-LO45 (6-G)</t>
  </si>
  <si>
    <t>1. เทคนิคการเชื่อม Mig/Mag/Tig</t>
  </si>
  <si>
    <t>2. เทคนิคการเชื่อม Mig/Mag/Tig</t>
  </si>
  <si>
    <t>3. Total Productive Maintenance</t>
  </si>
  <si>
    <t>4. เทคนิคการขับรถโฟลค์ลิฟท์</t>
  </si>
  <si>
    <t>5. กลยุทธ์การลดต้นทุนพลังงาน</t>
  </si>
  <si>
    <t>6. SMART Leader</t>
  </si>
  <si>
    <t>7. SMART Leader</t>
  </si>
  <si>
    <t>8. 5 ส เพื่อการเพิ่มผลผลิต</t>
  </si>
  <si>
    <t>9. TOA&amp; QC Tools</t>
  </si>
  <si>
    <t>10. เทคนิคการสอนงาน</t>
  </si>
  <si>
    <t>11. การแก้ปัญหาและการตัดสินใจ</t>
  </si>
  <si>
    <t>12. Kaizen for Kaizen</t>
  </si>
  <si>
    <t>13. กลยุทธ์การลดต้นทุนและเพิ่มผลผลิต</t>
  </si>
  <si>
    <t>14. เคล็ดลัดและลับ Excel</t>
  </si>
  <si>
    <t>บ.เมโทร เอช แอนด์ เรล</t>
  </si>
  <si>
    <t>บ.ชันเด้นอินเตอร์คลู</t>
  </si>
  <si>
    <t>บ. เอฟ เอ็ม ที จำกัด</t>
  </si>
  <si>
    <t>บ.ยูเนียนโกลฟ จำกัด</t>
  </si>
  <si>
    <t>บ.ซี.เอ.เอส.เปเปอร์</t>
  </si>
  <si>
    <t>บ.โปรแพท จำกัด</t>
  </si>
  <si>
    <t>บ.ไทยซิบาอุระเด็นซิ</t>
  </si>
  <si>
    <t>บ.ลัคกี้สปินนิ่ง จำกัด</t>
  </si>
  <si>
    <t>บ.ส่งเสริมคอมเมอร์เชียล</t>
  </si>
  <si>
    <t>Public Training</t>
  </si>
  <si>
    <t xml:space="preserve">15. เทคนิคการนำเสนอผลงานด้วย </t>
  </si>
  <si>
    <t>Power point</t>
  </si>
  <si>
    <t>กลุ่มงานอุตสาหกรรมบริการ</t>
  </si>
  <si>
    <t>1. ทักษะงานครัวเบเกอร์รี่และขนมอบ</t>
  </si>
  <si>
    <t>2. ภาษาจีนเบื้องต้นเพื่อการสื่อสาร</t>
  </si>
  <si>
    <t>3. ทักษะงาน Bartender</t>
  </si>
  <si>
    <t>5. Standard Food Safty in Kitchen</t>
  </si>
  <si>
    <t>6. พนักงานทำความสะอาด Room Attandant</t>
  </si>
  <si>
    <t>7. English for Hotelier</t>
  </si>
  <si>
    <t>8. พัฒนาทักษะงานครัวตำแหน่งกุ๊ก 1</t>
  </si>
  <si>
    <t>13. พัฒนาทักษะพนักงานห้องอาหาร ระดับกัปตัน</t>
  </si>
  <si>
    <t>14. พัฒนาทักษะพนักงานระดับ ผช.หัวหน้า</t>
  </si>
  <si>
    <t>แม่บ้าน (Supervisor)</t>
  </si>
  <si>
    <t>4. พัฒนาทักษะการสื่อสารภาษาอังกฤษ</t>
  </si>
  <si>
    <t>สำหรับงานแม่บ้าน</t>
  </si>
  <si>
    <t xml:space="preserve">9. พัฒนาทักษะงานบริการห้องอาหารตำแหน่ง </t>
  </si>
  <si>
    <t>Waiter/Waitress</t>
  </si>
  <si>
    <t xml:space="preserve">10. พัฒนาทักษะงาน Guest Service </t>
  </si>
  <si>
    <t>Attandant (GSA)</t>
  </si>
  <si>
    <t xml:space="preserve">11. พัฒนาทักษะงานความสะอาดระดับ </t>
  </si>
  <si>
    <t>Cleaner Public Area</t>
  </si>
  <si>
    <t>12. พัฒนาทักษะงาน GSA Supervisor/</t>
  </si>
  <si>
    <t>Rooms Divisions Department</t>
  </si>
  <si>
    <t>1. ช่างเชื่อมไฟฟ้า</t>
  </si>
  <si>
    <t>2. ช่างปูกระเบื้อง</t>
  </si>
  <si>
    <t>3. ช่างสีอาคาร</t>
  </si>
  <si>
    <t>4. ผลิตภัณฑ์ปูนปั้นไม้เทียม</t>
  </si>
  <si>
    <t>5. ช่างเดินสายไฟฟ้าภายในอาคาร</t>
  </si>
  <si>
    <t>6. ช่างเครื่องทำความเย็นและปรับอากาศ</t>
  </si>
  <si>
    <t>7. ช่างเครื่องยนต์เล็กเพื่อการเกษตร</t>
  </si>
  <si>
    <t>ทหารก่อนปลดประจำการ</t>
  </si>
  <si>
    <t>ลูกจ้าง/พนง.</t>
  </si>
  <si>
    <t>ในสถานประกอบกิจการ</t>
  </si>
  <si>
    <t>1. การบริหารและพัฒนาทีมงาน</t>
  </si>
  <si>
    <t>2. เทคนิคการเป็นหัวหน้างาน</t>
  </si>
  <si>
    <t>3. ภาวะผู้นำและการสร้างทีมงาน</t>
  </si>
  <si>
    <t>4. การพัฒนาองค์กรสู่ความเป็นเลิศ</t>
  </si>
  <si>
    <t>5. การประสานงานที่ดีภายในองค์กร</t>
  </si>
  <si>
    <t>6. งานประดิษฐ์ผลิตภัณฑ์จากเส้นพลาสติก</t>
  </si>
  <si>
    <t>7. การประกอบอาหารไทย</t>
  </si>
  <si>
    <t>หมายเหตุ</t>
  </si>
  <si>
    <t>ฝึกทหาร ปี 2558</t>
  </si>
  <si>
    <t>เป้าหมาย</t>
  </si>
  <si>
    <t>เส้นใยสังเคราะห์</t>
  </si>
  <si>
    <t xml:space="preserve">ศพจ.นครศรีธรรมราช </t>
  </si>
  <si>
    <t>-</t>
  </si>
  <si>
    <t>6-12</t>
  </si>
  <si>
    <t>12-18</t>
  </si>
  <si>
    <t>แรงงานในสถานประกอบกิจการ แรงงานนอกระบบ แรงงานทั่วไป</t>
  </si>
  <si>
    <t>1. นักส่งเสริมสุขภาพแบบองค์รวมไทย     สัปปายะ ระดับ 1</t>
  </si>
  <si>
    <t>2. นักส่งเสริมสุขภาพแบบองค์รวมสปาตะวันตก (หัตถบำบัด) ระดับ 1</t>
  </si>
  <si>
    <t>ทดสอบมาตรฐานฯ   จำนวน 471 คน งบประมาณ 219,700 บาท</t>
  </si>
  <si>
    <t>3. นักส่งเสริมสุขภาพแบบองค์รวมไทย     สัปปายะ (สุคนธบำบัด) ระดับ 1</t>
  </si>
  <si>
    <t>4. นักส่งเสริมสุขภาพแบบองค์รวมไทย     สัปปายะ (วารีบำบัด) ระดับ 1</t>
  </si>
  <si>
    <t>5. นักส่งเสริมสุขภาพแบบองค์รวมไทย     สัปปายะ (โภชนบำบัด) ระดับ 1</t>
  </si>
  <si>
    <t>6. นักส่งเสริมสุขภาพแบบองค์รวมไทย     สัปปายะ ระดับ 2</t>
  </si>
  <si>
    <t>7. นักส่งเสริมสุขภาพแบบองค์รวมไทย     สัปปายะ ระดับ 2</t>
  </si>
  <si>
    <t>8. พนักงานนวดไทย</t>
  </si>
  <si>
    <t>9. การก่ออิฐฉาบปูน</t>
  </si>
  <si>
    <t>10. ช่างไฟฟ้าภายในอาคาร</t>
  </si>
  <si>
    <t>11. ช่างซ่อมเครื่องยนต์เล็กเพื่อการเกษตร</t>
  </si>
  <si>
    <t>12. ช่างซ่อมเครื่องไฟฟ้า</t>
  </si>
  <si>
    <t>13. ช่างซ่อมบำรุงรักษาเครื่องปรับอากาศ</t>
  </si>
  <si>
    <t>แรงงานนอกระบบ แรงงานทั่วไป</t>
  </si>
  <si>
    <t>ผู้ต้องขัง</t>
  </si>
  <si>
    <t>(สำหรับพนักงานต้อนรับ/หัวหน้างาน)</t>
  </si>
  <si>
    <t>พนักงาน/แรงงานใน สปก.</t>
  </si>
  <si>
    <t>(โรงแรมเซ็นทาราหาดใหญ่)</t>
  </si>
  <si>
    <t>แรงงานใน สปก. จุดเน้น</t>
  </si>
  <si>
    <t>ช่างเทคนิค)</t>
  </si>
  <si>
    <t>1. ช่างก่ออิฐ</t>
  </si>
  <si>
    <t>2. ช่างทาสีอาคาร</t>
  </si>
  <si>
    <t>ชื่อโครงการ</t>
  </si>
  <si>
    <t>โครงการสร้างสุข บำบัดทุกข์และเสริมความ</t>
  </si>
  <si>
    <t>เข้มแข็งของชุมชน</t>
  </si>
  <si>
    <t>กำลังแรงงานและ</t>
  </si>
  <si>
    <t>โครงการฝึกอบรม "พัฒนาฝีมือแรงงานไทย</t>
  </si>
  <si>
    <t>ร่วมใจ ร่วมสร้างความสามัคคี"</t>
  </si>
  <si>
    <t>แรงงานในวัยทำงาน</t>
  </si>
  <si>
    <t>ผู้ว่างงาน ประชาชน</t>
  </si>
  <si>
    <t>ทั่วไป อาสาสมัครแรงงาน</t>
  </si>
  <si>
    <t>โครงการพัฒนาผู้สูงอายุด้านสารสนเทศ</t>
  </si>
  <si>
    <t>เพื่อความปรองดองในสังคม</t>
  </si>
  <si>
    <t>ผู้มีอายุตั้งแต่ 60 ปีขึ้นไป</t>
  </si>
  <si>
    <t>โครงการ "มหกรรมฟื้นฟูอาชีพ คืนความสุข</t>
  </si>
  <si>
    <t>สู่ประชาชน</t>
  </si>
  <si>
    <t xml:space="preserve">ประขาชน แรงงาน </t>
  </si>
  <si>
    <t>พนักงาน ลูกจ้างของสปก.</t>
  </si>
  <si>
    <t>ผู้ประกอบการ</t>
  </si>
  <si>
    <t>โครงการบูรณาการพัฒนาทหารเพื่อสรรสร้าง</t>
  </si>
  <si>
    <t>ประโยชน์สุขแด่มวลประชาไทย</t>
  </si>
  <si>
    <t>กำลังแรงงาน</t>
  </si>
  <si>
    <t>กำลังพลของหน่วยทหาร</t>
  </si>
  <si>
    <t>โครงการฝึกอบรมช่างซ่อมบำรุงเบื้องต้นภายใน</t>
  </si>
  <si>
    <t>ครัวเรือนเพื่อสร้างความปรองดองสมานฉันท์</t>
  </si>
  <si>
    <t>คืนความสุขให้ประชาชน (หนึ่งช่างมากฝีมือ)</t>
  </si>
  <si>
    <t>โครงการสนับสนุนศูนย์ช่างชุมชนเทิดไท้องค์ราชัน</t>
  </si>
  <si>
    <t>ฝึกอบรมศูนย์ช่างประจำชุมชนเทิดไท้องค์ราชัน</t>
  </si>
  <si>
    <t>ฝึกอบรมให้กับศูนย์ช่างประจำชุมชนเทิดไท้องค์ราชัน</t>
  </si>
  <si>
    <t>ฝึกอบรมให้ความรู้ให้แก่ประชาชนในชุมชน</t>
  </si>
  <si>
    <t>สรุปความต้องการงบประมาณการพัฒนาฝีมือแรงงานประจำปีงบประมาณ พ.ศ.2557 เพิ่มเติม (ศูนย์ช่างประจำชุมชนเทิดไท้องค์ราชัน)</t>
  </si>
  <si>
    <r>
      <rPr>
        <b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: หน่วยงานที่ส่งมาแล้ว จำนวน 14 จังหวัด โดยแยกประเภทการฝึก ดังนี้</t>
    </r>
  </si>
  <si>
    <t xml:space="preserve">ฝึกยกระดับฝีมือ      61 รุ่น จำนวน 1,220 คน งบประมาณ 5,123,000 บาท  </t>
  </si>
  <si>
    <t>ฝึกอาชีพเสริม         44 รุ่น จำนวน 950 คน งบประมาณ 825,850 บาท</t>
  </si>
  <si>
    <t>รวมทั้งสิ้น             105 รุ่น  จำนวน 2,170 คน  งบประมาณ 5,948,850 บาท</t>
  </si>
  <si>
    <t>จัดกิจกรรมสนับสนุนส่งเสริมการดำเนินงานศูนย์ช่าง</t>
  </si>
  <si>
    <t>ประจำชุมชนเทิดไท้องค์ราชัน</t>
  </si>
  <si>
    <r>
      <rPr>
        <b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: แยกประเภทการฝึก ดังนี้</t>
    </r>
  </si>
  <si>
    <t xml:space="preserve">ฝึกยกระดับฝีมือ      2 รุ่น จำนวน 40 คน งบประมาณ 60,000 บาท  </t>
  </si>
  <si>
    <t>ในสถานประกอบการด้วยเทคนิควิธีการ</t>
  </si>
  <si>
    <t>วิเคราะห์ Competency</t>
  </si>
  <si>
    <t xml:space="preserve">(วิศวกร  ช่างซ่อมบำรุง </t>
  </si>
  <si>
    <t>อุตสาหกรรมปิโตรเลียม - ปิโตรเคมี</t>
  </si>
  <si>
    <t>(ผู้บริหาร วิศวกร หัวหน้างาน</t>
  </si>
  <si>
    <t>ช่างซ่อมบำรุง  ช่างเทคนิค)</t>
  </si>
  <si>
    <t>(บริษัท เวสแมนเนจเมนท์</t>
  </si>
  <si>
    <t>สยาม จำกัด)</t>
  </si>
  <si>
    <t>พนักงานในสถานประกอบ</t>
  </si>
  <si>
    <t>กิจการ</t>
  </si>
  <si>
    <t>ฝึกเตรียมเข้าทำงาน  42 รุ่น จำนวน 560 คน งบประมาณ 2,203,000 บาท</t>
  </si>
  <si>
    <t>1. ภาษาอังกฤษเพื่อการสื่อสารในโรงแรม</t>
  </si>
  <si>
    <t>2. มาตรวิทยามิติในงานอุตสาหกรรม</t>
  </si>
  <si>
    <t>3. การเพิ่มผลิตภาพแรงงานใน</t>
  </si>
  <si>
    <t>4. การขับรถโฟล์คลิฟท์อย่างปลอดภัย</t>
  </si>
  <si>
    <t>1. ภาษาอังกฤษเพื่อการทำงาน</t>
  </si>
  <si>
    <t>2. ภาษารัสเซียเพื่อการทำงาน</t>
  </si>
  <si>
    <t>3. เทคนิคการจูงใจลูกค้าและการสื่อสารที่มีประสิทธิภาพ</t>
  </si>
  <si>
    <t>4. เทคนิคการนวดบำบัดอาการ</t>
  </si>
  <si>
    <t>1. การทำผลิตภัณฑ์จักสานจาก</t>
  </si>
  <si>
    <t>2. การทำดอกไม้ใยบัว</t>
  </si>
  <si>
    <t>3. การทำผ้าบาติก</t>
  </si>
  <si>
    <t>ช่างเชื่อมอาร์กโลหะด้วยมือ ท่อรับแรงดัน</t>
  </si>
  <si>
    <t>พนักงานนวดแผนไทย</t>
  </si>
  <si>
    <t>ศพจ.พระนครศรีอยุธยา</t>
  </si>
  <si>
    <t>ศูนย์ศิลปาชีพเกาะเกิด</t>
  </si>
  <si>
    <t>โครงการพระราชดำริฟาร์มตัวอย่างอันเนื่องมาจากพระราชดำริหนองงูเห่า</t>
  </si>
  <si>
    <t>ศูนย์ศิลปาชีพบางไทร</t>
  </si>
  <si>
    <t>ศูนย์ช่างประจำชุมชนเทิดไท้องค์ราชัน</t>
  </si>
  <si>
    <t>2. อาชีพอิสระเพื่อความพอเพียง</t>
  </si>
  <si>
    <t>3. การออกแบบลายทอผ้าฝ้ายกลุ่มทอผ้า</t>
  </si>
  <si>
    <t>4. ภาษาอังกฤษเพื่อการสื่อสารรองรับอาเซียน</t>
  </si>
  <si>
    <t>5. ช่างซ่อมเครื่องยนต์เล็กเพื่อการเกษตร</t>
  </si>
  <si>
    <t>ฝึกอาชีพเสริม         106 รุ่น จำนวน 2,042 คน งบประมาณ 2,555,400 บาท</t>
  </si>
  <si>
    <t>อบรมภาษาอาเซียน</t>
  </si>
  <si>
    <r>
      <rPr>
        <b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: หน่วยงานที่ส่งมาแล้ว จำนวน 44 จังหวัด </t>
    </r>
    <r>
      <rPr>
        <b/>
        <sz val="14"/>
        <color indexed="8"/>
        <rFont val="TH SarabunPSK"/>
        <family val="2"/>
      </rPr>
      <t>ไม่ประสงค์ของบประมาณ จำนวน 11 จังหวัด</t>
    </r>
    <r>
      <rPr>
        <sz val="14"/>
        <color indexed="8"/>
        <rFont val="TH SarabunPSK"/>
        <family val="2"/>
      </rPr>
      <t xml:space="preserve"> และ</t>
    </r>
    <r>
      <rPr>
        <b/>
        <sz val="14"/>
        <color indexed="8"/>
        <rFont val="TH SarabunPSK"/>
        <family val="2"/>
      </rPr>
      <t>ประสงค์ขอเป้าหมายและงบประมาณเพิ่มเติม จำนวน 33 จังหวัด</t>
    </r>
    <r>
      <rPr>
        <sz val="14"/>
        <color indexed="8"/>
        <rFont val="TH SarabunPSK"/>
        <family val="2"/>
      </rPr>
      <t xml:space="preserve"> โดยแยกประเภทการฝึก ดังนี้</t>
    </r>
  </si>
  <si>
    <t>ฝึกยกระดับฝีมือ      166 รุ่น จำนวน 3,370 คน งบประมาณ 4,666,200 บาท</t>
  </si>
  <si>
    <t>รวมทั้งสิ้น             314 รุ่น  จำนวน 6,443 คน  งบประมาณ 9,644,300 บาท</t>
  </si>
  <si>
    <t>โครงการ "ฝึกอาชีพสานต่องานส่งเสริมศูนย์ช่าง</t>
  </si>
  <si>
    <t>ประจำชุมชนเทิดไท้องค์ราชัน"</t>
  </si>
  <si>
    <t>โครงการ "ฝึกอาชีพสานต่องานส่งเสริมศูนย์ช่างประจำ</t>
  </si>
  <si>
    <t xml:space="preserve">ชุมชนเทิดไท้องค์ราชัน"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</si>
  <si>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</si>
  <si>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การจัดทำมาตรฐานการปฏิบัติงาน</t>
  </si>
  <si>
    <t>ฝึกอาชีพเสริม         13 รุ่น จำนวน 380 คน งบประมาณ 392,850 บาท</t>
  </si>
  <si>
    <t>รวมทั้งสิ้น             15 รุ่น  จำนวน 420 คน  งบประมาณ 452,850 บาท</t>
  </si>
  <si>
    <t>16</t>
  </si>
  <si>
    <t>เป้าหมายเดิม (คน)</t>
  </si>
  <si>
    <t>11. ทักษะงานครัวเบเกอร์รี่และขนมอบ</t>
  </si>
  <si>
    <t>12. ภาษาจีนเบื้องต้นเพื่อการสื่อสาร</t>
  </si>
  <si>
    <t xml:space="preserve">13. พัฒนาทักษะงานความสะอาดระดับ </t>
  </si>
  <si>
    <t xml:space="preserve">14. พัฒนาทักษะงาน Guest Service </t>
  </si>
  <si>
    <t>15. พัฒนาทักษะงาน GSA Supervisor/</t>
  </si>
  <si>
    <t>16. ทักษะงานครัวเบเกอร์รี่และขนมอบ</t>
  </si>
  <si>
    <t>17. พัฒนาทักษะพนักงานห้องอาหาร ระดับกัปตัน</t>
  </si>
  <si>
    <t>18. พัฒนาทักษะพนักงานระดับ ผช.หัวหน้า</t>
  </si>
  <si>
    <t>ฝึกเตรียมเข้าทำงาน  40 รุ่น จำนวน 520 คน งบประมาณ 2,003,000 บาท</t>
  </si>
  <si>
    <t>ฝึกยกระดับฝีมือ      134 รุ่น จำนวน 2,734 คน งบประมาณ 3,878,400 บาท</t>
  </si>
  <si>
    <t>ฝึกอาชีพเสริม         104 รุ่น จำนวน 2,002 คน งบประมาณ 2,515,400 บาท</t>
  </si>
  <si>
    <t>รวมทั้งสิ้น             282 รุ่น  จำนวน 5,787 คน  งบประมาณ 8,616,500 บาท</t>
  </si>
  <si>
    <t>2. ช่างก่ออิฐ +9 พฤติกรรมสู่ความสำเร็จ</t>
  </si>
  <si>
    <t>3. นวดเพื่อสุขภาพ(นวดฝ่าเท้า) + 9 พฤติกรรม</t>
  </si>
  <si>
    <t>4. การสานตะกร้าพลาสติก +9 พฤติกรรมสู่</t>
  </si>
  <si>
    <t>5. การจัดดอกไม้สดในงานพิธีต่างๆ +</t>
  </si>
  <si>
    <t>6. การประกอบอาหารและของว่าง +</t>
  </si>
  <si>
    <t xml:space="preserve">    9 พฤติกรรมสู่ความสำเร็จ</t>
  </si>
  <si>
    <t>7. ภาษาอังกฤษเบื้องต้นสู่ AEC + 9 พฤติกรรม</t>
  </si>
  <si>
    <t>1. การทำทรีทเม้นท์มือ เท้า และเล็บ (พร้อม</t>
  </si>
  <si>
    <t>ทำผลิตภัณฑ์)</t>
  </si>
  <si>
    <t>ผู้ประกอบอาชีพเกี่ยวกับ</t>
  </si>
  <si>
    <t>งานสปาและนวดไทย</t>
  </si>
  <si>
    <t xml:space="preserve">2. การประกอบอาหารไทย </t>
  </si>
  <si>
    <t>ผู้ประกอบอาชีพด้านอาหาร</t>
  </si>
  <si>
    <t>3. การทำออมสินจากไม้ไผ่</t>
  </si>
  <si>
    <t>4. การแปรรูปสมุนไพร</t>
  </si>
  <si>
    <t>3. นักขายมืออาชีพ</t>
  </si>
  <si>
    <t>4. เทคนิคการทำ Job Description</t>
  </si>
  <si>
    <t>5. การแปรรูปผลิตภัณฑ์ข้าวโพดหวาน</t>
  </si>
  <si>
    <t>6. การปแปรรูปผลิตภัณฑ์ว่านหางจระเข้</t>
  </si>
  <si>
    <t>7. การบริการที่ประทับใจ</t>
  </si>
  <si>
    <t>1. 9 พฤติกรรม 9 ความสำเร็จ</t>
  </si>
  <si>
    <t>3. การสร้างจิตสำนึกรักองค์กร</t>
  </si>
  <si>
    <t>8. การบริการที่ประทับใจ</t>
  </si>
  <si>
    <t>2. เทคนิคการทำขนมไทย</t>
  </si>
  <si>
    <t>3. การทำไม้กวาดดอกหญ้า</t>
  </si>
  <si>
    <t>4. เพิ่มศักยภาพช่างปูกระเบื้อง</t>
  </si>
  <si>
    <t>5. พนักงานการใช้คอมพิวเตอร์ (ประมวลผลคำ</t>
  </si>
  <si>
    <t>ระดับ 1 (ทดสอบปกติ)</t>
  </si>
  <si>
    <t xml:space="preserve">6. พนักงานควบคุมเครื่องจักรรถยกไฟฟ้า </t>
  </si>
  <si>
    <t>นักส่งเสริมสุขภาพแบบองค์รวมสปาตะวันตก (หัตถบำบัด) ระดับ 1</t>
  </si>
  <si>
    <t>2. การย้อมสีธรรมชาติ</t>
  </si>
  <si>
    <t>4. การแปรรูปเสื่อกก</t>
  </si>
  <si>
    <t>5. การประกอบอาหารไทย</t>
  </si>
  <si>
    <t>ยกเลิก</t>
  </si>
  <si>
    <t>ไม่ส่ง</t>
  </si>
  <si>
    <t>ประจำปีงบประมาณ พ.ศ.2557 เพิ่มเติม</t>
  </si>
  <si>
    <t>การยืนยันเป้าหมายและงบประมาณการพัฒนาฝีมือแรงงาน</t>
  </si>
  <si>
    <t>5. การซ่อมบำรุงเครื่องตัดหญ้าแบบสายสะพาย</t>
  </si>
  <si>
    <t>6. การซ่อมบำรุงเครื่องยนต์เล็กเพื่อการเกษตร</t>
  </si>
  <si>
    <t>ยืนยัน/ปรับ</t>
  </si>
  <si>
    <t>ฝึกเตรียมเข้าทำงาน  23 รุ่น จำนวน 192 คน งบประมาณ 1,275,980 บาท</t>
  </si>
  <si>
    <t>ฝึกอาชีพเสริม         69 รุ่น จำนวน 1,376 คน งบประมาณ 2,464,500 บาท</t>
  </si>
  <si>
    <t>ทดสอบมาตรฐานฯ   จำนวน 131 คน งบประมาณ 91,700 บาท</t>
  </si>
  <si>
    <r>
      <rPr>
        <b/>
        <sz val="14"/>
        <rFont val="TH SarabunPSK"/>
        <family val="2"/>
      </rPr>
      <t>หมายเหตุ</t>
    </r>
    <r>
      <rPr>
        <sz val="14"/>
        <rFont val="TH SarabunPSK"/>
        <family val="2"/>
      </rPr>
      <t xml:space="preserve"> : หน่วยงานที่ยืนยันเป้าหมายและงบประมาณฯ จำนวน 16 จังหวัด  โดยแยกประเภทการฝึก ดังนี้</t>
    </r>
  </si>
  <si>
    <t>2. การสร้างจิตสำนึกรักองค์กร</t>
  </si>
  <si>
    <t>4. พนักงานการใช้คอมพิวเตอร์ (ประมวลคำ)</t>
  </si>
  <si>
    <t>5. การสร้างจิตสำนึกรักองค์กร</t>
  </si>
  <si>
    <t>6. การบริการที่ประทับใจ</t>
  </si>
  <si>
    <t>ฝึกยกระดับฝีมือ      61 รุ่น จำนวน 1,192 คน งบประมาณ 1,195,360 บาท</t>
  </si>
  <si>
    <t>รวมทั้งสิ้น             153 รุ่น  จำนวน 2,891 คน  งบประมาณ 5,027,540 บาท</t>
  </si>
  <si>
    <t>หลักสูตรอาชีพเสริม</t>
  </si>
  <si>
    <t xml:space="preserve">สถานที่การฝึก </t>
  </si>
  <si>
    <t>(โปรดระบุให้ละเอียดถึง ตำบล  หมู่บ้าน ชุมชน)</t>
  </si>
  <si>
    <t>แบบสำรวจความต้องการเป้าหมายการพัฒนาฝีมือแรงงาน เพื่อช่วยเหลือผู้ได้รับผลกระทบจากภัยแล้ง</t>
  </si>
  <si>
    <t>ดาวน์โหลดไฟล์ Excel ได้ที่มุมเอกสารดาวน์โหลด เว็บไซต์กองแผนงานและสารสนเทศ http://www.dsd.go.th/it/Region/Doc_ShowDetails/6853</t>
  </si>
  <si>
    <r>
      <rPr>
        <b/>
        <sz val="16"/>
        <color indexed="8"/>
        <rFont val="TH SarabunPSK"/>
        <family val="2"/>
      </rPr>
      <t xml:space="preserve">หมายเหตุ </t>
    </r>
    <r>
      <rPr>
        <sz val="16"/>
        <color indexed="8"/>
        <rFont val="TH SarabunPSK"/>
        <family val="2"/>
      </rPr>
      <t xml:space="preserve">: </t>
    </r>
  </si>
  <si>
    <t>กรุณาส่งให้กองแผนงานและสารสนเทศทาง e-mail : planandproject@dsd.go.th เป็นไฟล์ Excel เพื่อความสะดวกในการรวบรวม</t>
  </si>
  <si>
    <t>ที่</t>
  </si>
  <si>
    <t>ปรับแผน</t>
  </si>
  <si>
    <t>ของบเพิ่มเติม</t>
  </si>
  <si>
    <t>รวมจำนวน</t>
  </si>
  <si>
    <t>งบประมาณ
ที่ขอเพิ่มเติม</t>
  </si>
  <si>
    <t>การทำหมอนเพื่อสุขภาพ</t>
  </si>
  <si>
    <t>ตำบล ก. อำเภอ 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</si>
</sst>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5" x14ac:knownFonts="1">
    <font>
      <sz val="11"/>
      <color theme="1"/>
      <name val="Tahoma"/>
      <family val="2"/>
      <charset val="222"/>
      <scheme val="minor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3.5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name val="Wingdings"/>
      <charset val="2"/>
    </font>
    <font>
      <b/>
      <sz val="15"/>
      <name val="TH SarabunPSK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rgb="FFFF0000"/>
      <name val="TH SarabunPSK"/>
      <family val="2"/>
    </font>
    <font>
      <sz val="13.5"/>
      <color theme="1"/>
      <name val="TH SarabunPSK"/>
      <family val="2"/>
    </font>
    <font>
      <b/>
      <sz val="13.5"/>
      <color theme="1"/>
      <name val="TH SarabunPSK"/>
      <family val="2"/>
    </font>
    <font>
      <b/>
      <sz val="13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C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49">
    <xf numFmtId="0" fontId="0" fillId="0" borderId="0" xfId="0"/>
    <xf numFmtId="0" fontId="13" fillId="0" borderId="0" xfId="0" applyFont="1"/>
    <xf numFmtId="0" fontId="14" fillId="0" borderId="0" xfId="0" applyFont="1"/>
    <xf numFmtId="0" fontId="13" fillId="0" borderId="1" xfId="0" applyFont="1" applyBorder="1"/>
    <xf numFmtId="0" fontId="13" fillId="0" borderId="2" xfId="0" applyFont="1" applyBorder="1"/>
    <xf numFmtId="0" fontId="13" fillId="0" borderId="3" xfId="0" applyFont="1" applyBorder="1"/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" fillId="0" borderId="0" xfId="0" applyFont="1"/>
    <xf numFmtId="0" fontId="13" fillId="0" borderId="1" xfId="0" applyFont="1" applyBorder="1" applyAlignment="1">
      <alignment horizontal="center"/>
    </xf>
    <xf numFmtId="49" fontId="13" fillId="0" borderId="1" xfId="0" applyNumberFormat="1" applyFont="1" applyBorder="1" applyAlignment="1">
      <alignment horizontal="right"/>
    </xf>
    <xf numFmtId="3" fontId="13" fillId="0" borderId="2" xfId="0" applyNumberFormat="1" applyFont="1" applyBorder="1" applyAlignment="1">
      <alignment horizontal="right"/>
    </xf>
    <xf numFmtId="0" fontId="13" fillId="0" borderId="1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4" fillId="0" borderId="5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16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right" vertical="center"/>
    </xf>
    <xf numFmtId="3" fontId="13" fillId="0" borderId="1" xfId="0" applyNumberFormat="1" applyFont="1" applyBorder="1" applyAlignment="1">
      <alignment horizontal="right"/>
    </xf>
    <xf numFmtId="3" fontId="14" fillId="0" borderId="1" xfId="0" applyNumberFormat="1" applyFont="1" applyBorder="1" applyAlignment="1">
      <alignment horizontal="right"/>
    </xf>
    <xf numFmtId="3" fontId="14" fillId="0" borderId="2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16" fillId="0" borderId="1" xfId="0" applyNumberFormat="1" applyFont="1" applyBorder="1" applyAlignment="1">
      <alignment horizontal="right" vertical="center" wrapText="1"/>
    </xf>
    <xf numFmtId="0" fontId="16" fillId="0" borderId="2" xfId="0" applyFont="1" applyBorder="1" applyAlignment="1">
      <alignment horizontal="left" vertical="center" shrinkToFit="1"/>
    </xf>
    <xf numFmtId="0" fontId="16" fillId="0" borderId="2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/>
    </xf>
    <xf numFmtId="3" fontId="16" fillId="0" borderId="2" xfId="0" applyNumberFormat="1" applyFont="1" applyBorder="1" applyAlignment="1">
      <alignment horizontal="right" vertical="center" wrapText="1"/>
    </xf>
    <xf numFmtId="49" fontId="13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13" fillId="0" borderId="2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0" fontId="13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13" fillId="0" borderId="1" xfId="0" applyFont="1" applyBorder="1" applyAlignment="1">
      <alignment shrinkToFit="1"/>
    </xf>
    <xf numFmtId="0" fontId="13" fillId="0" borderId="2" xfId="0" applyFont="1" applyBorder="1" applyAlignment="1">
      <alignment shrinkToFit="1"/>
    </xf>
    <xf numFmtId="0" fontId="16" fillId="0" borderId="2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right"/>
    </xf>
    <xf numFmtId="49" fontId="13" fillId="0" borderId="2" xfId="0" applyNumberFormat="1" applyFont="1" applyBorder="1" applyAlignment="1">
      <alignment horizontal="left"/>
    </xf>
    <xf numFmtId="3" fontId="13" fillId="0" borderId="0" xfId="0" applyNumberFormat="1" applyFont="1" applyAlignment="1">
      <alignment horizontal="right"/>
    </xf>
    <xf numFmtId="3" fontId="13" fillId="0" borderId="1" xfId="0" applyNumberFormat="1" applyFont="1" applyBorder="1" applyAlignment="1">
      <alignment horizontal="center"/>
    </xf>
    <xf numFmtId="3" fontId="13" fillId="0" borderId="1" xfId="0" applyNumberFormat="1" applyFont="1" applyBorder="1"/>
    <xf numFmtId="3" fontId="13" fillId="0" borderId="1" xfId="0" applyNumberFormat="1" applyFont="1" applyBorder="1" applyAlignment="1">
      <alignment horizontal="left" shrinkToFit="1"/>
    </xf>
    <xf numFmtId="3" fontId="13" fillId="0" borderId="2" xfId="0" applyNumberFormat="1" applyFont="1" applyBorder="1"/>
    <xf numFmtId="3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left" shrinkToFit="1"/>
    </xf>
    <xf numFmtId="3" fontId="13" fillId="0" borderId="2" xfId="0" applyNumberFormat="1" applyFont="1" applyBorder="1" applyAlignment="1">
      <alignment horizontal="left"/>
    </xf>
    <xf numFmtId="3" fontId="13" fillId="0" borderId="3" xfId="0" applyNumberFormat="1" applyFont="1" applyBorder="1"/>
    <xf numFmtId="3" fontId="13" fillId="0" borderId="3" xfId="0" applyNumberFormat="1" applyFont="1" applyBorder="1" applyAlignment="1">
      <alignment horizontal="right"/>
    </xf>
    <xf numFmtId="3" fontId="13" fillId="0" borderId="2" xfId="0" applyNumberFormat="1" applyFont="1" applyBorder="1" applyAlignment="1">
      <alignment horizontal="center" shrinkToFit="1"/>
    </xf>
    <xf numFmtId="0" fontId="13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 shrinkToFit="1"/>
    </xf>
    <xf numFmtId="0" fontId="13" fillId="0" borderId="3" xfId="0" applyFont="1" applyBorder="1" applyAlignment="1">
      <alignment horizontal="left" shrinkToFit="1"/>
    </xf>
    <xf numFmtId="0" fontId="14" fillId="0" borderId="2" xfId="0" applyFont="1" applyBorder="1"/>
    <xf numFmtId="49" fontId="13" fillId="0" borderId="3" xfId="0" applyNumberFormat="1" applyFont="1" applyBorder="1" applyAlignment="1">
      <alignment horizontal="right"/>
    </xf>
    <xf numFmtId="0" fontId="13" fillId="0" borderId="1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/>
    </xf>
    <xf numFmtId="0" fontId="13" fillId="0" borderId="2" xfId="0" applyFont="1" applyBorder="1" applyAlignment="1">
      <alignment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top" shrinkToFit="1"/>
    </xf>
    <xf numFmtId="0" fontId="16" fillId="0" borderId="8" xfId="0" applyFont="1" applyBorder="1" applyAlignment="1">
      <alignment horizontal="left" vertical="center"/>
    </xf>
    <xf numFmtId="3" fontId="14" fillId="0" borderId="8" xfId="0" applyNumberFormat="1" applyFont="1" applyBorder="1" applyAlignment="1">
      <alignment horizontal="right"/>
    </xf>
    <xf numFmtId="0" fontId="16" fillId="0" borderId="8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center" shrinkToFit="1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3" fontId="14" fillId="0" borderId="9" xfId="0" applyNumberFormat="1" applyFont="1" applyBorder="1" applyAlignment="1">
      <alignment horizontal="right"/>
    </xf>
    <xf numFmtId="3" fontId="13" fillId="0" borderId="1" xfId="0" applyNumberFormat="1" applyFont="1" applyBorder="1" applyAlignment="1">
      <alignment horizontal="right" wrapText="1"/>
    </xf>
    <xf numFmtId="3" fontId="13" fillId="0" borderId="2" xfId="0" applyNumberFormat="1" applyFont="1" applyBorder="1" applyAlignment="1">
      <alignment horizontal="right" wrapText="1"/>
    </xf>
    <xf numFmtId="0" fontId="13" fillId="0" borderId="1" xfId="0" applyFont="1" applyBorder="1" applyAlignment="1">
      <alignment horizontal="right" wrapText="1"/>
    </xf>
    <xf numFmtId="0" fontId="13" fillId="0" borderId="2" xfId="0" applyFont="1" applyBorder="1" applyAlignment="1">
      <alignment horizontal="right" wrapText="1"/>
    </xf>
    <xf numFmtId="0" fontId="13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3" fontId="14" fillId="0" borderId="2" xfId="0" applyNumberFormat="1" applyFont="1" applyBorder="1" applyAlignment="1">
      <alignment horizontal="right" vertical="top"/>
    </xf>
    <xf numFmtId="3" fontId="13" fillId="0" borderId="1" xfId="0" applyNumberFormat="1" applyFont="1" applyBorder="1" applyAlignment="1">
      <alignment horizontal="right" vertical="top"/>
    </xf>
    <xf numFmtId="3" fontId="13" fillId="0" borderId="2" xfId="0" applyNumberFormat="1" applyFont="1" applyBorder="1" applyAlignment="1">
      <alignment horizontal="right" vertical="top"/>
    </xf>
    <xf numFmtId="3" fontId="13" fillId="0" borderId="3" xfId="0" applyNumberFormat="1" applyFont="1" applyBorder="1" applyAlignment="1">
      <alignment horizontal="right" vertical="top"/>
    </xf>
    <xf numFmtId="0" fontId="13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3" fontId="13" fillId="0" borderId="4" xfId="0" applyNumberFormat="1" applyFont="1" applyBorder="1" applyAlignment="1">
      <alignment horizontal="center"/>
    </xf>
    <xf numFmtId="3" fontId="13" fillId="0" borderId="3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 wrapText="1"/>
    </xf>
    <xf numFmtId="49" fontId="13" fillId="0" borderId="2" xfId="0" applyNumberFormat="1" applyFont="1" applyBorder="1" applyAlignment="1">
      <alignment horizontal="center" wrapText="1"/>
    </xf>
    <xf numFmtId="49" fontId="13" fillId="0" borderId="3" xfId="0" applyNumberFormat="1" applyFont="1" applyBorder="1" applyAlignment="1">
      <alignment horizontal="center" wrapText="1"/>
    </xf>
    <xf numFmtId="0" fontId="13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3" fillId="0" borderId="1" xfId="0" applyFont="1" applyBorder="1" applyAlignment="1">
      <alignment horizontal="right" vertical="top"/>
    </xf>
    <xf numFmtId="0" fontId="13" fillId="0" borderId="2" xfId="0" applyFont="1" applyBorder="1" applyAlignment="1">
      <alignment horizontal="right" vertical="top"/>
    </xf>
    <xf numFmtId="187" fontId="13" fillId="0" borderId="1" xfId="1" applyNumberFormat="1" applyFont="1" applyBorder="1" applyAlignment="1">
      <alignment horizontal="right"/>
    </xf>
    <xf numFmtId="187" fontId="13" fillId="0" borderId="2" xfId="1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0" fontId="13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3" fontId="14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  <xf numFmtId="49" fontId="13" fillId="0" borderId="1" xfId="0" applyNumberFormat="1" applyFont="1" applyBorder="1" applyAlignment="1">
      <alignment horizontal="left"/>
    </xf>
    <xf numFmtId="49" fontId="13" fillId="0" borderId="3" xfId="0" applyNumberFormat="1" applyFont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shrinkToFit="1"/>
    </xf>
    <xf numFmtId="3" fontId="14" fillId="0" borderId="3" xfId="0" applyNumberFormat="1" applyFont="1" applyBorder="1" applyAlignment="1">
      <alignment horizontal="right" vertical="top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shrinkToFit="1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 shrinkToFit="1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vertical="center" shrinkToFit="1"/>
    </xf>
    <xf numFmtId="3" fontId="13" fillId="0" borderId="1" xfId="0" applyNumberFormat="1" applyFont="1" applyBorder="1" applyAlignment="1">
      <alignment horizontal="right" vertical="center"/>
    </xf>
    <xf numFmtId="3" fontId="13" fillId="0" borderId="2" xfId="0" applyNumberFormat="1" applyFont="1" applyBorder="1" applyAlignment="1">
      <alignment horizontal="right" vertical="center"/>
    </xf>
    <xf numFmtId="3" fontId="13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3" fontId="13" fillId="0" borderId="2" xfId="0" applyNumberFormat="1" applyFont="1" applyBorder="1" applyAlignment="1">
      <alignment horizontal="center" vertical="top"/>
    </xf>
    <xf numFmtId="0" fontId="13" fillId="0" borderId="3" xfId="0" applyFont="1" applyBorder="1" applyAlignment="1">
      <alignment horizontal="left" vertical="top" wrapText="1"/>
    </xf>
    <xf numFmtId="3" fontId="13" fillId="0" borderId="3" xfId="0" applyNumberFormat="1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0" fontId="13" fillId="0" borderId="2" xfId="0" applyFont="1" applyBorder="1" applyAlignment="1">
      <alignment vertical="top"/>
    </xf>
    <xf numFmtId="3" fontId="13" fillId="0" borderId="0" xfId="0" applyNumberFormat="1" applyFont="1" applyBorder="1" applyAlignment="1">
      <alignment horizontal="center"/>
    </xf>
    <xf numFmtId="3" fontId="14" fillId="0" borderId="0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center"/>
    </xf>
    <xf numFmtId="3" fontId="14" fillId="0" borderId="10" xfId="0" applyNumberFormat="1" applyFont="1" applyBorder="1" applyAlignment="1">
      <alignment horizontal="right"/>
    </xf>
    <xf numFmtId="0" fontId="13" fillId="0" borderId="1" xfId="0" applyFont="1" applyBorder="1" applyAlignment="1">
      <alignment horizontal="left" vertical="center" shrinkToFit="1"/>
    </xf>
    <xf numFmtId="0" fontId="16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shrinkToFit="1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7" fillId="0" borderId="2" xfId="0" applyFont="1" applyBorder="1" applyAlignment="1">
      <alignment horizontal="center"/>
    </xf>
    <xf numFmtId="3" fontId="17" fillId="0" borderId="1" xfId="0" applyNumberFormat="1" applyFont="1" applyBorder="1" applyAlignment="1">
      <alignment horizontal="center"/>
    </xf>
    <xf numFmtId="3" fontId="17" fillId="0" borderId="1" xfId="0" applyNumberFormat="1" applyFont="1" applyBorder="1" applyAlignment="1">
      <alignment horizontal="right"/>
    </xf>
    <xf numFmtId="3" fontId="18" fillId="0" borderId="1" xfId="0" applyNumberFormat="1" applyFont="1" applyBorder="1" applyAlignment="1">
      <alignment horizontal="right"/>
    </xf>
    <xf numFmtId="0" fontId="17" fillId="0" borderId="3" xfId="0" applyFont="1" applyBorder="1" applyAlignment="1">
      <alignment horizontal="center"/>
    </xf>
    <xf numFmtId="0" fontId="17" fillId="0" borderId="3" xfId="0" applyFont="1" applyBorder="1" applyAlignment="1">
      <alignment horizontal="left"/>
    </xf>
    <xf numFmtId="3" fontId="17" fillId="0" borderId="3" xfId="0" applyNumberFormat="1" applyFont="1" applyBorder="1" applyAlignment="1">
      <alignment horizontal="center"/>
    </xf>
    <xf numFmtId="3" fontId="17" fillId="0" borderId="3" xfId="0" applyNumberFormat="1" applyFont="1" applyBorder="1" applyAlignment="1">
      <alignment horizontal="right"/>
    </xf>
    <xf numFmtId="3" fontId="17" fillId="0" borderId="4" xfId="0" applyNumberFormat="1" applyFont="1" applyBorder="1" applyAlignment="1">
      <alignment horizontal="center"/>
    </xf>
    <xf numFmtId="3" fontId="18" fillId="0" borderId="4" xfId="0" applyNumberFormat="1" applyFont="1" applyBorder="1" applyAlignment="1">
      <alignment horizontal="right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2" borderId="3" xfId="0" applyFont="1" applyFill="1" applyBorder="1" applyAlignment="1">
      <alignment horizontal="center" vertical="center" wrapText="1"/>
    </xf>
    <xf numFmtId="3" fontId="13" fillId="2" borderId="4" xfId="0" applyNumberFormat="1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/>
    </xf>
    <xf numFmtId="3" fontId="13" fillId="2" borderId="2" xfId="0" applyNumberFormat="1" applyFont="1" applyFill="1" applyBorder="1" applyAlignment="1">
      <alignment horizontal="center"/>
    </xf>
    <xf numFmtId="3" fontId="13" fillId="2" borderId="3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right"/>
    </xf>
    <xf numFmtId="3" fontId="13" fillId="2" borderId="2" xfId="0" applyNumberFormat="1" applyFont="1" applyFill="1" applyBorder="1" applyAlignment="1">
      <alignment horizontal="center" vertical="top"/>
    </xf>
    <xf numFmtId="3" fontId="13" fillId="2" borderId="3" xfId="0" applyNumberFormat="1" applyFont="1" applyFill="1" applyBorder="1" applyAlignment="1">
      <alignment horizontal="center" vertical="top"/>
    </xf>
    <xf numFmtId="49" fontId="13" fillId="2" borderId="1" xfId="0" applyNumberFormat="1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3" fontId="14" fillId="2" borderId="2" xfId="0" applyNumberFormat="1" applyFont="1" applyFill="1" applyBorder="1" applyAlignment="1">
      <alignment horizontal="right"/>
    </xf>
    <xf numFmtId="0" fontId="13" fillId="2" borderId="2" xfId="0" applyFont="1" applyFill="1" applyBorder="1" applyAlignment="1">
      <alignment horizontal="center" vertical="top"/>
    </xf>
    <xf numFmtId="0" fontId="13" fillId="2" borderId="3" xfId="0" applyFont="1" applyFill="1" applyBorder="1" applyAlignment="1">
      <alignment horizontal="center" vertical="top"/>
    </xf>
    <xf numFmtId="3" fontId="13" fillId="2" borderId="1" xfId="0" applyNumberFormat="1" applyFont="1" applyFill="1" applyBorder="1" applyAlignment="1">
      <alignment horizontal="right" vertical="center"/>
    </xf>
    <xf numFmtId="3" fontId="13" fillId="2" borderId="2" xfId="0" applyNumberFormat="1" applyFont="1" applyFill="1" applyBorder="1" applyAlignment="1">
      <alignment horizontal="right" vertical="center"/>
    </xf>
    <xf numFmtId="3" fontId="13" fillId="2" borderId="3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center"/>
    </xf>
    <xf numFmtId="0" fontId="14" fillId="2" borderId="3" xfId="0" applyFont="1" applyFill="1" applyBorder="1" applyAlignment="1">
      <alignment horizontal="right" vertical="center" wrapText="1"/>
    </xf>
    <xf numFmtId="3" fontId="14" fillId="2" borderId="4" xfId="0" applyNumberFormat="1" applyFont="1" applyFill="1" applyBorder="1" applyAlignment="1">
      <alignment horizontal="right"/>
    </xf>
    <xf numFmtId="3" fontId="13" fillId="2" borderId="2" xfId="0" applyNumberFormat="1" applyFont="1" applyFill="1" applyBorder="1" applyAlignment="1">
      <alignment horizontal="right"/>
    </xf>
    <xf numFmtId="3" fontId="13" fillId="2" borderId="3" xfId="0" applyNumberFormat="1" applyFont="1" applyFill="1" applyBorder="1" applyAlignment="1">
      <alignment horizontal="right"/>
    </xf>
    <xf numFmtId="49" fontId="13" fillId="2" borderId="1" xfId="0" applyNumberFormat="1" applyFont="1" applyFill="1" applyBorder="1" applyAlignment="1">
      <alignment horizontal="right"/>
    </xf>
    <xf numFmtId="0" fontId="15" fillId="2" borderId="2" xfId="0" applyFont="1" applyFill="1" applyBorder="1" applyAlignment="1">
      <alignment horizontal="right" vertical="center" wrapText="1"/>
    </xf>
    <xf numFmtId="49" fontId="13" fillId="2" borderId="2" xfId="0" applyNumberFormat="1" applyFont="1" applyFill="1" applyBorder="1" applyAlignment="1">
      <alignment horizontal="right"/>
    </xf>
    <xf numFmtId="49" fontId="13" fillId="2" borderId="3" xfId="0" applyNumberFormat="1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right"/>
    </xf>
    <xf numFmtId="3" fontId="13" fillId="2" borderId="2" xfId="0" applyNumberFormat="1" applyFont="1" applyFill="1" applyBorder="1" applyAlignment="1">
      <alignment horizontal="right" vertical="top"/>
    </xf>
    <xf numFmtId="3" fontId="13" fillId="2" borderId="3" xfId="0" applyNumberFormat="1" applyFont="1" applyFill="1" applyBorder="1" applyAlignment="1">
      <alignment horizontal="right" vertical="top"/>
    </xf>
    <xf numFmtId="0" fontId="14" fillId="2" borderId="1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3" fontId="14" fillId="2" borderId="3" xfId="0" applyNumberFormat="1" applyFont="1" applyFill="1" applyBorder="1" applyAlignment="1">
      <alignment horizontal="right"/>
    </xf>
    <xf numFmtId="0" fontId="13" fillId="2" borderId="2" xfId="0" applyFont="1" applyFill="1" applyBorder="1" applyAlignment="1">
      <alignment horizontal="right"/>
    </xf>
    <xf numFmtId="49" fontId="14" fillId="2" borderId="1" xfId="0" applyNumberFormat="1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3" fillId="2" borderId="3" xfId="0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right" vertical="top"/>
    </xf>
    <xf numFmtId="3" fontId="14" fillId="2" borderId="2" xfId="0" applyNumberFormat="1" applyFont="1" applyFill="1" applyBorder="1" applyAlignment="1">
      <alignment horizontal="right" vertical="top"/>
    </xf>
    <xf numFmtId="0" fontId="14" fillId="2" borderId="1" xfId="0" applyFont="1" applyFill="1" applyBorder="1" applyAlignment="1">
      <alignment horizontal="right"/>
    </xf>
    <xf numFmtId="3" fontId="14" fillId="2" borderId="1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right"/>
    </xf>
    <xf numFmtId="0" fontId="13" fillId="3" borderId="0" xfId="0" applyFont="1" applyFill="1" applyAlignment="1">
      <alignment horizontal="right"/>
    </xf>
    <xf numFmtId="0" fontId="14" fillId="3" borderId="0" xfId="0" applyFont="1" applyFill="1" applyAlignment="1">
      <alignment horizontal="right"/>
    </xf>
    <xf numFmtId="0" fontId="14" fillId="2" borderId="2" xfId="0" applyFont="1" applyFill="1" applyBorder="1"/>
    <xf numFmtId="3" fontId="13" fillId="2" borderId="1" xfId="0" applyNumberFormat="1" applyFont="1" applyFill="1" applyBorder="1"/>
    <xf numFmtId="3" fontId="13" fillId="2" borderId="1" xfId="0" applyNumberFormat="1" applyFont="1" applyFill="1" applyBorder="1" applyAlignment="1">
      <alignment horizontal="right" wrapText="1"/>
    </xf>
    <xf numFmtId="3" fontId="13" fillId="2" borderId="2" xfId="0" applyNumberFormat="1" applyFont="1" applyFill="1" applyBorder="1" applyAlignment="1">
      <alignment horizontal="right" wrapText="1"/>
    </xf>
    <xf numFmtId="3" fontId="13" fillId="2" borderId="2" xfId="0" applyNumberFormat="1" applyFont="1" applyFill="1" applyBorder="1"/>
    <xf numFmtId="3" fontId="13" fillId="2" borderId="3" xfId="0" applyNumberFormat="1" applyFont="1" applyFill="1" applyBorder="1"/>
    <xf numFmtId="0" fontId="14" fillId="2" borderId="3" xfId="0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horizontal="right" vertical="center" wrapText="1"/>
    </xf>
    <xf numFmtId="3" fontId="16" fillId="2" borderId="2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/>
    <xf numFmtId="187" fontId="13" fillId="2" borderId="1" xfId="1" applyNumberFormat="1" applyFont="1" applyFill="1" applyBorder="1" applyAlignment="1">
      <alignment horizontal="right"/>
    </xf>
    <xf numFmtId="187" fontId="13" fillId="2" borderId="2" xfId="1" applyNumberFormat="1" applyFont="1" applyFill="1" applyBorder="1" applyAlignment="1">
      <alignment horizontal="right"/>
    </xf>
    <xf numFmtId="0" fontId="13" fillId="3" borderId="0" xfId="0" applyFont="1" applyFill="1" applyAlignment="1">
      <alignment horizontal="center"/>
    </xf>
    <xf numFmtId="3" fontId="13" fillId="3" borderId="0" xfId="0" applyNumberFormat="1" applyFont="1" applyFill="1" applyAlignment="1">
      <alignment horizontal="right"/>
    </xf>
    <xf numFmtId="0" fontId="14" fillId="3" borderId="0" xfId="0" applyFont="1" applyFill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19" fillId="0" borderId="3" xfId="0" applyFont="1" applyBorder="1" applyAlignment="1">
      <alignment horizontal="left"/>
    </xf>
    <xf numFmtId="0" fontId="19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2" xfId="0" applyFont="1" applyBorder="1" applyAlignment="1">
      <alignment horizontal="left" shrinkToFit="1"/>
    </xf>
    <xf numFmtId="0" fontId="20" fillId="0" borderId="3" xfId="0" applyFont="1" applyBorder="1" applyAlignment="1">
      <alignment horizontal="center"/>
    </xf>
    <xf numFmtId="0" fontId="19" fillId="0" borderId="3" xfId="0" applyFont="1" applyBorder="1" applyAlignment="1">
      <alignment horizontal="left" shrinkToFit="1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 shrinkToFit="1"/>
    </xf>
    <xf numFmtId="0" fontId="19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left" wrapText="1"/>
    </xf>
    <xf numFmtId="0" fontId="19" fillId="0" borderId="2" xfId="0" applyFont="1" applyBorder="1"/>
    <xf numFmtId="0" fontId="19" fillId="0" borderId="1" xfId="0" applyFont="1" applyBorder="1" applyAlignment="1">
      <alignment shrinkToFit="1"/>
    </xf>
    <xf numFmtId="0" fontId="19" fillId="0" borderId="2" xfId="0" applyFont="1" applyBorder="1" applyAlignment="1">
      <alignment shrinkToFit="1"/>
    </xf>
    <xf numFmtId="0" fontId="19" fillId="0" borderId="3" xfId="0" applyFont="1" applyBorder="1"/>
    <xf numFmtId="3" fontId="19" fillId="0" borderId="1" xfId="0" applyNumberFormat="1" applyFont="1" applyBorder="1"/>
    <xf numFmtId="3" fontId="19" fillId="0" borderId="1" xfId="0" applyNumberFormat="1" applyFont="1" applyBorder="1" applyAlignment="1">
      <alignment horizontal="left" shrinkToFit="1"/>
    </xf>
    <xf numFmtId="3" fontId="19" fillId="0" borderId="2" xfId="0" applyNumberFormat="1" applyFont="1" applyBorder="1"/>
    <xf numFmtId="3" fontId="19" fillId="0" borderId="2" xfId="0" applyNumberFormat="1" applyFont="1" applyBorder="1" applyAlignment="1">
      <alignment horizontal="center"/>
    </xf>
    <xf numFmtId="3" fontId="19" fillId="0" borderId="2" xfId="0" applyNumberFormat="1" applyFont="1" applyBorder="1" applyAlignment="1">
      <alignment horizontal="left" shrinkToFit="1"/>
    </xf>
    <xf numFmtId="3" fontId="19" fillId="0" borderId="2" xfId="0" applyNumberFormat="1" applyFont="1" applyBorder="1" applyAlignment="1">
      <alignment horizontal="center" shrinkToFit="1"/>
    </xf>
    <xf numFmtId="3" fontId="19" fillId="0" borderId="3" xfId="0" applyNumberFormat="1" applyFont="1" applyBorder="1"/>
    <xf numFmtId="3" fontId="19" fillId="0" borderId="3" xfId="0" applyNumberFormat="1" applyFont="1" applyBorder="1" applyAlignment="1">
      <alignment horizontal="center" shrinkToFit="1"/>
    </xf>
    <xf numFmtId="0" fontId="19" fillId="0" borderId="1" xfId="0" applyFont="1" applyBorder="1"/>
    <xf numFmtId="0" fontId="19" fillId="0" borderId="3" xfId="0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left"/>
    </xf>
    <xf numFmtId="0" fontId="19" fillId="0" borderId="1" xfId="0" applyFont="1" applyBorder="1" applyAlignment="1">
      <alignment vertical="top"/>
    </xf>
    <xf numFmtId="0" fontId="19" fillId="0" borderId="2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vertical="top" wrapText="1"/>
    </xf>
    <xf numFmtId="0" fontId="19" fillId="0" borderId="3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left"/>
    </xf>
    <xf numFmtId="0" fontId="19" fillId="0" borderId="2" xfId="0" applyFont="1" applyBorder="1" applyAlignment="1">
      <alignment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 shrinkToFit="1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vertical="center" shrinkToFit="1"/>
    </xf>
    <xf numFmtId="0" fontId="19" fillId="0" borderId="3" xfId="0" applyFont="1" applyBorder="1" applyAlignment="1">
      <alignment vertical="center"/>
    </xf>
    <xf numFmtId="0" fontId="19" fillId="0" borderId="3" xfId="0" applyFont="1" applyBorder="1" applyAlignment="1">
      <alignment vertical="center" shrinkToFit="1"/>
    </xf>
    <xf numFmtId="0" fontId="19" fillId="0" borderId="0" xfId="0" applyFont="1"/>
    <xf numFmtId="0" fontId="19" fillId="0" borderId="0" xfId="0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3" fontId="20" fillId="0" borderId="0" xfId="0" applyNumberFormat="1" applyFont="1" applyAlignment="1">
      <alignment horizontal="right"/>
    </xf>
    <xf numFmtId="0" fontId="20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top"/>
    </xf>
    <xf numFmtId="3" fontId="13" fillId="0" borderId="1" xfId="0" applyNumberFormat="1" applyFont="1" applyBorder="1" applyAlignment="1">
      <alignment horizontal="center" vertical="top"/>
    </xf>
    <xf numFmtId="3" fontId="13" fillId="2" borderId="1" xfId="0" applyNumberFormat="1" applyFont="1" applyFill="1" applyBorder="1" applyAlignment="1">
      <alignment horizontal="center" vertical="top"/>
    </xf>
    <xf numFmtId="3" fontId="14" fillId="2" borderId="1" xfId="0" applyNumberFormat="1" applyFont="1" applyFill="1" applyBorder="1" applyAlignment="1">
      <alignment horizontal="right" vertical="top"/>
    </xf>
    <xf numFmtId="0" fontId="19" fillId="0" borderId="3" xfId="0" applyFont="1" applyBorder="1" applyAlignment="1">
      <alignment shrinkToFit="1"/>
    </xf>
    <xf numFmtId="3" fontId="19" fillId="0" borderId="3" xfId="0" applyNumberFormat="1" applyFont="1" applyBorder="1" applyAlignment="1">
      <alignment horizontal="left"/>
    </xf>
    <xf numFmtId="3" fontId="21" fillId="0" borderId="3" xfId="0" applyNumberFormat="1" applyFont="1" applyBorder="1" applyAlignment="1">
      <alignment horizontal="right"/>
    </xf>
    <xf numFmtId="0" fontId="14" fillId="3" borderId="0" xfId="0" applyFont="1" applyFill="1" applyBorder="1" applyAlignment="1">
      <alignment horizontal="center"/>
    </xf>
    <xf numFmtId="3" fontId="13" fillId="3" borderId="0" xfId="0" applyNumberFormat="1" applyFont="1" applyFill="1" applyBorder="1" applyAlignment="1">
      <alignment horizontal="center"/>
    </xf>
    <xf numFmtId="3" fontId="14" fillId="3" borderId="0" xfId="0" applyNumberFormat="1" applyFont="1" applyFill="1" applyBorder="1" applyAlignment="1">
      <alignment horizontal="right"/>
    </xf>
    <xf numFmtId="3" fontId="19" fillId="0" borderId="1" xfId="0" applyNumberFormat="1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14" fillId="0" borderId="0" xfId="0" applyFont="1" applyBorder="1" applyAlignment="1">
      <alignment horizontal="right"/>
    </xf>
    <xf numFmtId="0" fontId="14" fillId="3" borderId="0" xfId="0" applyFont="1" applyFill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 wrapText="1"/>
    </xf>
    <xf numFmtId="0" fontId="14" fillId="2" borderId="2" xfId="0" applyFont="1" applyFill="1" applyBorder="1" applyAlignment="1">
      <alignment horizontal="right" vertical="center" wrapText="1"/>
    </xf>
    <xf numFmtId="3" fontId="13" fillId="0" borderId="2" xfId="0" applyNumberFormat="1" applyFont="1" applyBorder="1" applyAlignment="1">
      <alignment horizontal="right" vertical="center" wrapText="1"/>
    </xf>
    <xf numFmtId="3" fontId="13" fillId="2" borderId="2" xfId="0" applyNumberFormat="1" applyFont="1" applyFill="1" applyBorder="1" applyAlignment="1">
      <alignment horizontal="right" vertical="center" wrapText="1"/>
    </xf>
    <xf numFmtId="0" fontId="13" fillId="2" borderId="2" xfId="0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right" vertical="top"/>
    </xf>
    <xf numFmtId="3" fontId="17" fillId="0" borderId="1" xfId="0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2" xfId="0" applyFont="1" applyBorder="1" applyAlignment="1">
      <alignment horizontal="right" vertical="top"/>
    </xf>
    <xf numFmtId="3" fontId="17" fillId="0" borderId="2" xfId="0" applyNumberFormat="1" applyFont="1" applyBorder="1" applyAlignment="1">
      <alignment horizontal="right" vertical="top"/>
    </xf>
    <xf numFmtId="3" fontId="18" fillId="0" borderId="2" xfId="0" applyNumberFormat="1" applyFont="1" applyBorder="1" applyAlignment="1">
      <alignment horizontal="right" vertical="top"/>
    </xf>
    <xf numFmtId="3" fontId="18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3" fontId="4" fillId="0" borderId="1" xfId="0" applyNumberFormat="1" applyFont="1" applyBorder="1" applyAlignment="1">
      <alignment horizontal="right" vertical="top"/>
    </xf>
    <xf numFmtId="3" fontId="4" fillId="2" borderId="1" xfId="0" applyNumberFormat="1" applyFont="1" applyFill="1" applyBorder="1" applyAlignment="1">
      <alignment horizontal="right" vertical="top"/>
    </xf>
    <xf numFmtId="3" fontId="6" fillId="0" borderId="1" xfId="0" applyNumberFormat="1" applyFont="1" applyBorder="1" applyAlignment="1">
      <alignment horizontal="right" vertical="top"/>
    </xf>
    <xf numFmtId="0" fontId="4" fillId="0" borderId="0" xfId="0" applyFont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6" fillId="2" borderId="2" xfId="0" applyNumberFormat="1" applyFont="1" applyFill="1" applyBorder="1" applyAlignment="1">
      <alignment horizontal="right" vertical="top"/>
    </xf>
    <xf numFmtId="3" fontId="4" fillId="2" borderId="2" xfId="0" applyNumberFormat="1" applyFont="1" applyFill="1" applyBorder="1" applyAlignment="1">
      <alignment horizontal="right" vertical="top"/>
    </xf>
    <xf numFmtId="3" fontId="6" fillId="0" borderId="2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right" vertical="top"/>
    </xf>
    <xf numFmtId="3" fontId="4" fillId="0" borderId="3" xfId="0" applyNumberFormat="1" applyFont="1" applyBorder="1" applyAlignment="1">
      <alignment horizontal="right" vertical="top"/>
    </xf>
    <xf numFmtId="3" fontId="4" fillId="2" borderId="3" xfId="0" applyNumberFormat="1" applyFont="1" applyFill="1" applyBorder="1" applyAlignment="1">
      <alignment horizontal="right" vertical="top"/>
    </xf>
    <xf numFmtId="3" fontId="6" fillId="0" borderId="3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17" fillId="0" borderId="1" xfId="0" applyFont="1" applyBorder="1" applyAlignment="1">
      <alignment vertical="top"/>
    </xf>
    <xf numFmtId="0" fontId="17" fillId="0" borderId="1" xfId="0" applyFont="1" applyBorder="1" applyAlignment="1">
      <alignment vertical="top" wrapText="1"/>
    </xf>
    <xf numFmtId="0" fontId="17" fillId="0" borderId="0" xfId="0" applyFont="1"/>
    <xf numFmtId="0" fontId="17" fillId="0" borderId="2" xfId="0" applyFont="1" applyBorder="1"/>
    <xf numFmtId="0" fontId="17" fillId="0" borderId="2" xfId="0" applyFont="1" applyBorder="1" applyAlignment="1">
      <alignment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/>
    </xf>
    <xf numFmtId="3" fontId="17" fillId="0" borderId="2" xfId="0" applyNumberFormat="1" applyFont="1" applyBorder="1" applyAlignment="1">
      <alignment horizontal="center"/>
    </xf>
    <xf numFmtId="49" fontId="17" fillId="0" borderId="2" xfId="0" applyNumberFormat="1" applyFont="1" applyBorder="1" applyAlignment="1">
      <alignment horizontal="right"/>
    </xf>
    <xf numFmtId="3" fontId="17" fillId="0" borderId="2" xfId="0" applyNumberFormat="1" applyFont="1" applyBorder="1" applyAlignment="1">
      <alignment horizontal="right"/>
    </xf>
    <xf numFmtId="3" fontId="18" fillId="0" borderId="2" xfId="0" applyNumberFormat="1" applyFont="1" applyBorder="1" applyAlignment="1">
      <alignment horizontal="right"/>
    </xf>
    <xf numFmtId="0" fontId="17" fillId="0" borderId="2" xfId="0" applyFont="1" applyBorder="1" applyAlignment="1">
      <alignment horizontal="left" shrinkToFit="1"/>
    </xf>
    <xf numFmtId="49" fontId="17" fillId="0" borderId="3" xfId="0" applyNumberFormat="1" applyFont="1" applyBorder="1" applyAlignment="1">
      <alignment horizontal="right"/>
    </xf>
    <xf numFmtId="3" fontId="18" fillId="0" borderId="3" xfId="0" applyNumberFormat="1" applyFont="1" applyBorder="1" applyAlignment="1">
      <alignment horizontal="right"/>
    </xf>
    <xf numFmtId="49" fontId="17" fillId="0" borderId="1" xfId="0" applyNumberFormat="1" applyFont="1" applyBorder="1" applyAlignment="1">
      <alignment horizontal="right"/>
    </xf>
    <xf numFmtId="0" fontId="18" fillId="0" borderId="0" xfId="0" applyFont="1"/>
    <xf numFmtId="0" fontId="18" fillId="0" borderId="2" xfId="0" applyFont="1" applyBorder="1" applyAlignment="1">
      <alignment horizontal="center"/>
    </xf>
    <xf numFmtId="0" fontId="18" fillId="0" borderId="2" xfId="0" applyFont="1" applyBorder="1"/>
    <xf numFmtId="0" fontId="18" fillId="0" borderId="3" xfId="0" applyFont="1" applyBorder="1" applyAlignment="1">
      <alignment horizontal="center"/>
    </xf>
    <xf numFmtId="0" fontId="17" fillId="0" borderId="3" xfId="0" applyFont="1" applyBorder="1" applyAlignment="1">
      <alignment horizontal="left" shrinkToFit="1"/>
    </xf>
    <xf numFmtId="0" fontId="17" fillId="0" borderId="1" xfId="0" applyFont="1" applyBorder="1" applyAlignment="1">
      <alignment shrinkToFit="1"/>
    </xf>
    <xf numFmtId="0" fontId="17" fillId="0" borderId="1" xfId="0" applyFont="1" applyBorder="1"/>
    <xf numFmtId="3" fontId="17" fillId="0" borderId="1" xfId="0" applyNumberFormat="1" applyFont="1" applyBorder="1"/>
    <xf numFmtId="0" fontId="17" fillId="0" borderId="2" xfId="0" applyFont="1" applyBorder="1" applyAlignment="1">
      <alignment shrinkToFit="1"/>
    </xf>
    <xf numFmtId="3" fontId="17" fillId="0" borderId="2" xfId="0" applyNumberFormat="1" applyFont="1" applyBorder="1"/>
    <xf numFmtId="0" fontId="17" fillId="0" borderId="3" xfId="0" applyFont="1" applyBorder="1" applyAlignment="1">
      <alignment shrinkToFit="1"/>
    </xf>
    <xf numFmtId="0" fontId="17" fillId="0" borderId="3" xfId="0" applyFont="1" applyBorder="1"/>
    <xf numFmtId="3" fontId="17" fillId="0" borderId="3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8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6" fillId="0" borderId="0" xfId="0" applyFont="1"/>
    <xf numFmtId="0" fontId="9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shrinkToFit="1"/>
    </xf>
    <xf numFmtId="3" fontId="4" fillId="0" borderId="2" xfId="0" applyNumberFormat="1" applyFont="1" applyBorder="1" applyAlignment="1">
      <alignment horizontal="center"/>
    </xf>
    <xf numFmtId="3" fontId="4" fillId="0" borderId="2" xfId="0" applyNumberFormat="1" applyFont="1" applyBorder="1" applyAlignment="1">
      <alignment horizontal="right"/>
    </xf>
    <xf numFmtId="3" fontId="6" fillId="0" borderId="2" xfId="0" applyNumberFormat="1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3" fontId="4" fillId="0" borderId="3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center"/>
    </xf>
    <xf numFmtId="3" fontId="6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 wrapText="1"/>
    </xf>
    <xf numFmtId="3" fontId="4" fillId="0" borderId="1" xfId="0" applyNumberFormat="1" applyFont="1" applyBorder="1" applyAlignment="1">
      <alignment horizontal="right" wrapText="1"/>
    </xf>
    <xf numFmtId="3" fontId="4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49" fontId="4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right" wrapText="1"/>
    </xf>
    <xf numFmtId="3" fontId="4" fillId="0" borderId="2" xfId="0" applyNumberFormat="1" applyFont="1" applyBorder="1" applyAlignment="1">
      <alignment horizontal="right" wrapText="1"/>
    </xf>
    <xf numFmtId="49" fontId="4" fillId="0" borderId="3" xfId="0" applyNumberFormat="1" applyFont="1" applyBorder="1" applyAlignment="1">
      <alignment horizontal="center" wrapText="1"/>
    </xf>
    <xf numFmtId="0" fontId="4" fillId="0" borderId="3" xfId="0" applyFont="1" applyBorder="1"/>
    <xf numFmtId="3" fontId="4" fillId="0" borderId="1" xfId="0" applyNumberFormat="1" applyFont="1" applyBorder="1" applyAlignment="1">
      <alignment horizontal="center"/>
    </xf>
    <xf numFmtId="3" fontId="4" fillId="0" borderId="2" xfId="0" applyNumberFormat="1" applyFont="1" applyBorder="1"/>
    <xf numFmtId="0" fontId="4" fillId="0" borderId="2" xfId="0" applyFont="1" applyBorder="1" applyAlignment="1">
      <alignment shrinkToFit="1"/>
    </xf>
    <xf numFmtId="0" fontId="4" fillId="0" borderId="3" xfId="0" applyFon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49" fontId="4" fillId="0" borderId="2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87" fontId="4" fillId="0" borderId="1" xfId="1" applyNumberFormat="1" applyFont="1" applyBorder="1" applyAlignment="1">
      <alignment horizontal="right"/>
    </xf>
    <xf numFmtId="187" fontId="4" fillId="0" borderId="2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3" fontId="6" fillId="0" borderId="0" xfId="0" applyNumberFormat="1" applyFont="1" applyAlignment="1">
      <alignment horizontal="right"/>
    </xf>
    <xf numFmtId="0" fontId="6" fillId="0" borderId="10" xfId="0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3" fontId="6" fillId="0" borderId="10" xfId="0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center"/>
    </xf>
    <xf numFmtId="3" fontId="6" fillId="0" borderId="0" xfId="0" applyNumberFormat="1" applyFont="1" applyBorder="1" applyAlignment="1">
      <alignment horizontal="right"/>
    </xf>
    <xf numFmtId="0" fontId="22" fillId="0" borderId="0" xfId="0" applyFont="1" applyBorder="1" applyAlignment="1">
      <alignment horizontal="left"/>
    </xf>
    <xf numFmtId="0" fontId="23" fillId="0" borderId="0" xfId="0" applyFont="1"/>
    <xf numFmtId="0" fontId="22" fillId="0" borderId="0" xfId="0" applyFont="1"/>
    <xf numFmtId="0" fontId="22" fillId="0" borderId="4" xfId="0" applyFont="1" applyBorder="1" applyAlignment="1">
      <alignment horizontal="center" vertical="center"/>
    </xf>
    <xf numFmtId="0" fontId="23" fillId="0" borderId="2" xfId="0" applyFont="1" applyBorder="1"/>
    <xf numFmtId="0" fontId="23" fillId="0" borderId="3" xfId="0" applyFont="1" applyBorder="1"/>
    <xf numFmtId="0" fontId="11" fillId="0" borderId="0" xfId="0" applyFont="1"/>
    <xf numFmtId="0" fontId="22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left"/>
    </xf>
    <xf numFmtId="0" fontId="22" fillId="0" borderId="4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4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256</xdr:row>
      <xdr:rowOff>19050</xdr:rowOff>
    </xdr:from>
    <xdr:to>
      <xdr:col>19</xdr:col>
      <xdr:colOff>9525</xdr:colOff>
      <xdr:row>256</xdr:row>
      <xdr:rowOff>952500</xdr:rowOff>
    </xdr:to>
    <xdr:cxnSp macro="">
      <xdr:nvCxnSpPr>
        <xdr:cNvPr id="3" name="ตัวเชื่อมต่อตรง 2"/>
        <xdr:cNvCxnSpPr/>
      </xdr:nvCxnSpPr>
      <xdr:spPr>
        <a:xfrm flipV="1">
          <a:off x="19050" y="57302400"/>
          <a:ext cx="11630025" cy="933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263</xdr:row>
      <xdr:rowOff>38100</xdr:rowOff>
    </xdr:from>
    <xdr:to>
      <xdr:col>18</xdr:col>
      <xdr:colOff>647700</xdr:colOff>
      <xdr:row>263</xdr:row>
      <xdr:rowOff>428626</xdr:rowOff>
    </xdr:to>
    <xdr:cxnSp macro="">
      <xdr:nvCxnSpPr>
        <xdr:cNvPr id="4" name="ตัวเชื่อมต่อตรง 3"/>
        <xdr:cNvCxnSpPr/>
      </xdr:nvCxnSpPr>
      <xdr:spPr>
        <a:xfrm flipV="1">
          <a:off x="0" y="61121925"/>
          <a:ext cx="11630025" cy="390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77</xdr:row>
      <xdr:rowOff>19050</xdr:rowOff>
    </xdr:from>
    <xdr:to>
      <xdr:col>18</xdr:col>
      <xdr:colOff>638175</xdr:colOff>
      <xdr:row>89</xdr:row>
      <xdr:rowOff>200025</xdr:rowOff>
    </xdr:to>
    <xdr:cxnSp macro="">
      <xdr:nvCxnSpPr>
        <xdr:cNvPr id="18" name="ตัวเชื่อมต่อตรง 17"/>
        <xdr:cNvCxnSpPr/>
      </xdr:nvCxnSpPr>
      <xdr:spPr>
        <a:xfrm>
          <a:off x="9525" y="18421350"/>
          <a:ext cx="11610975" cy="2695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20</xdr:row>
      <xdr:rowOff>0</xdr:rowOff>
    </xdr:from>
    <xdr:to>
      <xdr:col>19</xdr:col>
      <xdr:colOff>9525</xdr:colOff>
      <xdr:row>31</xdr:row>
      <xdr:rowOff>228600</xdr:rowOff>
    </xdr:to>
    <xdr:cxnSp macro="">
      <xdr:nvCxnSpPr>
        <xdr:cNvPr id="20" name="ตัวเชื่อมต่อตรง 19"/>
        <xdr:cNvCxnSpPr/>
      </xdr:nvCxnSpPr>
      <xdr:spPr>
        <a:xfrm>
          <a:off x="28575" y="4648200"/>
          <a:ext cx="11620500" cy="2819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91</xdr:row>
      <xdr:rowOff>9525</xdr:rowOff>
    </xdr:from>
    <xdr:to>
      <xdr:col>18</xdr:col>
      <xdr:colOff>647700</xdr:colOff>
      <xdr:row>104</xdr:row>
      <xdr:rowOff>180975</xdr:rowOff>
    </xdr:to>
    <xdr:cxnSp macro="">
      <xdr:nvCxnSpPr>
        <xdr:cNvPr id="21" name="ตัวเชื่อมต่อตรง 20"/>
        <xdr:cNvCxnSpPr/>
      </xdr:nvCxnSpPr>
      <xdr:spPr>
        <a:xfrm>
          <a:off x="0" y="21345525"/>
          <a:ext cx="11630025" cy="2895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zoomScale="110" zoomScaleNormal="110" workbookViewId="0">
      <selection activeCell="F15" sqref="F15"/>
    </sheetView>
  </sheetViews>
  <sheetFormatPr defaultRowHeight="21" x14ac:dyDescent="0.35"/>
  <cols>
    <col min="1" max="1" width="5.25" style="483" customWidth="1"/>
    <col min="2" max="2" width="25.875" style="483" customWidth="1"/>
    <col min="3" max="3" width="13.25" style="483" customWidth="1"/>
    <col min="4" max="9" width="8" style="483" customWidth="1"/>
    <col min="10" max="10" width="13.375" style="483" customWidth="1"/>
    <col min="11" max="11" width="36" style="483" customWidth="1"/>
    <col min="12" max="16384" width="9" style="483"/>
  </cols>
  <sheetData>
    <row r="1" spans="1:11" x14ac:dyDescent="0.35">
      <c r="A1" s="493" t="s">
        <v>499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</row>
    <row r="2" spans="1:11" x14ac:dyDescent="0.35">
      <c r="A2" s="493" t="s">
        <v>496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</row>
    <row r="3" spans="1:11" x14ac:dyDescent="0.35">
      <c r="A3" s="494" t="s">
        <v>9</v>
      </c>
      <c r="B3" s="494"/>
      <c r="C3" s="494"/>
      <c r="D3" s="494"/>
      <c r="E3" s="494"/>
      <c r="F3" s="494"/>
      <c r="G3" s="494"/>
      <c r="H3" s="494"/>
      <c r="I3" s="494"/>
      <c r="J3" s="494"/>
      <c r="K3" s="494"/>
    </row>
    <row r="4" spans="1:11" x14ac:dyDescent="0.35">
      <c r="A4" s="482"/>
      <c r="B4" s="482"/>
      <c r="C4" s="482"/>
      <c r="D4" s="482"/>
      <c r="E4" s="482"/>
      <c r="F4" s="491"/>
      <c r="G4" s="491"/>
      <c r="H4" s="491"/>
      <c r="I4" s="491"/>
      <c r="J4" s="482"/>
      <c r="K4" s="482"/>
    </row>
    <row r="5" spans="1:11" s="484" customFormat="1" ht="19.5" customHeight="1" x14ac:dyDescent="0.35">
      <c r="A5" s="495" t="s">
        <v>503</v>
      </c>
      <c r="B5" s="497" t="s">
        <v>1</v>
      </c>
      <c r="C5" s="495" t="s">
        <v>11</v>
      </c>
      <c r="D5" s="499" t="s">
        <v>506</v>
      </c>
      <c r="E5" s="499"/>
      <c r="F5" s="499" t="s">
        <v>504</v>
      </c>
      <c r="G5" s="499"/>
      <c r="H5" s="499" t="s">
        <v>505</v>
      </c>
      <c r="I5" s="499"/>
      <c r="J5" s="495" t="s">
        <v>507</v>
      </c>
      <c r="K5" s="489" t="s">
        <v>497</v>
      </c>
    </row>
    <row r="6" spans="1:11" s="484" customFormat="1" x14ac:dyDescent="0.35">
      <c r="A6" s="496"/>
      <c r="B6" s="498"/>
      <c r="C6" s="496"/>
      <c r="D6" s="485" t="s">
        <v>3</v>
      </c>
      <c r="E6" s="485" t="s">
        <v>4</v>
      </c>
      <c r="F6" s="492" t="s">
        <v>3</v>
      </c>
      <c r="G6" s="492" t="s">
        <v>4</v>
      </c>
      <c r="H6" s="492" t="s">
        <v>3</v>
      </c>
      <c r="I6" s="492" t="s">
        <v>4</v>
      </c>
      <c r="J6" s="496"/>
      <c r="K6" s="490" t="s">
        <v>498</v>
      </c>
    </row>
    <row r="7" spans="1:11" x14ac:dyDescent="0.35">
      <c r="A7" s="548">
        <v>1</v>
      </c>
      <c r="B7" s="548" t="s">
        <v>508</v>
      </c>
      <c r="C7" s="548">
        <v>42</v>
      </c>
      <c r="D7" s="548">
        <v>3</v>
      </c>
      <c r="E7" s="548">
        <v>60</v>
      </c>
      <c r="F7" s="548">
        <v>2</v>
      </c>
      <c r="G7" s="548">
        <v>40</v>
      </c>
      <c r="H7" s="548">
        <v>1</v>
      </c>
      <c r="I7" s="548">
        <v>20</v>
      </c>
      <c r="J7" s="548">
        <v>36000</v>
      </c>
      <c r="K7" s="548" t="s">
        <v>509</v>
      </c>
    </row>
    <row r="8" spans="1:11" x14ac:dyDescent="0.35">
      <c r="A8" s="486"/>
      <c r="B8" s="486"/>
      <c r="C8" s="486"/>
      <c r="D8" s="486"/>
      <c r="E8" s="486"/>
      <c r="F8" s="486"/>
      <c r="G8" s="486"/>
      <c r="H8" s="486"/>
      <c r="I8" s="486"/>
      <c r="J8" s="486"/>
      <c r="K8" s="486"/>
    </row>
    <row r="9" spans="1:11" x14ac:dyDescent="0.35">
      <c r="A9" s="486"/>
      <c r="B9" s="486"/>
      <c r="C9" s="486"/>
      <c r="D9" s="486"/>
      <c r="E9" s="486"/>
      <c r="F9" s="486"/>
      <c r="G9" s="486"/>
      <c r="H9" s="486"/>
      <c r="I9" s="486"/>
      <c r="J9" s="486"/>
      <c r="K9" s="486"/>
    </row>
    <row r="10" spans="1:11" x14ac:dyDescent="0.35">
      <c r="A10" s="486"/>
      <c r="B10" s="486"/>
      <c r="C10" s="486"/>
      <c r="D10" s="486"/>
      <c r="E10" s="486"/>
      <c r="F10" s="486"/>
      <c r="G10" s="486"/>
      <c r="H10" s="486"/>
      <c r="I10" s="486"/>
      <c r="J10" s="486"/>
      <c r="K10" s="486"/>
    </row>
    <row r="11" spans="1:11" x14ac:dyDescent="0.35">
      <c r="A11" s="486"/>
      <c r="B11" s="486"/>
      <c r="C11" s="486"/>
      <c r="D11" s="486"/>
      <c r="E11" s="486"/>
      <c r="F11" s="486"/>
      <c r="G11" s="486"/>
      <c r="H11" s="486"/>
      <c r="I11" s="486"/>
      <c r="J11" s="486"/>
      <c r="K11" s="486"/>
    </row>
    <row r="12" spans="1:11" x14ac:dyDescent="0.35">
      <c r="A12" s="486"/>
      <c r="B12" s="486"/>
      <c r="C12" s="486"/>
      <c r="D12" s="486"/>
      <c r="E12" s="486"/>
      <c r="F12" s="486"/>
      <c r="G12" s="486"/>
      <c r="H12" s="486"/>
      <c r="I12" s="486"/>
      <c r="J12" s="486"/>
      <c r="K12" s="486"/>
    </row>
    <row r="13" spans="1:11" x14ac:dyDescent="0.35">
      <c r="A13" s="486"/>
      <c r="B13" s="486"/>
      <c r="C13" s="486"/>
      <c r="D13" s="486"/>
      <c r="E13" s="486"/>
      <c r="F13" s="486"/>
      <c r="G13" s="486"/>
      <c r="H13" s="486"/>
      <c r="I13" s="486"/>
      <c r="J13" s="486"/>
      <c r="K13" s="486"/>
    </row>
    <row r="14" spans="1:11" x14ac:dyDescent="0.35">
      <c r="A14" s="486"/>
      <c r="B14" s="486"/>
      <c r="C14" s="486"/>
      <c r="D14" s="486"/>
      <c r="E14" s="486"/>
      <c r="F14" s="486"/>
      <c r="G14" s="486"/>
      <c r="H14" s="486"/>
      <c r="I14" s="486"/>
      <c r="J14" s="486"/>
      <c r="K14" s="486"/>
    </row>
    <row r="15" spans="1:11" x14ac:dyDescent="0.35">
      <c r="A15" s="486"/>
      <c r="B15" s="486"/>
      <c r="C15" s="486"/>
      <c r="D15" s="486"/>
      <c r="E15" s="486"/>
      <c r="F15" s="486"/>
      <c r="G15" s="486"/>
      <c r="H15" s="486"/>
      <c r="I15" s="486"/>
      <c r="J15" s="486"/>
      <c r="K15" s="486"/>
    </row>
    <row r="16" spans="1:11" x14ac:dyDescent="0.35">
      <c r="A16" s="486"/>
      <c r="B16" s="486"/>
      <c r="C16" s="486"/>
      <c r="D16" s="486"/>
      <c r="E16" s="486"/>
      <c r="F16" s="486"/>
      <c r="G16" s="486"/>
      <c r="H16" s="486"/>
      <c r="I16" s="486"/>
      <c r="J16" s="486"/>
      <c r="K16" s="486"/>
    </row>
    <row r="17" spans="1:11" x14ac:dyDescent="0.35">
      <c r="A17" s="486"/>
      <c r="B17" s="486"/>
      <c r="C17" s="486"/>
      <c r="D17" s="486"/>
      <c r="E17" s="486"/>
      <c r="F17" s="486"/>
      <c r="G17" s="486"/>
      <c r="H17" s="486"/>
      <c r="I17" s="486"/>
      <c r="J17" s="486"/>
      <c r="K17" s="486"/>
    </row>
    <row r="18" spans="1:11" x14ac:dyDescent="0.35">
      <c r="A18" s="486"/>
      <c r="B18" s="486"/>
      <c r="C18" s="486"/>
      <c r="D18" s="486"/>
      <c r="E18" s="486"/>
      <c r="F18" s="486"/>
      <c r="G18" s="486"/>
      <c r="H18" s="486"/>
      <c r="I18" s="486"/>
      <c r="J18" s="486"/>
      <c r="K18" s="486"/>
    </row>
    <row r="19" spans="1:11" x14ac:dyDescent="0.35">
      <c r="A19" s="486"/>
      <c r="B19" s="486"/>
      <c r="C19" s="486"/>
      <c r="D19" s="486"/>
      <c r="E19" s="486"/>
      <c r="F19" s="486"/>
      <c r="G19" s="486"/>
      <c r="H19" s="486"/>
      <c r="I19" s="486"/>
      <c r="J19" s="486"/>
      <c r="K19" s="486"/>
    </row>
    <row r="20" spans="1:11" x14ac:dyDescent="0.35">
      <c r="A20" s="486"/>
      <c r="B20" s="486"/>
      <c r="C20" s="486"/>
      <c r="D20" s="486"/>
      <c r="E20" s="486"/>
      <c r="F20" s="486"/>
      <c r="G20" s="486"/>
      <c r="H20" s="486"/>
      <c r="I20" s="486"/>
      <c r="J20" s="486"/>
      <c r="K20" s="486"/>
    </row>
    <row r="21" spans="1:11" x14ac:dyDescent="0.35">
      <c r="A21" s="486"/>
      <c r="B21" s="486"/>
      <c r="C21" s="486"/>
      <c r="D21" s="486"/>
      <c r="E21" s="486"/>
      <c r="F21" s="486"/>
      <c r="G21" s="486"/>
      <c r="H21" s="486"/>
      <c r="I21" s="486"/>
      <c r="J21" s="486"/>
      <c r="K21" s="486"/>
    </row>
    <row r="22" spans="1:11" x14ac:dyDescent="0.35">
      <c r="A22" s="486"/>
      <c r="B22" s="486"/>
      <c r="C22" s="486"/>
      <c r="D22" s="486"/>
      <c r="E22" s="486"/>
      <c r="F22" s="486"/>
      <c r="G22" s="486"/>
      <c r="H22" s="486"/>
      <c r="I22" s="486"/>
      <c r="J22" s="486"/>
      <c r="K22" s="486"/>
    </row>
    <row r="23" spans="1:11" x14ac:dyDescent="0.35">
      <c r="A23" s="486"/>
      <c r="B23" s="486"/>
      <c r="C23" s="486"/>
      <c r="D23" s="486"/>
      <c r="E23" s="486"/>
      <c r="F23" s="486"/>
      <c r="G23" s="486"/>
      <c r="H23" s="486"/>
      <c r="I23" s="486"/>
      <c r="J23" s="486"/>
      <c r="K23" s="486"/>
    </row>
    <row r="24" spans="1:11" x14ac:dyDescent="0.35">
      <c r="A24" s="486"/>
      <c r="B24" s="486"/>
      <c r="C24" s="486"/>
      <c r="D24" s="486"/>
      <c r="E24" s="486"/>
      <c r="F24" s="486"/>
      <c r="G24" s="486"/>
      <c r="H24" s="486"/>
      <c r="I24" s="486"/>
      <c r="J24" s="486"/>
      <c r="K24" s="486"/>
    </row>
    <row r="25" spans="1:11" x14ac:dyDescent="0.35">
      <c r="A25" s="486"/>
      <c r="B25" s="486"/>
      <c r="C25" s="486"/>
      <c r="D25" s="486"/>
      <c r="E25" s="486"/>
      <c r="F25" s="486"/>
      <c r="G25" s="486"/>
      <c r="H25" s="486"/>
      <c r="I25" s="486"/>
      <c r="J25" s="486"/>
      <c r="K25" s="486"/>
    </row>
    <row r="26" spans="1:11" x14ac:dyDescent="0.35">
      <c r="A26" s="487"/>
      <c r="B26" s="487"/>
      <c r="C26" s="487"/>
      <c r="D26" s="487"/>
      <c r="E26" s="487"/>
      <c r="F26" s="487"/>
      <c r="G26" s="487"/>
      <c r="H26" s="487"/>
      <c r="I26" s="487"/>
      <c r="J26" s="487"/>
      <c r="K26" s="487"/>
    </row>
    <row r="28" spans="1:11" x14ac:dyDescent="0.35">
      <c r="A28" s="488" t="s">
        <v>501</v>
      </c>
      <c r="B28" s="483" t="s">
        <v>502</v>
      </c>
    </row>
    <row r="29" spans="1:11" x14ac:dyDescent="0.35">
      <c r="B29" s="483" t="s">
        <v>500</v>
      </c>
    </row>
  </sheetData>
  <mergeCells count="10">
    <mergeCell ref="A1:K1"/>
    <mergeCell ref="A2:K2"/>
    <mergeCell ref="A3:K3"/>
    <mergeCell ref="A5:A6"/>
    <mergeCell ref="B5:B6"/>
    <mergeCell ref="C5:C6"/>
    <mergeCell ref="D5:E5"/>
    <mergeCell ref="J5:J6"/>
    <mergeCell ref="H5:I5"/>
    <mergeCell ref="F5:G5"/>
  </mergeCells>
  <pageMargins left="0.25" right="0.19" top="0.48" bottom="0.28999999999999998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workbookViewId="0">
      <selection activeCell="T29" sqref="T29"/>
    </sheetView>
  </sheetViews>
  <sheetFormatPr defaultRowHeight="18.75" x14ac:dyDescent="0.3"/>
  <cols>
    <col min="1" max="1" width="4.875" style="1" customWidth="1"/>
    <col min="2" max="2" width="15.5" style="1" customWidth="1"/>
    <col min="3" max="3" width="33.25" style="1" customWidth="1"/>
    <col min="4" max="4" width="18.375" style="126" customWidth="1"/>
    <col min="5" max="5" width="7.625" style="126" customWidth="1"/>
    <col min="6" max="6" width="3.625" style="24" customWidth="1"/>
    <col min="7" max="7" width="3.875" style="24" customWidth="1"/>
    <col min="8" max="8" width="8.75" style="24" customWidth="1"/>
    <col min="9" max="9" width="3.5" style="24" customWidth="1"/>
    <col min="10" max="10" width="4.75" style="24" bestFit="1" customWidth="1"/>
    <col min="11" max="11" width="9.625" style="24" customWidth="1"/>
    <col min="12" max="12" width="3.5" style="24" customWidth="1"/>
    <col min="13" max="13" width="4.875" style="24" customWidth="1"/>
    <col min="14" max="14" width="9.125" style="24" customWidth="1"/>
    <col min="15" max="15" width="3.5" style="24" customWidth="1"/>
    <col min="16" max="16" width="4.75" style="24" bestFit="1" customWidth="1"/>
    <col min="17" max="17" width="9.25" style="24" customWidth="1"/>
    <col min="18" max="16384" width="9" style="1"/>
  </cols>
  <sheetData>
    <row r="1" spans="1:17" ht="21" x14ac:dyDescent="0.35">
      <c r="A1" s="493" t="s">
        <v>377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</row>
    <row r="2" spans="1:17" ht="21" customHeight="1" x14ac:dyDescent="0.3">
      <c r="A2" s="505" t="s">
        <v>17</v>
      </c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</row>
    <row r="3" spans="1:17" ht="7.5" customHeight="1" x14ac:dyDescent="0.3">
      <c r="A3" s="8"/>
      <c r="B3" s="8"/>
      <c r="C3" s="8"/>
      <c r="D3" s="105"/>
      <c r="E3" s="105"/>
      <c r="F3" s="23"/>
      <c r="G3" s="23"/>
      <c r="H3" s="23"/>
      <c r="I3" s="23"/>
      <c r="J3" s="23"/>
      <c r="K3" s="23"/>
      <c r="L3" s="23"/>
      <c r="M3" s="23"/>
      <c r="N3" s="23"/>
    </row>
    <row r="4" spans="1:17" s="2" customFormat="1" ht="24.75" customHeight="1" x14ac:dyDescent="0.3">
      <c r="A4" s="506" t="s">
        <v>0</v>
      </c>
      <c r="B4" s="507" t="s">
        <v>21</v>
      </c>
      <c r="C4" s="507" t="s">
        <v>349</v>
      </c>
      <c r="D4" s="510" t="s">
        <v>2</v>
      </c>
      <c r="E4" s="507" t="s">
        <v>11</v>
      </c>
      <c r="F4" s="513" t="s">
        <v>6</v>
      </c>
      <c r="G4" s="513"/>
      <c r="H4" s="513"/>
      <c r="I4" s="513"/>
      <c r="J4" s="513"/>
      <c r="K4" s="513"/>
      <c r="L4" s="513"/>
      <c r="M4" s="513"/>
      <c r="N4" s="513"/>
      <c r="O4" s="516" t="s">
        <v>16</v>
      </c>
      <c r="P4" s="516"/>
      <c r="Q4" s="516"/>
    </row>
    <row r="5" spans="1:17" s="2" customFormat="1" ht="19.5" x14ac:dyDescent="0.3">
      <c r="A5" s="506"/>
      <c r="B5" s="508"/>
      <c r="C5" s="508"/>
      <c r="D5" s="511"/>
      <c r="E5" s="508"/>
      <c r="F5" s="513" t="s">
        <v>12</v>
      </c>
      <c r="G5" s="513"/>
      <c r="H5" s="513"/>
      <c r="I5" s="513" t="s">
        <v>13</v>
      </c>
      <c r="J5" s="513"/>
      <c r="K5" s="513"/>
      <c r="L5" s="513" t="s">
        <v>14</v>
      </c>
      <c r="M5" s="513"/>
      <c r="N5" s="513"/>
      <c r="O5" s="516"/>
      <c r="P5" s="516"/>
      <c r="Q5" s="516"/>
    </row>
    <row r="6" spans="1:17" s="2" customFormat="1" ht="19.5" customHeight="1" x14ac:dyDescent="0.3">
      <c r="A6" s="506"/>
      <c r="B6" s="508"/>
      <c r="C6" s="508"/>
      <c r="D6" s="511"/>
      <c r="E6" s="508"/>
      <c r="F6" s="513" t="s">
        <v>5</v>
      </c>
      <c r="G6" s="513"/>
      <c r="H6" s="514" t="s">
        <v>10</v>
      </c>
      <c r="I6" s="513" t="s">
        <v>5</v>
      </c>
      <c r="J6" s="513"/>
      <c r="K6" s="514" t="s">
        <v>10</v>
      </c>
      <c r="L6" s="513" t="s">
        <v>5</v>
      </c>
      <c r="M6" s="513"/>
      <c r="N6" s="514" t="s">
        <v>10</v>
      </c>
      <c r="O6" s="513" t="s">
        <v>5</v>
      </c>
      <c r="P6" s="513"/>
      <c r="Q6" s="517" t="s">
        <v>10</v>
      </c>
    </row>
    <row r="7" spans="1:17" s="2" customFormat="1" ht="19.5" x14ac:dyDescent="0.3">
      <c r="A7" s="506"/>
      <c r="B7" s="509"/>
      <c r="C7" s="509"/>
      <c r="D7" s="512"/>
      <c r="E7" s="509"/>
      <c r="F7" s="124" t="s">
        <v>3</v>
      </c>
      <c r="G7" s="124" t="s">
        <v>4</v>
      </c>
      <c r="H7" s="515"/>
      <c r="I7" s="124" t="s">
        <v>3</v>
      </c>
      <c r="J7" s="124" t="s">
        <v>4</v>
      </c>
      <c r="K7" s="515"/>
      <c r="L7" s="124" t="s">
        <v>3</v>
      </c>
      <c r="M7" s="124" t="s">
        <v>4</v>
      </c>
      <c r="N7" s="515"/>
      <c r="O7" s="124" t="s">
        <v>3</v>
      </c>
      <c r="P7" s="124" t="s">
        <v>4</v>
      </c>
      <c r="Q7" s="517"/>
    </row>
    <row r="8" spans="1:17" ht="17.100000000000001" customHeight="1" x14ac:dyDescent="0.3">
      <c r="A8" s="17">
        <v>1</v>
      </c>
      <c r="B8" s="14" t="s">
        <v>202</v>
      </c>
      <c r="C8" s="18" t="s">
        <v>374</v>
      </c>
      <c r="D8" s="16" t="s">
        <v>158</v>
      </c>
      <c r="E8" s="129">
        <v>18</v>
      </c>
      <c r="F8" s="133">
        <v>0</v>
      </c>
      <c r="G8" s="133">
        <v>0</v>
      </c>
      <c r="H8" s="131">
        <v>0</v>
      </c>
      <c r="I8" s="133">
        <v>0</v>
      </c>
      <c r="J8" s="133">
        <v>0</v>
      </c>
      <c r="K8" s="131">
        <v>0</v>
      </c>
      <c r="L8" s="133">
        <v>1</v>
      </c>
      <c r="M8" s="133">
        <v>20</v>
      </c>
      <c r="N8" s="132">
        <v>51000</v>
      </c>
      <c r="O8" s="30">
        <f>F8+I8+L8</f>
        <v>1</v>
      </c>
      <c r="P8" s="30">
        <f>G8+J8+M8</f>
        <v>20</v>
      </c>
      <c r="Q8" s="30">
        <f>H8+K8+N8</f>
        <v>51000</v>
      </c>
    </row>
    <row r="9" spans="1:17" ht="17.100000000000001" customHeight="1" x14ac:dyDescent="0.3">
      <c r="A9" s="49"/>
      <c r="B9" s="49"/>
      <c r="C9" s="49"/>
      <c r="D9" s="45"/>
      <c r="E9" s="49"/>
      <c r="F9" s="45"/>
      <c r="G9" s="45"/>
      <c r="H9" s="130"/>
      <c r="I9" s="45"/>
      <c r="J9" s="45"/>
      <c r="K9" s="130"/>
      <c r="L9" s="45"/>
      <c r="M9" s="45"/>
      <c r="N9" s="130"/>
      <c r="O9" s="45"/>
      <c r="P9" s="45"/>
      <c r="Q9" s="130"/>
    </row>
    <row r="10" spans="1:17" ht="17.100000000000001" customHeight="1" x14ac:dyDescent="0.3">
      <c r="A10" s="500" t="s">
        <v>39</v>
      </c>
      <c r="B10" s="501"/>
      <c r="C10" s="501"/>
      <c r="D10" s="502"/>
      <c r="E10" s="106"/>
      <c r="F10" s="32">
        <f t="shared" ref="F10:Q10" si="0">SUM(F7:F9)</f>
        <v>0</v>
      </c>
      <c r="G10" s="32">
        <f t="shared" si="0"/>
        <v>0</v>
      </c>
      <c r="H10" s="32">
        <f t="shared" si="0"/>
        <v>0</v>
      </c>
      <c r="I10" s="32">
        <f t="shared" si="0"/>
        <v>0</v>
      </c>
      <c r="J10" s="32">
        <f t="shared" si="0"/>
        <v>0</v>
      </c>
      <c r="K10" s="32">
        <f t="shared" si="0"/>
        <v>0</v>
      </c>
      <c r="L10" s="32">
        <f t="shared" si="0"/>
        <v>1</v>
      </c>
      <c r="M10" s="32">
        <f t="shared" si="0"/>
        <v>20</v>
      </c>
      <c r="N10" s="32">
        <f t="shared" si="0"/>
        <v>51000</v>
      </c>
      <c r="O10" s="32">
        <f t="shared" si="0"/>
        <v>1</v>
      </c>
      <c r="P10" s="32">
        <f t="shared" si="0"/>
        <v>20</v>
      </c>
      <c r="Q10" s="32">
        <f t="shared" si="0"/>
        <v>51000</v>
      </c>
    </row>
    <row r="11" spans="1:17" ht="17.100000000000001" hidden="1" customHeight="1" x14ac:dyDescent="0.3">
      <c r="A11" s="172">
        <v>2</v>
      </c>
      <c r="B11" s="173" t="s">
        <v>242</v>
      </c>
      <c r="C11" s="173" t="s">
        <v>424</v>
      </c>
      <c r="D11" s="174" t="s">
        <v>158</v>
      </c>
      <c r="E11" s="175">
        <v>30</v>
      </c>
      <c r="F11" s="176">
        <v>0</v>
      </c>
      <c r="G11" s="176">
        <v>0</v>
      </c>
      <c r="H11" s="176">
        <v>0</v>
      </c>
      <c r="I11" s="176">
        <v>2</v>
      </c>
      <c r="J11" s="176">
        <v>40</v>
      </c>
      <c r="K11" s="176">
        <v>76000</v>
      </c>
      <c r="L11" s="176">
        <v>0</v>
      </c>
      <c r="M11" s="176">
        <v>0</v>
      </c>
      <c r="N11" s="176">
        <v>0</v>
      </c>
      <c r="O11" s="177">
        <f>F11+I11+L11</f>
        <v>2</v>
      </c>
      <c r="P11" s="177">
        <f>G11+J11+M11</f>
        <v>40</v>
      </c>
      <c r="Q11" s="177">
        <f>H11+K11+N11</f>
        <v>76000</v>
      </c>
    </row>
    <row r="12" spans="1:17" ht="17.100000000000001" hidden="1" customHeight="1" x14ac:dyDescent="0.3">
      <c r="A12" s="178"/>
      <c r="B12" s="179"/>
      <c r="C12" s="179" t="s">
        <v>425</v>
      </c>
      <c r="D12" s="178"/>
      <c r="E12" s="180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</row>
    <row r="13" spans="1:17" ht="17.100000000000001" hidden="1" customHeight="1" x14ac:dyDescent="0.3">
      <c r="A13" s="518" t="s">
        <v>39</v>
      </c>
      <c r="B13" s="519"/>
      <c r="C13" s="519"/>
      <c r="D13" s="520"/>
      <c r="E13" s="182"/>
      <c r="F13" s="183">
        <f>SUM(F11:F12)</f>
        <v>0</v>
      </c>
      <c r="G13" s="183">
        <f t="shared" ref="G13:Q13" si="1">SUM(G11:G12)</f>
        <v>0</v>
      </c>
      <c r="H13" s="183">
        <f t="shared" si="1"/>
        <v>0</v>
      </c>
      <c r="I13" s="183">
        <f t="shared" si="1"/>
        <v>2</v>
      </c>
      <c r="J13" s="183">
        <f t="shared" si="1"/>
        <v>40</v>
      </c>
      <c r="K13" s="183">
        <f t="shared" si="1"/>
        <v>76000</v>
      </c>
      <c r="L13" s="183">
        <f t="shared" si="1"/>
        <v>0</v>
      </c>
      <c r="M13" s="183">
        <f t="shared" si="1"/>
        <v>0</v>
      </c>
      <c r="N13" s="183">
        <f t="shared" si="1"/>
        <v>0</v>
      </c>
      <c r="O13" s="183">
        <f>SUM(O11:O12)</f>
        <v>2</v>
      </c>
      <c r="P13" s="183">
        <f t="shared" si="1"/>
        <v>40</v>
      </c>
      <c r="Q13" s="183">
        <f t="shared" si="1"/>
        <v>76000</v>
      </c>
    </row>
    <row r="14" spans="1:17" ht="17.100000000000001" customHeight="1" x14ac:dyDescent="0.3">
      <c r="A14" s="16">
        <v>2</v>
      </c>
      <c r="B14" s="15" t="s">
        <v>58</v>
      </c>
      <c r="C14" s="40" t="s">
        <v>350</v>
      </c>
      <c r="D14" s="16" t="s">
        <v>352</v>
      </c>
      <c r="E14" s="57">
        <v>6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5</v>
      </c>
      <c r="M14" s="13">
        <v>100</v>
      </c>
      <c r="N14" s="13">
        <v>94250</v>
      </c>
      <c r="O14" s="31">
        <f>F14+I14+L14</f>
        <v>5</v>
      </c>
      <c r="P14" s="31">
        <f>G14+J14+M14</f>
        <v>100</v>
      </c>
      <c r="Q14" s="31">
        <f>H14+K14+N14</f>
        <v>94250</v>
      </c>
    </row>
    <row r="15" spans="1:17" ht="17.100000000000001" customHeight="1" x14ac:dyDescent="0.3">
      <c r="A15" s="16"/>
      <c r="B15" s="15"/>
      <c r="C15" s="40" t="s">
        <v>351</v>
      </c>
      <c r="D15" s="16" t="s">
        <v>158</v>
      </c>
      <c r="E15" s="57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17" ht="17.100000000000001" customHeight="1" x14ac:dyDescent="0.3">
      <c r="A16" s="500" t="s">
        <v>39</v>
      </c>
      <c r="B16" s="501"/>
      <c r="C16" s="501"/>
      <c r="D16" s="502"/>
      <c r="E16" s="106"/>
      <c r="F16" s="32">
        <f t="shared" ref="F16:Q16" si="2">SUM(F14:F15)</f>
        <v>0</v>
      </c>
      <c r="G16" s="32">
        <f t="shared" si="2"/>
        <v>0</v>
      </c>
      <c r="H16" s="32">
        <f t="shared" si="2"/>
        <v>0</v>
      </c>
      <c r="I16" s="32">
        <f t="shared" si="2"/>
        <v>0</v>
      </c>
      <c r="J16" s="32">
        <f t="shared" si="2"/>
        <v>0</v>
      </c>
      <c r="K16" s="32">
        <f t="shared" si="2"/>
        <v>0</v>
      </c>
      <c r="L16" s="32">
        <f t="shared" si="2"/>
        <v>5</v>
      </c>
      <c r="M16" s="32">
        <f t="shared" si="2"/>
        <v>100</v>
      </c>
      <c r="N16" s="32">
        <f t="shared" si="2"/>
        <v>94250</v>
      </c>
      <c r="O16" s="32">
        <f t="shared" si="2"/>
        <v>5</v>
      </c>
      <c r="P16" s="32">
        <f t="shared" si="2"/>
        <v>100</v>
      </c>
      <c r="Q16" s="32">
        <f t="shared" si="2"/>
        <v>94250</v>
      </c>
    </row>
    <row r="17" spans="1:17" ht="18" customHeight="1" x14ac:dyDescent="0.3">
      <c r="A17" s="11">
        <v>3</v>
      </c>
      <c r="B17" s="14" t="s">
        <v>243</v>
      </c>
      <c r="C17" s="14" t="s">
        <v>374</v>
      </c>
      <c r="D17" s="16" t="s">
        <v>158</v>
      </c>
      <c r="E17" s="53">
        <v>18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29">
        <v>1</v>
      </c>
      <c r="M17" s="29">
        <v>20</v>
      </c>
      <c r="N17" s="29">
        <v>32600</v>
      </c>
      <c r="O17" s="31">
        <f>F17+I17+L17</f>
        <v>1</v>
      </c>
      <c r="P17" s="31">
        <f>G17+J17+M17</f>
        <v>20</v>
      </c>
      <c r="Q17" s="31">
        <f>H17+K17+N17</f>
        <v>32600</v>
      </c>
    </row>
    <row r="18" spans="1:17" ht="18" customHeight="1" x14ac:dyDescent="0.3">
      <c r="A18" s="16"/>
      <c r="B18" s="15"/>
      <c r="C18" s="15"/>
      <c r="D18" s="16"/>
      <c r="E18" s="5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8" customHeight="1" x14ac:dyDescent="0.3">
      <c r="A19" s="500" t="s">
        <v>39</v>
      </c>
      <c r="B19" s="501"/>
      <c r="C19" s="501"/>
      <c r="D19" s="502"/>
      <c r="E19" s="106"/>
      <c r="F19" s="32">
        <f>SUM(F17:F18)</f>
        <v>0</v>
      </c>
      <c r="G19" s="32">
        <f t="shared" ref="G19:Q19" si="3">SUM(G17:G18)</f>
        <v>0</v>
      </c>
      <c r="H19" s="32">
        <f t="shared" si="3"/>
        <v>0</v>
      </c>
      <c r="I19" s="32">
        <f t="shared" si="3"/>
        <v>0</v>
      </c>
      <c r="J19" s="32">
        <f t="shared" si="3"/>
        <v>0</v>
      </c>
      <c r="K19" s="32">
        <f t="shared" si="3"/>
        <v>0</v>
      </c>
      <c r="L19" s="32">
        <f t="shared" si="3"/>
        <v>1</v>
      </c>
      <c r="M19" s="32">
        <f t="shared" si="3"/>
        <v>20</v>
      </c>
      <c r="N19" s="32">
        <f t="shared" si="3"/>
        <v>32600</v>
      </c>
      <c r="O19" s="32">
        <f t="shared" si="3"/>
        <v>1</v>
      </c>
      <c r="P19" s="32">
        <f t="shared" si="3"/>
        <v>20</v>
      </c>
      <c r="Q19" s="32">
        <f t="shared" si="3"/>
        <v>32600</v>
      </c>
    </row>
    <row r="20" spans="1:17" ht="18" hidden="1" customHeight="1" x14ac:dyDescent="0.3">
      <c r="A20" s="172">
        <v>5</v>
      </c>
      <c r="B20" s="173" t="s">
        <v>75</v>
      </c>
      <c r="C20" s="173" t="s">
        <v>426</v>
      </c>
      <c r="D20" s="172" t="s">
        <v>158</v>
      </c>
      <c r="E20" s="175">
        <v>30</v>
      </c>
      <c r="F20" s="176">
        <v>0</v>
      </c>
      <c r="G20" s="176">
        <v>0</v>
      </c>
      <c r="H20" s="176">
        <v>0</v>
      </c>
      <c r="I20" s="176">
        <v>0</v>
      </c>
      <c r="J20" s="176">
        <v>0</v>
      </c>
      <c r="K20" s="176">
        <v>0</v>
      </c>
      <c r="L20" s="176">
        <v>2</v>
      </c>
      <c r="M20" s="176">
        <v>40</v>
      </c>
      <c r="N20" s="176">
        <v>76000</v>
      </c>
      <c r="O20" s="177">
        <f>F20+I20+L20</f>
        <v>2</v>
      </c>
      <c r="P20" s="177">
        <f>G20+J20+M20</f>
        <v>40</v>
      </c>
      <c r="Q20" s="177">
        <f>H20+K20+N20</f>
        <v>76000</v>
      </c>
    </row>
    <row r="21" spans="1:17" ht="18" hidden="1" customHeight="1" x14ac:dyDescent="0.3">
      <c r="A21" s="178"/>
      <c r="B21" s="178"/>
      <c r="C21" s="179" t="s">
        <v>427</v>
      </c>
      <c r="D21" s="178"/>
      <c r="E21" s="180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</row>
    <row r="22" spans="1:17" ht="18" hidden="1" customHeight="1" x14ac:dyDescent="0.3">
      <c r="A22" s="518" t="s">
        <v>39</v>
      </c>
      <c r="B22" s="519"/>
      <c r="C22" s="519"/>
      <c r="D22" s="520"/>
      <c r="E22" s="182"/>
      <c r="F22" s="183">
        <f>SUM(F20:F21)</f>
        <v>0</v>
      </c>
      <c r="G22" s="183">
        <f>SUM(G20:G21)</f>
        <v>0</v>
      </c>
      <c r="H22" s="183">
        <f t="shared" ref="H22:Q22" si="4">SUM(H20:H21)</f>
        <v>0</v>
      </c>
      <c r="I22" s="183">
        <f t="shared" si="4"/>
        <v>0</v>
      </c>
      <c r="J22" s="183">
        <f t="shared" si="4"/>
        <v>0</v>
      </c>
      <c r="K22" s="183">
        <f t="shared" si="4"/>
        <v>0</v>
      </c>
      <c r="L22" s="183">
        <f t="shared" si="4"/>
        <v>2</v>
      </c>
      <c r="M22" s="183">
        <f t="shared" si="4"/>
        <v>40</v>
      </c>
      <c r="N22" s="183">
        <f t="shared" si="4"/>
        <v>76000</v>
      </c>
      <c r="O22" s="183">
        <f t="shared" si="4"/>
        <v>2</v>
      </c>
      <c r="P22" s="183">
        <f t="shared" si="4"/>
        <v>40</v>
      </c>
      <c r="Q22" s="183">
        <f t="shared" si="4"/>
        <v>76000</v>
      </c>
    </row>
    <row r="23" spans="1:17" ht="18" customHeight="1" x14ac:dyDescent="0.3">
      <c r="A23" s="11">
        <v>4</v>
      </c>
      <c r="B23" s="14" t="s">
        <v>245</v>
      </c>
      <c r="C23" s="14" t="s">
        <v>375</v>
      </c>
      <c r="D23" s="16" t="s">
        <v>158</v>
      </c>
      <c r="E23" s="53">
        <v>30</v>
      </c>
      <c r="F23" s="29">
        <v>0</v>
      </c>
      <c r="G23" s="29">
        <v>0</v>
      </c>
      <c r="H23" s="29">
        <v>0</v>
      </c>
      <c r="I23" s="42">
        <v>0</v>
      </c>
      <c r="J23" s="42">
        <v>0</v>
      </c>
      <c r="K23" s="42">
        <v>0</v>
      </c>
      <c r="L23" s="29">
        <v>1</v>
      </c>
      <c r="M23" s="29">
        <v>20</v>
      </c>
      <c r="N23" s="29">
        <v>17000</v>
      </c>
      <c r="O23" s="30">
        <f>F23+L23+I23</f>
        <v>1</v>
      </c>
      <c r="P23" s="30">
        <f>G23+M23+J23</f>
        <v>20</v>
      </c>
      <c r="Q23" s="30">
        <f>H23+N23+K23</f>
        <v>17000</v>
      </c>
    </row>
    <row r="24" spans="1:17" ht="18" customHeight="1" x14ac:dyDescent="0.3">
      <c r="A24" s="63"/>
      <c r="B24" s="63"/>
      <c r="C24" s="63"/>
      <c r="D24" s="63"/>
      <c r="E24" s="107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 ht="18" customHeight="1" x14ac:dyDescent="0.3">
      <c r="A25" s="500" t="s">
        <v>39</v>
      </c>
      <c r="B25" s="501"/>
      <c r="C25" s="501"/>
      <c r="D25" s="502"/>
      <c r="E25" s="106"/>
      <c r="F25" s="32">
        <f>SUM(F23:F24)</f>
        <v>0</v>
      </c>
      <c r="G25" s="32">
        <f t="shared" ref="G25:Q25" si="5">SUM(G23:G24)</f>
        <v>0</v>
      </c>
      <c r="H25" s="32">
        <f t="shared" si="5"/>
        <v>0</v>
      </c>
      <c r="I25" s="32">
        <f t="shared" si="5"/>
        <v>0</v>
      </c>
      <c r="J25" s="32">
        <f t="shared" si="5"/>
        <v>0</v>
      </c>
      <c r="K25" s="32">
        <f t="shared" si="5"/>
        <v>0</v>
      </c>
      <c r="L25" s="32">
        <f>SUM(L23:L24)</f>
        <v>1</v>
      </c>
      <c r="M25" s="32">
        <f>SUM(M23:M24)</f>
        <v>20</v>
      </c>
      <c r="N25" s="32">
        <f>SUM(N23:N24)</f>
        <v>17000</v>
      </c>
      <c r="O25" s="32">
        <f t="shared" si="5"/>
        <v>1</v>
      </c>
      <c r="P25" s="32">
        <f t="shared" si="5"/>
        <v>20</v>
      </c>
      <c r="Q25" s="32">
        <f t="shared" si="5"/>
        <v>17000</v>
      </c>
    </row>
    <row r="26" spans="1:17" ht="18" customHeight="1" x14ac:dyDescent="0.3">
      <c r="A26" s="11">
        <v>5</v>
      </c>
      <c r="B26" s="14" t="s">
        <v>244</v>
      </c>
      <c r="C26" s="14" t="s">
        <v>375</v>
      </c>
      <c r="D26" s="11"/>
      <c r="E26" s="53">
        <v>60</v>
      </c>
      <c r="F26" s="29">
        <v>0</v>
      </c>
      <c r="G26" s="29">
        <v>0</v>
      </c>
      <c r="H26" s="29">
        <v>0</v>
      </c>
      <c r="I26" s="29">
        <v>2</v>
      </c>
      <c r="J26" s="29">
        <v>40</v>
      </c>
      <c r="K26" s="29">
        <v>60000</v>
      </c>
      <c r="L26" s="29">
        <v>0</v>
      </c>
      <c r="M26" s="29">
        <v>0</v>
      </c>
      <c r="N26" s="29">
        <v>0</v>
      </c>
      <c r="O26" s="30">
        <f>F26+I26+L26</f>
        <v>2</v>
      </c>
      <c r="P26" s="30">
        <f>G26+J26+M26</f>
        <v>40</v>
      </c>
      <c r="Q26" s="30">
        <f>H26+K26+N26</f>
        <v>60000</v>
      </c>
    </row>
    <row r="27" spans="1:17" ht="18" customHeight="1" x14ac:dyDescent="0.3">
      <c r="A27" s="63"/>
      <c r="B27" s="39"/>
      <c r="C27" s="39"/>
      <c r="D27" s="63"/>
      <c r="E27" s="107"/>
      <c r="F27" s="61"/>
      <c r="G27" s="61"/>
      <c r="H27" s="61"/>
      <c r="I27" s="61"/>
      <c r="J27" s="61"/>
      <c r="K27" s="61"/>
      <c r="L27" s="61"/>
      <c r="M27" s="61"/>
      <c r="N27" s="61"/>
      <c r="O27" s="50"/>
      <c r="P27" s="50"/>
      <c r="Q27" s="50"/>
    </row>
    <row r="28" spans="1:17" ht="18.95" customHeight="1" x14ac:dyDescent="0.3">
      <c r="A28" s="500" t="s">
        <v>39</v>
      </c>
      <c r="B28" s="501"/>
      <c r="C28" s="501"/>
      <c r="D28" s="502"/>
      <c r="E28" s="106"/>
      <c r="F28" s="32">
        <f>SUM(F26)</f>
        <v>0</v>
      </c>
      <c r="G28" s="32">
        <f t="shared" ref="G28:Q28" si="6">SUM(G26)</f>
        <v>0</v>
      </c>
      <c r="H28" s="32">
        <f t="shared" si="6"/>
        <v>0</v>
      </c>
      <c r="I28" s="32">
        <f t="shared" si="6"/>
        <v>2</v>
      </c>
      <c r="J28" s="32">
        <f t="shared" si="6"/>
        <v>40</v>
      </c>
      <c r="K28" s="32">
        <f t="shared" si="6"/>
        <v>60000</v>
      </c>
      <c r="L28" s="32">
        <f t="shared" si="6"/>
        <v>0</v>
      </c>
      <c r="M28" s="32">
        <f t="shared" si="6"/>
        <v>0</v>
      </c>
      <c r="N28" s="32">
        <f t="shared" si="6"/>
        <v>0</v>
      </c>
      <c r="O28" s="32">
        <f t="shared" si="6"/>
        <v>2</v>
      </c>
      <c r="P28" s="32">
        <f t="shared" si="6"/>
        <v>40</v>
      </c>
      <c r="Q28" s="32">
        <f t="shared" si="6"/>
        <v>60000</v>
      </c>
    </row>
    <row r="29" spans="1:17" ht="17.100000000000001" customHeight="1" x14ac:dyDescent="0.3">
      <c r="A29" s="11">
        <v>6</v>
      </c>
      <c r="B29" s="14" t="s">
        <v>232</v>
      </c>
      <c r="C29" s="127" t="s">
        <v>382</v>
      </c>
      <c r="D29" s="11" t="s">
        <v>158</v>
      </c>
      <c r="E29" s="53">
        <v>12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3</v>
      </c>
      <c r="M29" s="29">
        <v>180</v>
      </c>
      <c r="N29" s="29">
        <v>100000</v>
      </c>
      <c r="O29" s="30">
        <f>F29+I29+L29</f>
        <v>3</v>
      </c>
      <c r="P29" s="30">
        <f>G29+J29+M29</f>
        <v>180</v>
      </c>
      <c r="Q29" s="30">
        <f>H29+K29+N29</f>
        <v>100000</v>
      </c>
    </row>
    <row r="30" spans="1:17" ht="17.100000000000001" customHeight="1" x14ac:dyDescent="0.3">
      <c r="A30" s="63"/>
      <c r="B30" s="39"/>
      <c r="C30" s="128" t="s">
        <v>383</v>
      </c>
      <c r="D30" s="63"/>
      <c r="E30" s="107"/>
      <c r="F30" s="61"/>
      <c r="G30" s="61"/>
      <c r="H30" s="61"/>
      <c r="I30" s="61"/>
      <c r="J30" s="61"/>
      <c r="K30" s="61"/>
      <c r="L30" s="61"/>
      <c r="M30" s="61"/>
      <c r="N30" s="61"/>
      <c r="O30" s="50"/>
      <c r="P30" s="50"/>
      <c r="Q30" s="50"/>
    </row>
    <row r="31" spans="1:17" ht="17.100000000000001" customHeight="1" x14ac:dyDescent="0.3">
      <c r="A31" s="500" t="s">
        <v>39</v>
      </c>
      <c r="B31" s="501"/>
      <c r="C31" s="501"/>
      <c r="D31" s="502"/>
      <c r="E31" s="106"/>
      <c r="F31" s="32">
        <f t="shared" ref="F31:Q31" si="7">SUM(F29:F29)</f>
        <v>0</v>
      </c>
      <c r="G31" s="32">
        <f t="shared" si="7"/>
        <v>0</v>
      </c>
      <c r="H31" s="32">
        <f t="shared" si="7"/>
        <v>0</v>
      </c>
      <c r="I31" s="32">
        <f t="shared" si="7"/>
        <v>0</v>
      </c>
      <c r="J31" s="32">
        <f t="shared" si="7"/>
        <v>0</v>
      </c>
      <c r="K31" s="32">
        <f t="shared" si="7"/>
        <v>0</v>
      </c>
      <c r="L31" s="32">
        <f t="shared" si="7"/>
        <v>3</v>
      </c>
      <c r="M31" s="32">
        <f t="shared" si="7"/>
        <v>180</v>
      </c>
      <c r="N31" s="32">
        <f t="shared" si="7"/>
        <v>100000</v>
      </c>
      <c r="O31" s="32">
        <f t="shared" si="7"/>
        <v>3</v>
      </c>
      <c r="P31" s="32">
        <f t="shared" si="7"/>
        <v>180</v>
      </c>
      <c r="Q31" s="32">
        <f t="shared" si="7"/>
        <v>100000</v>
      </c>
    </row>
    <row r="32" spans="1:17" ht="17.100000000000001" customHeight="1" x14ac:dyDescent="0.3">
      <c r="A32" s="16">
        <v>7</v>
      </c>
      <c r="B32" s="15" t="s">
        <v>159</v>
      </c>
      <c r="C32" s="15" t="s">
        <v>373</v>
      </c>
      <c r="D32" s="16" t="s">
        <v>28</v>
      </c>
      <c r="E32" s="57">
        <v>60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1</v>
      </c>
      <c r="M32" s="13">
        <v>20</v>
      </c>
      <c r="N32" s="13">
        <v>48000</v>
      </c>
      <c r="O32" s="31">
        <f>F32+I32+L32</f>
        <v>1</v>
      </c>
      <c r="P32" s="31">
        <f>G32+J32+M32</f>
        <v>20</v>
      </c>
      <c r="Q32" s="31">
        <f>H32+K32+N32</f>
        <v>48000</v>
      </c>
    </row>
    <row r="33" spans="1:17" ht="17.100000000000001" customHeight="1" x14ac:dyDescent="0.3">
      <c r="A33" s="16"/>
      <c r="B33" s="16"/>
      <c r="C33" s="16"/>
      <c r="D33" s="16"/>
      <c r="E33" s="57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spans="1:17" ht="18" customHeight="1" x14ac:dyDescent="0.3">
      <c r="A34" s="500" t="s">
        <v>39</v>
      </c>
      <c r="B34" s="501"/>
      <c r="C34" s="501"/>
      <c r="D34" s="502"/>
      <c r="E34" s="106"/>
      <c r="F34" s="32">
        <f>SUM(F32)</f>
        <v>0</v>
      </c>
      <c r="G34" s="32">
        <f t="shared" ref="G34:Q34" si="8">SUM(G32)</f>
        <v>0</v>
      </c>
      <c r="H34" s="32">
        <f t="shared" si="8"/>
        <v>0</v>
      </c>
      <c r="I34" s="32">
        <f t="shared" si="8"/>
        <v>0</v>
      </c>
      <c r="J34" s="32">
        <f t="shared" si="8"/>
        <v>0</v>
      </c>
      <c r="K34" s="32">
        <f t="shared" si="8"/>
        <v>0</v>
      </c>
      <c r="L34" s="32">
        <f t="shared" si="8"/>
        <v>1</v>
      </c>
      <c r="M34" s="32">
        <f t="shared" si="8"/>
        <v>20</v>
      </c>
      <c r="N34" s="32">
        <f t="shared" si="8"/>
        <v>48000</v>
      </c>
      <c r="O34" s="32">
        <f t="shared" si="8"/>
        <v>1</v>
      </c>
      <c r="P34" s="32">
        <f t="shared" si="8"/>
        <v>20</v>
      </c>
      <c r="Q34" s="32">
        <f t="shared" si="8"/>
        <v>48000</v>
      </c>
    </row>
    <row r="35" spans="1:17" ht="17.100000000000001" customHeight="1" x14ac:dyDescent="0.3">
      <c r="A35" s="11">
        <v>8</v>
      </c>
      <c r="B35" s="14" t="s">
        <v>248</v>
      </c>
      <c r="C35" s="14" t="s">
        <v>375</v>
      </c>
      <c r="D35" s="11" t="s">
        <v>28</v>
      </c>
      <c r="E35" s="53">
        <v>30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1</v>
      </c>
      <c r="M35" s="29">
        <v>20</v>
      </c>
      <c r="N35" s="29">
        <v>50000</v>
      </c>
      <c r="O35" s="30">
        <f>F35+I35+L35</f>
        <v>1</v>
      </c>
      <c r="P35" s="30">
        <f>G35+J35+M35</f>
        <v>20</v>
      </c>
      <c r="Q35" s="30">
        <f>H35+K35+N35</f>
        <v>50000</v>
      </c>
    </row>
    <row r="36" spans="1:17" ht="17.100000000000001" customHeight="1" x14ac:dyDescent="0.3">
      <c r="A36" s="63"/>
      <c r="B36" s="39"/>
      <c r="C36" s="39"/>
      <c r="D36" s="63"/>
      <c r="E36" s="107"/>
      <c r="F36" s="61"/>
      <c r="G36" s="61"/>
      <c r="H36" s="61"/>
      <c r="I36" s="61"/>
      <c r="J36" s="61"/>
      <c r="K36" s="61"/>
      <c r="L36" s="61"/>
      <c r="M36" s="61"/>
      <c r="N36" s="61"/>
      <c r="O36" s="50"/>
      <c r="P36" s="50"/>
      <c r="Q36" s="50"/>
    </row>
    <row r="37" spans="1:17" ht="17.100000000000001" customHeight="1" x14ac:dyDescent="0.3">
      <c r="A37" s="500" t="s">
        <v>39</v>
      </c>
      <c r="B37" s="501"/>
      <c r="C37" s="501"/>
      <c r="D37" s="502"/>
      <c r="E37" s="106"/>
      <c r="F37" s="32">
        <f>SUM(F35)</f>
        <v>0</v>
      </c>
      <c r="G37" s="32">
        <f t="shared" ref="G37:N37" si="9">SUM(G35)</f>
        <v>0</v>
      </c>
      <c r="H37" s="32">
        <f t="shared" si="9"/>
        <v>0</v>
      </c>
      <c r="I37" s="32">
        <f t="shared" si="9"/>
        <v>0</v>
      </c>
      <c r="J37" s="32">
        <f t="shared" si="9"/>
        <v>0</v>
      </c>
      <c r="K37" s="32">
        <f t="shared" si="9"/>
        <v>0</v>
      </c>
      <c r="L37" s="32">
        <f t="shared" si="9"/>
        <v>1</v>
      </c>
      <c r="M37" s="32">
        <f t="shared" si="9"/>
        <v>20</v>
      </c>
      <c r="N37" s="32">
        <f t="shared" si="9"/>
        <v>50000</v>
      </c>
      <c r="O37" s="32">
        <f>SUM(O35)</f>
        <v>1</v>
      </c>
      <c r="P37" s="32">
        <f>SUM(P35)</f>
        <v>20</v>
      </c>
      <c r="Q37" s="32">
        <f>SUM(Q35)</f>
        <v>50000</v>
      </c>
    </row>
    <row r="38" spans="1:17" ht="17.100000000000001" customHeight="1" x14ac:dyDescent="0.3">
      <c r="A38" s="503" t="s">
        <v>16</v>
      </c>
      <c r="B38" s="503"/>
      <c r="C38" s="503"/>
      <c r="D38" s="503"/>
      <c r="E38" s="107"/>
      <c r="F38" s="50">
        <f>SUM(F10+F16+F19+F25+F28+F31+F34+F37)</f>
        <v>0</v>
      </c>
      <c r="G38" s="50">
        <f t="shared" ref="G38:P38" si="10">SUM(G10+G16+G19+G25+G28+G31+G34+G37)</f>
        <v>0</v>
      </c>
      <c r="H38" s="50">
        <f t="shared" si="10"/>
        <v>0</v>
      </c>
      <c r="I38" s="50">
        <f t="shared" si="10"/>
        <v>2</v>
      </c>
      <c r="J38" s="50">
        <f t="shared" si="10"/>
        <v>40</v>
      </c>
      <c r="K38" s="50">
        <f t="shared" si="10"/>
        <v>60000</v>
      </c>
      <c r="L38" s="50">
        <f t="shared" si="10"/>
        <v>13</v>
      </c>
      <c r="M38" s="50">
        <f t="shared" si="10"/>
        <v>380</v>
      </c>
      <c r="N38" s="50">
        <f t="shared" si="10"/>
        <v>392850</v>
      </c>
      <c r="O38" s="50">
        <f t="shared" si="10"/>
        <v>15</v>
      </c>
      <c r="P38" s="50">
        <f t="shared" si="10"/>
        <v>420</v>
      </c>
      <c r="Q38" s="50">
        <f>SUM(Q10+Q16+Q19+Q25+Q28+Q31+Q34+Q37)</f>
        <v>452850</v>
      </c>
    </row>
    <row r="39" spans="1:17" ht="17.100000000000001" customHeight="1" x14ac:dyDescent="0.3">
      <c r="A39" s="10" t="s">
        <v>384</v>
      </c>
    </row>
    <row r="40" spans="1:17" ht="17.100000000000001" customHeight="1" x14ac:dyDescent="0.3">
      <c r="A40" s="24" t="s">
        <v>322</v>
      </c>
      <c r="B40" s="504" t="s">
        <v>385</v>
      </c>
      <c r="C40" s="504"/>
    </row>
    <row r="41" spans="1:17" ht="17.100000000000001" customHeight="1" x14ac:dyDescent="0.3">
      <c r="A41" s="24" t="s">
        <v>322</v>
      </c>
      <c r="B41" s="1" t="s">
        <v>430</v>
      </c>
    </row>
    <row r="42" spans="1:17" s="2" customFormat="1" ht="17.100000000000001" customHeight="1" x14ac:dyDescent="0.3">
      <c r="B42" s="2" t="s">
        <v>431</v>
      </c>
      <c r="D42" s="114"/>
      <c r="E42" s="114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</row>
    <row r="43" spans="1:17" ht="18.95" customHeight="1" x14ac:dyDescent="0.3"/>
  </sheetData>
  <mergeCells count="32">
    <mergeCell ref="F5:H5"/>
    <mergeCell ref="L6:M6"/>
    <mergeCell ref="A13:D13"/>
    <mergeCell ref="K6:K7"/>
    <mergeCell ref="A10:D10"/>
    <mergeCell ref="I5:K5"/>
    <mergeCell ref="A1:Q1"/>
    <mergeCell ref="A2:Q2"/>
    <mergeCell ref="A4:A7"/>
    <mergeCell ref="B4:B7"/>
    <mergeCell ref="C4:C7"/>
    <mergeCell ref="D4:D7"/>
    <mergeCell ref="E4:E7"/>
    <mergeCell ref="F4:N4"/>
    <mergeCell ref="N6:N7"/>
    <mergeCell ref="O4:Q5"/>
    <mergeCell ref="L5:N5"/>
    <mergeCell ref="F6:G6"/>
    <mergeCell ref="H6:H7"/>
    <mergeCell ref="O6:P6"/>
    <mergeCell ref="Q6:Q7"/>
    <mergeCell ref="I6:J6"/>
    <mergeCell ref="A34:D34"/>
    <mergeCell ref="A37:D37"/>
    <mergeCell ref="A38:D38"/>
    <mergeCell ref="B40:C40"/>
    <mergeCell ref="A16:D16"/>
    <mergeCell ref="A19:D19"/>
    <mergeCell ref="A25:D25"/>
    <mergeCell ref="A28:D28"/>
    <mergeCell ref="A31:D31"/>
    <mergeCell ref="A22:D22"/>
  </mergeCells>
  <pageMargins left="0.23622047244094491" right="0.19685039370078741" top="0.28999999999999998" bottom="0.16" header="0.31496062992125984" footer="0.16"/>
  <pageSetup paperSize="9" scale="8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C25" sqref="C25"/>
    </sheetView>
  </sheetViews>
  <sheetFormatPr defaultRowHeight="18.75" x14ac:dyDescent="0.3"/>
  <cols>
    <col min="1" max="1" width="4.875" style="1" customWidth="1"/>
    <col min="2" max="2" width="25.625" style="1" customWidth="1"/>
    <col min="3" max="3" width="18" style="1" customWidth="1"/>
    <col min="4" max="4" width="7.625" style="1" customWidth="1"/>
    <col min="5" max="5" width="4.125" style="1" customWidth="1"/>
    <col min="6" max="6" width="6" style="1" customWidth="1"/>
    <col min="7" max="7" width="9.875" style="1" customWidth="1"/>
    <col min="8" max="8" width="4" style="1" customWidth="1"/>
    <col min="9" max="9" width="6.125" style="1" customWidth="1"/>
    <col min="10" max="10" width="9.875" style="1" customWidth="1"/>
    <col min="11" max="11" width="4.125" style="1" customWidth="1"/>
    <col min="12" max="12" width="5.75" style="1" customWidth="1"/>
    <col min="13" max="13" width="10.375" style="1" customWidth="1"/>
    <col min="14" max="14" width="5.625" style="1" customWidth="1"/>
    <col min="15" max="15" width="10" style="1" customWidth="1"/>
    <col min="16" max="16" width="4.375" style="1" customWidth="1"/>
    <col min="17" max="17" width="5.875" style="1" customWidth="1"/>
    <col min="18" max="18" width="10.125" style="1" customWidth="1"/>
    <col min="19" max="16384" width="9" style="1"/>
  </cols>
  <sheetData>
    <row r="1" spans="1:18" ht="21" x14ac:dyDescent="0.35">
      <c r="A1" s="493" t="s">
        <v>7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</row>
    <row r="2" spans="1:18" ht="21" x14ac:dyDescent="0.35">
      <c r="A2" s="493" t="s">
        <v>8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</row>
    <row r="3" spans="1:18" ht="21" customHeight="1" x14ac:dyDescent="0.3">
      <c r="A3" s="505" t="s">
        <v>17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</row>
    <row r="4" spans="1:18" ht="21" x14ac:dyDescent="0.35">
      <c r="A4" s="494" t="s">
        <v>9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</row>
    <row r="5" spans="1:18" ht="7.5" customHeigh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8" s="2" customFormat="1" ht="24.75" customHeight="1" x14ac:dyDescent="0.3">
      <c r="A6" s="506" t="s">
        <v>0</v>
      </c>
      <c r="B6" s="513" t="s">
        <v>1</v>
      </c>
      <c r="C6" s="513" t="s">
        <v>2</v>
      </c>
      <c r="D6" s="507" t="s">
        <v>11</v>
      </c>
      <c r="E6" s="513" t="s">
        <v>6</v>
      </c>
      <c r="F6" s="513"/>
      <c r="G6" s="513"/>
      <c r="H6" s="513"/>
      <c r="I6" s="513"/>
      <c r="J6" s="513"/>
      <c r="K6" s="513"/>
      <c r="L6" s="513"/>
      <c r="M6" s="513"/>
      <c r="N6" s="513"/>
      <c r="O6" s="513"/>
      <c r="P6" s="516" t="s">
        <v>16</v>
      </c>
      <c r="Q6" s="516"/>
      <c r="R6" s="516"/>
    </row>
    <row r="7" spans="1:18" s="2" customFormat="1" ht="19.5" x14ac:dyDescent="0.3">
      <c r="A7" s="506"/>
      <c r="B7" s="513"/>
      <c r="C7" s="513"/>
      <c r="D7" s="508"/>
      <c r="E7" s="513" t="s">
        <v>12</v>
      </c>
      <c r="F7" s="513"/>
      <c r="G7" s="513"/>
      <c r="H7" s="513" t="s">
        <v>13</v>
      </c>
      <c r="I7" s="513"/>
      <c r="J7" s="513"/>
      <c r="K7" s="513" t="s">
        <v>14</v>
      </c>
      <c r="L7" s="513"/>
      <c r="M7" s="513"/>
      <c r="N7" s="513" t="s">
        <v>15</v>
      </c>
      <c r="O7" s="513"/>
      <c r="P7" s="516"/>
      <c r="Q7" s="516"/>
      <c r="R7" s="516"/>
    </row>
    <row r="8" spans="1:18" s="2" customFormat="1" ht="19.5" customHeight="1" x14ac:dyDescent="0.3">
      <c r="A8" s="506"/>
      <c r="B8" s="513"/>
      <c r="C8" s="513"/>
      <c r="D8" s="508"/>
      <c r="E8" s="513" t="s">
        <v>5</v>
      </c>
      <c r="F8" s="513"/>
      <c r="G8" s="507" t="s">
        <v>10</v>
      </c>
      <c r="H8" s="513" t="s">
        <v>5</v>
      </c>
      <c r="I8" s="513"/>
      <c r="J8" s="507" t="s">
        <v>10</v>
      </c>
      <c r="K8" s="513" t="s">
        <v>5</v>
      </c>
      <c r="L8" s="513"/>
      <c r="M8" s="507" t="s">
        <v>10</v>
      </c>
      <c r="N8" s="6" t="s">
        <v>5</v>
      </c>
      <c r="O8" s="507" t="s">
        <v>10</v>
      </c>
      <c r="P8" s="513" t="s">
        <v>5</v>
      </c>
      <c r="Q8" s="513"/>
      <c r="R8" s="506" t="s">
        <v>10</v>
      </c>
    </row>
    <row r="9" spans="1:18" s="2" customFormat="1" ht="19.5" x14ac:dyDescent="0.3">
      <c r="A9" s="506"/>
      <c r="B9" s="513"/>
      <c r="C9" s="513"/>
      <c r="D9" s="509"/>
      <c r="E9" s="6" t="s">
        <v>3</v>
      </c>
      <c r="F9" s="6" t="s">
        <v>4</v>
      </c>
      <c r="G9" s="509"/>
      <c r="H9" s="6" t="s">
        <v>3</v>
      </c>
      <c r="I9" s="6" t="s">
        <v>4</v>
      </c>
      <c r="J9" s="509"/>
      <c r="K9" s="6" t="s">
        <v>3</v>
      </c>
      <c r="L9" s="6" t="s">
        <v>4</v>
      </c>
      <c r="M9" s="509"/>
      <c r="N9" s="7" t="s">
        <v>4</v>
      </c>
      <c r="O9" s="509"/>
      <c r="P9" s="9" t="s">
        <v>3</v>
      </c>
      <c r="Q9" s="9" t="s">
        <v>4</v>
      </c>
      <c r="R9" s="506"/>
    </row>
    <row r="10" spans="1:18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4" t="s">
        <v>20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30" spans="1:18" x14ac:dyDescent="0.3">
      <c r="A30" s="10" t="s">
        <v>18</v>
      </c>
    </row>
    <row r="31" spans="1:18" x14ac:dyDescent="0.3">
      <c r="B31" s="1" t="s">
        <v>19</v>
      </c>
    </row>
  </sheetData>
  <mergeCells count="23">
    <mergeCell ref="A1:R1"/>
    <mergeCell ref="A2:R2"/>
    <mergeCell ref="A4:R4"/>
    <mergeCell ref="N7:O7"/>
    <mergeCell ref="O8:O9"/>
    <mergeCell ref="P6:R7"/>
    <mergeCell ref="K8:L8"/>
    <mergeCell ref="A3:R3"/>
    <mergeCell ref="C6:C9"/>
    <mergeCell ref="B6:B9"/>
    <mergeCell ref="R8:R9"/>
    <mergeCell ref="E8:F8"/>
    <mergeCell ref="E7:G7"/>
    <mergeCell ref="J8:J9"/>
    <mergeCell ref="H7:J7"/>
    <mergeCell ref="P8:Q8"/>
    <mergeCell ref="M8:M9"/>
    <mergeCell ref="E6:O6"/>
    <mergeCell ref="G8:G9"/>
    <mergeCell ref="A6:A9"/>
    <mergeCell ref="D6:D9"/>
    <mergeCell ref="K7:M7"/>
    <mergeCell ref="H8:I8"/>
  </mergeCells>
  <pageMargins left="0.25" right="0.19" top="0.48" bottom="0.28999999999999998" header="0.3" footer="0.3"/>
  <pageSetup paperSize="9" scale="8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6"/>
  <sheetViews>
    <sheetView topLeftCell="A259" workbookViewId="0">
      <selection activeCell="X262" sqref="X262"/>
    </sheetView>
  </sheetViews>
  <sheetFormatPr defaultRowHeight="18.75" x14ac:dyDescent="0.3"/>
  <cols>
    <col min="1" max="1" width="4.875" style="1" customWidth="1"/>
    <col min="2" max="2" width="14.25" style="1" customWidth="1"/>
    <col min="3" max="3" width="28.5" style="1" customWidth="1"/>
    <col min="4" max="4" width="15.375" style="46" customWidth="1"/>
    <col min="5" max="5" width="7.625" style="104" customWidth="1"/>
    <col min="6" max="6" width="3.625" style="24" customWidth="1"/>
    <col min="7" max="7" width="4.25" style="24" customWidth="1"/>
    <col min="8" max="8" width="8.75" style="24" customWidth="1"/>
    <col min="9" max="9" width="3.5" style="24" customWidth="1"/>
    <col min="10" max="10" width="4.75" style="24" bestFit="1" customWidth="1"/>
    <col min="11" max="11" width="8.875" style="24" customWidth="1"/>
    <col min="12" max="12" width="3.5" style="24" customWidth="1"/>
    <col min="13" max="13" width="4.875" style="24" customWidth="1"/>
    <col min="14" max="14" width="9.125" style="24" customWidth="1"/>
    <col min="15" max="15" width="5.625" style="24" customWidth="1"/>
    <col min="16" max="16" width="8.375" style="24" customWidth="1"/>
    <col min="17" max="17" width="3.5" style="24" customWidth="1"/>
    <col min="18" max="18" width="4.75" style="24" bestFit="1" customWidth="1"/>
    <col min="19" max="19" width="8.625" style="24" customWidth="1"/>
    <col min="20" max="16384" width="9" style="1"/>
  </cols>
  <sheetData>
    <row r="1" spans="1:19" ht="21" x14ac:dyDescent="0.35">
      <c r="A1" s="493" t="s">
        <v>7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</row>
    <row r="2" spans="1:19" ht="21" x14ac:dyDescent="0.35">
      <c r="A2" s="493" t="s">
        <v>8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</row>
    <row r="3" spans="1:19" ht="21" customHeight="1" x14ac:dyDescent="0.3">
      <c r="A3" s="505" t="s">
        <v>17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</row>
    <row r="4" spans="1:19" ht="7.5" customHeight="1" x14ac:dyDescent="0.3">
      <c r="A4" s="8"/>
      <c r="B4" s="8"/>
      <c r="C4" s="8"/>
      <c r="D4" s="8"/>
      <c r="E4" s="105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9" s="2" customFormat="1" ht="24.75" customHeight="1" x14ac:dyDescent="0.3">
      <c r="A5" s="506" t="s">
        <v>0</v>
      </c>
      <c r="B5" s="507" t="s">
        <v>21</v>
      </c>
      <c r="C5" s="513" t="s">
        <v>1</v>
      </c>
      <c r="D5" s="510" t="s">
        <v>2</v>
      </c>
      <c r="E5" s="507" t="s">
        <v>11</v>
      </c>
      <c r="F5" s="513" t="s">
        <v>6</v>
      </c>
      <c r="G5" s="513"/>
      <c r="H5" s="513"/>
      <c r="I5" s="513"/>
      <c r="J5" s="513"/>
      <c r="K5" s="513"/>
      <c r="L5" s="513"/>
      <c r="M5" s="513"/>
      <c r="N5" s="513"/>
      <c r="O5" s="513"/>
      <c r="P5" s="513"/>
      <c r="Q5" s="516" t="s">
        <v>16</v>
      </c>
      <c r="R5" s="516"/>
      <c r="S5" s="516"/>
    </row>
    <row r="6" spans="1:19" s="2" customFormat="1" ht="19.5" x14ac:dyDescent="0.3">
      <c r="A6" s="506"/>
      <c r="B6" s="508"/>
      <c r="C6" s="513"/>
      <c r="D6" s="511"/>
      <c r="E6" s="508"/>
      <c r="F6" s="513" t="s">
        <v>12</v>
      </c>
      <c r="G6" s="513"/>
      <c r="H6" s="513"/>
      <c r="I6" s="513" t="s">
        <v>13</v>
      </c>
      <c r="J6" s="513"/>
      <c r="K6" s="513"/>
      <c r="L6" s="513" t="s">
        <v>14</v>
      </c>
      <c r="M6" s="513"/>
      <c r="N6" s="513"/>
      <c r="O6" s="513" t="s">
        <v>15</v>
      </c>
      <c r="P6" s="513"/>
      <c r="Q6" s="516"/>
      <c r="R6" s="516"/>
      <c r="S6" s="516"/>
    </row>
    <row r="7" spans="1:19" s="2" customFormat="1" ht="19.5" customHeight="1" x14ac:dyDescent="0.3">
      <c r="A7" s="506"/>
      <c r="B7" s="508"/>
      <c r="C7" s="513"/>
      <c r="D7" s="511"/>
      <c r="E7" s="508"/>
      <c r="F7" s="513" t="s">
        <v>5</v>
      </c>
      <c r="G7" s="513"/>
      <c r="H7" s="514" t="s">
        <v>10</v>
      </c>
      <c r="I7" s="513" t="s">
        <v>5</v>
      </c>
      <c r="J7" s="513"/>
      <c r="K7" s="514" t="s">
        <v>10</v>
      </c>
      <c r="L7" s="513" t="s">
        <v>5</v>
      </c>
      <c r="M7" s="513"/>
      <c r="N7" s="514" t="s">
        <v>10</v>
      </c>
      <c r="O7" s="134" t="s">
        <v>5</v>
      </c>
      <c r="P7" s="514" t="s">
        <v>10</v>
      </c>
      <c r="Q7" s="513" t="s">
        <v>5</v>
      </c>
      <c r="R7" s="513"/>
      <c r="S7" s="517" t="s">
        <v>10</v>
      </c>
    </row>
    <row r="8" spans="1:19" s="2" customFormat="1" ht="19.5" x14ac:dyDescent="0.3">
      <c r="A8" s="506"/>
      <c r="B8" s="509"/>
      <c r="C8" s="513"/>
      <c r="D8" s="512"/>
      <c r="E8" s="509"/>
      <c r="F8" s="134" t="s">
        <v>3</v>
      </c>
      <c r="G8" s="134" t="s">
        <v>4</v>
      </c>
      <c r="H8" s="515"/>
      <c r="I8" s="134" t="s">
        <v>3</v>
      </c>
      <c r="J8" s="134" t="s">
        <v>4</v>
      </c>
      <c r="K8" s="515"/>
      <c r="L8" s="134" t="s">
        <v>3</v>
      </c>
      <c r="M8" s="134" t="s">
        <v>4</v>
      </c>
      <c r="N8" s="515"/>
      <c r="O8" s="135" t="s">
        <v>4</v>
      </c>
      <c r="P8" s="515"/>
      <c r="Q8" s="134" t="s">
        <v>3</v>
      </c>
      <c r="R8" s="134" t="s">
        <v>4</v>
      </c>
      <c r="S8" s="517"/>
    </row>
    <row r="9" spans="1:19" ht="19.5" x14ac:dyDescent="0.3">
      <c r="A9" s="129">
        <v>1</v>
      </c>
      <c r="B9" s="165" t="s">
        <v>87</v>
      </c>
      <c r="C9" s="19" t="s">
        <v>420</v>
      </c>
      <c r="D9" s="19" t="s">
        <v>28</v>
      </c>
      <c r="E9" s="17"/>
      <c r="F9" s="133">
        <v>0</v>
      </c>
      <c r="G9" s="133">
        <v>0</v>
      </c>
      <c r="H9" s="131">
        <v>0</v>
      </c>
      <c r="I9" s="133">
        <v>5</v>
      </c>
      <c r="J9" s="133">
        <v>150</v>
      </c>
      <c r="K9" s="132">
        <v>349000</v>
      </c>
      <c r="L9" s="133">
        <v>0</v>
      </c>
      <c r="M9" s="133">
        <v>0</v>
      </c>
      <c r="N9" s="131">
        <v>0</v>
      </c>
      <c r="O9" s="133">
        <v>0</v>
      </c>
      <c r="P9" s="131">
        <v>0</v>
      </c>
      <c r="Q9" s="30">
        <f>F9+I9+L9</f>
        <v>5</v>
      </c>
      <c r="R9" s="30">
        <f>G9+J9+M9+O9</f>
        <v>150</v>
      </c>
      <c r="S9" s="30">
        <f>H9+K9+N9+P9</f>
        <v>349000</v>
      </c>
    </row>
    <row r="10" spans="1:19" s="2" customFormat="1" ht="19.5" x14ac:dyDescent="0.3">
      <c r="A10" s="166"/>
      <c r="B10" s="166" t="s">
        <v>86</v>
      </c>
      <c r="C10" s="151"/>
      <c r="D10" s="151"/>
      <c r="E10" s="148"/>
      <c r="F10" s="168"/>
      <c r="G10" s="168"/>
      <c r="H10" s="169"/>
      <c r="I10" s="168"/>
      <c r="J10" s="168"/>
      <c r="K10" s="169"/>
      <c r="L10" s="167"/>
      <c r="M10" s="167"/>
      <c r="N10" s="150"/>
      <c r="O10" s="167"/>
      <c r="P10" s="150"/>
      <c r="Q10" s="167"/>
      <c r="R10" s="167"/>
      <c r="S10" s="150"/>
    </row>
    <row r="11" spans="1:19" s="2" customFormat="1" x14ac:dyDescent="0.3">
      <c r="A11" s="500" t="s">
        <v>39</v>
      </c>
      <c r="B11" s="501"/>
      <c r="C11" s="501"/>
      <c r="D11" s="502"/>
      <c r="E11" s="106"/>
      <c r="F11" s="32">
        <f>SUM(F9)</f>
        <v>0</v>
      </c>
      <c r="G11" s="32">
        <f t="shared" ref="G11:S11" si="0">SUM(G9)</f>
        <v>0</v>
      </c>
      <c r="H11" s="32">
        <f t="shared" si="0"/>
        <v>0</v>
      </c>
      <c r="I11" s="32">
        <f t="shared" si="0"/>
        <v>5</v>
      </c>
      <c r="J11" s="32">
        <f t="shared" si="0"/>
        <v>150</v>
      </c>
      <c r="K11" s="32">
        <f t="shared" si="0"/>
        <v>349000</v>
      </c>
      <c r="L11" s="32">
        <f t="shared" si="0"/>
        <v>0</v>
      </c>
      <c r="M11" s="32">
        <f t="shared" si="0"/>
        <v>0</v>
      </c>
      <c r="N11" s="32">
        <f t="shared" si="0"/>
        <v>0</v>
      </c>
      <c r="O11" s="32">
        <f t="shared" si="0"/>
        <v>0</v>
      </c>
      <c r="P11" s="32">
        <f t="shared" si="0"/>
        <v>0</v>
      </c>
      <c r="Q11" s="32">
        <f t="shared" si="0"/>
        <v>5</v>
      </c>
      <c r="R11" s="32">
        <f t="shared" si="0"/>
        <v>150</v>
      </c>
      <c r="S11" s="32">
        <f t="shared" si="0"/>
        <v>349000</v>
      </c>
    </row>
    <row r="12" spans="1:19" s="2" customFormat="1" ht="17.100000000000001" customHeight="1" x14ac:dyDescent="0.3">
      <c r="A12" s="11">
        <v>2</v>
      </c>
      <c r="B12" s="14" t="s">
        <v>251</v>
      </c>
      <c r="C12" s="14" t="s">
        <v>408</v>
      </c>
      <c r="D12" s="14" t="s">
        <v>177</v>
      </c>
      <c r="E12" s="53">
        <v>60</v>
      </c>
      <c r="F12" s="29">
        <v>0</v>
      </c>
      <c r="G12" s="29">
        <v>0</v>
      </c>
      <c r="H12" s="29">
        <v>0</v>
      </c>
      <c r="I12" s="29">
        <v>1</v>
      </c>
      <c r="J12" s="29">
        <v>20</v>
      </c>
      <c r="K12" s="29">
        <v>26500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30">
        <f>F12+I12+L12</f>
        <v>1</v>
      </c>
      <c r="R12" s="30">
        <f>G12+J12+M12+O12</f>
        <v>20</v>
      </c>
      <c r="S12" s="30">
        <f>H12+K12+N12+P12</f>
        <v>26500</v>
      </c>
    </row>
    <row r="13" spans="1:19" s="2" customFormat="1" ht="17.100000000000001" customHeight="1" x14ac:dyDescent="0.3">
      <c r="A13" s="16"/>
      <c r="B13" s="15"/>
      <c r="C13" s="15" t="s">
        <v>252</v>
      </c>
      <c r="D13" s="15" t="s">
        <v>69</v>
      </c>
      <c r="E13" s="57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s="2" customFormat="1" ht="17.100000000000001" customHeight="1" x14ac:dyDescent="0.3">
      <c r="A14" s="63"/>
      <c r="B14" s="39"/>
      <c r="C14" s="39"/>
      <c r="D14" s="39"/>
      <c r="E14" s="107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</row>
    <row r="15" spans="1:19" s="2" customFormat="1" ht="17.100000000000001" customHeight="1" x14ac:dyDescent="0.3">
      <c r="A15" s="500" t="s">
        <v>39</v>
      </c>
      <c r="B15" s="501"/>
      <c r="C15" s="501"/>
      <c r="D15" s="502"/>
      <c r="E15" s="106"/>
      <c r="F15" s="32">
        <f>SUM(F12)</f>
        <v>0</v>
      </c>
      <c r="G15" s="32">
        <f t="shared" ref="G15:P15" si="1">SUM(G12)</f>
        <v>0</v>
      </c>
      <c r="H15" s="32">
        <f t="shared" si="1"/>
        <v>0</v>
      </c>
      <c r="I15" s="32">
        <f t="shared" si="1"/>
        <v>1</v>
      </c>
      <c r="J15" s="32">
        <f t="shared" si="1"/>
        <v>20</v>
      </c>
      <c r="K15" s="32">
        <f t="shared" si="1"/>
        <v>26500</v>
      </c>
      <c r="L15" s="32">
        <f t="shared" si="1"/>
        <v>0</v>
      </c>
      <c r="M15" s="32">
        <f t="shared" si="1"/>
        <v>0</v>
      </c>
      <c r="N15" s="32">
        <f t="shared" si="1"/>
        <v>0</v>
      </c>
      <c r="O15" s="32">
        <f t="shared" si="1"/>
        <v>0</v>
      </c>
      <c r="P15" s="32">
        <f t="shared" si="1"/>
        <v>0</v>
      </c>
      <c r="Q15" s="32">
        <f>SUM(Q12)</f>
        <v>1</v>
      </c>
      <c r="R15" s="32">
        <f>SUM(R12)</f>
        <v>20</v>
      </c>
      <c r="S15" s="32">
        <f>SUM(S12)</f>
        <v>26500</v>
      </c>
    </row>
    <row r="16" spans="1:19" ht="17.100000000000001" customHeight="1" x14ac:dyDescent="0.3">
      <c r="A16" s="17">
        <v>3</v>
      </c>
      <c r="B16" s="154" t="s">
        <v>43</v>
      </c>
      <c r="C16" s="19" t="s">
        <v>48</v>
      </c>
      <c r="D16" s="19" t="s">
        <v>44</v>
      </c>
      <c r="E16" s="17">
        <v>18</v>
      </c>
      <c r="F16" s="12" t="s">
        <v>40</v>
      </c>
      <c r="G16" s="12" t="s">
        <v>40</v>
      </c>
      <c r="H16" s="12" t="s">
        <v>40</v>
      </c>
      <c r="I16" s="12" t="s">
        <v>40</v>
      </c>
      <c r="J16" s="12" t="s">
        <v>40</v>
      </c>
      <c r="K16" s="12" t="s">
        <v>40</v>
      </c>
      <c r="L16" s="26">
        <v>1</v>
      </c>
      <c r="M16" s="26">
        <v>15</v>
      </c>
      <c r="N16" s="33">
        <v>4500</v>
      </c>
      <c r="O16" s="26">
        <v>0</v>
      </c>
      <c r="P16" s="25">
        <v>0</v>
      </c>
      <c r="Q16" s="29">
        <f>F16+I16+L16</f>
        <v>1</v>
      </c>
      <c r="R16" s="29">
        <f>G16+J16+M16+O16</f>
        <v>15</v>
      </c>
      <c r="S16" s="29">
        <f>H16+K16+N16+P16</f>
        <v>4500</v>
      </c>
    </row>
    <row r="17" spans="1:19" s="2" customFormat="1" ht="17.100000000000001" customHeight="1" x14ac:dyDescent="0.3">
      <c r="A17" s="20"/>
      <c r="B17" s="20"/>
      <c r="C17" s="21"/>
      <c r="D17" s="22" t="s">
        <v>45</v>
      </c>
      <c r="E17" s="71"/>
      <c r="F17" s="28"/>
      <c r="G17" s="28"/>
      <c r="H17" s="27"/>
      <c r="I17" s="28"/>
      <c r="J17" s="28"/>
      <c r="K17" s="27"/>
      <c r="L17" s="28"/>
      <c r="M17" s="28"/>
      <c r="N17" s="27"/>
      <c r="O17" s="28"/>
      <c r="P17" s="27"/>
      <c r="Q17" s="28"/>
      <c r="R17" s="28"/>
      <c r="S17" s="27"/>
    </row>
    <row r="18" spans="1:19" s="2" customFormat="1" ht="17.100000000000001" customHeight="1" x14ac:dyDescent="0.3">
      <c r="A18" s="20"/>
      <c r="B18" s="20"/>
      <c r="C18" s="21"/>
      <c r="D18" s="34" t="s">
        <v>46</v>
      </c>
      <c r="E18" s="71"/>
      <c r="F18" s="28"/>
      <c r="G18" s="28"/>
      <c r="H18" s="27"/>
      <c r="I18" s="28"/>
      <c r="J18" s="28"/>
      <c r="K18" s="27"/>
      <c r="L18" s="28"/>
      <c r="M18" s="28"/>
      <c r="N18" s="27"/>
      <c r="O18" s="28"/>
      <c r="P18" s="27"/>
      <c r="Q18" s="28"/>
      <c r="R18" s="28"/>
      <c r="S18" s="27"/>
    </row>
    <row r="19" spans="1:19" s="2" customFormat="1" ht="19.5" x14ac:dyDescent="0.3">
      <c r="A19" s="20"/>
      <c r="B19" s="20"/>
      <c r="C19" s="22" t="s">
        <v>49</v>
      </c>
      <c r="D19" s="45" t="s">
        <v>95</v>
      </c>
      <c r="E19" s="49">
        <v>18</v>
      </c>
      <c r="F19" s="38" t="s">
        <v>40</v>
      </c>
      <c r="G19" s="38" t="s">
        <v>40</v>
      </c>
      <c r="H19" s="38" t="s">
        <v>40</v>
      </c>
      <c r="I19" s="38" t="s">
        <v>40</v>
      </c>
      <c r="J19" s="38" t="s">
        <v>40</v>
      </c>
      <c r="K19" s="38" t="s">
        <v>40</v>
      </c>
      <c r="L19" s="36">
        <v>1</v>
      </c>
      <c r="M19" s="36">
        <v>15</v>
      </c>
      <c r="N19" s="37">
        <v>4500</v>
      </c>
      <c r="O19" s="36">
        <v>0</v>
      </c>
      <c r="P19" s="35">
        <v>0</v>
      </c>
      <c r="Q19" s="31">
        <f>F19+I19+L19</f>
        <v>1</v>
      </c>
      <c r="R19" s="31">
        <f>G19+J19+M19+O19</f>
        <v>15</v>
      </c>
      <c r="S19" s="31">
        <f>H19+K19+N19+P19</f>
        <v>4500</v>
      </c>
    </row>
    <row r="20" spans="1:19" s="2" customFormat="1" ht="19.5" customHeight="1" x14ac:dyDescent="0.3">
      <c r="A20" s="500" t="s">
        <v>39</v>
      </c>
      <c r="B20" s="501"/>
      <c r="C20" s="501"/>
      <c r="D20" s="502"/>
      <c r="E20" s="106"/>
      <c r="F20" s="32">
        <f>SUM(F16:F19)</f>
        <v>0</v>
      </c>
      <c r="G20" s="32">
        <f t="shared" ref="G20:S20" si="2">SUM(G16:G19)</f>
        <v>0</v>
      </c>
      <c r="H20" s="32">
        <f t="shared" si="2"/>
        <v>0</v>
      </c>
      <c r="I20" s="32">
        <f t="shared" si="2"/>
        <v>0</v>
      </c>
      <c r="J20" s="32">
        <f t="shared" si="2"/>
        <v>0</v>
      </c>
      <c r="K20" s="32">
        <f t="shared" si="2"/>
        <v>0</v>
      </c>
      <c r="L20" s="32">
        <f t="shared" si="2"/>
        <v>2</v>
      </c>
      <c r="M20" s="32">
        <f t="shared" si="2"/>
        <v>30</v>
      </c>
      <c r="N20" s="32">
        <f t="shared" si="2"/>
        <v>9000</v>
      </c>
      <c r="O20" s="32">
        <f t="shared" si="2"/>
        <v>0</v>
      </c>
      <c r="P20" s="32">
        <f t="shared" si="2"/>
        <v>0</v>
      </c>
      <c r="Q20" s="32">
        <f t="shared" si="2"/>
        <v>2</v>
      </c>
      <c r="R20" s="32">
        <f t="shared" si="2"/>
        <v>30</v>
      </c>
      <c r="S20" s="32">
        <f t="shared" si="2"/>
        <v>9000</v>
      </c>
    </row>
    <row r="21" spans="1:19" s="2" customFormat="1" ht="18.600000000000001" customHeight="1" x14ac:dyDescent="0.3">
      <c r="A21" s="11">
        <v>4</v>
      </c>
      <c r="B21" s="14" t="s">
        <v>190</v>
      </c>
      <c r="C21" s="14" t="s">
        <v>191</v>
      </c>
      <c r="D21" s="14" t="s">
        <v>158</v>
      </c>
      <c r="E21" s="53">
        <v>60</v>
      </c>
      <c r="F21" s="12" t="s">
        <v>40</v>
      </c>
      <c r="G21" s="12" t="s">
        <v>40</v>
      </c>
      <c r="H21" s="12" t="s">
        <v>40</v>
      </c>
      <c r="I21" s="29">
        <v>1</v>
      </c>
      <c r="J21" s="29">
        <v>20</v>
      </c>
      <c r="K21" s="29">
        <v>42000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30">
        <f>F21+I21+L21</f>
        <v>1</v>
      </c>
      <c r="R21" s="30">
        <f>G21+J21+M21+O21</f>
        <v>20</v>
      </c>
      <c r="S21" s="30">
        <f>H21+K21+N21+P21</f>
        <v>42000</v>
      </c>
    </row>
    <row r="22" spans="1:19" s="2" customFormat="1" ht="18.600000000000001" customHeight="1" x14ac:dyDescent="0.3">
      <c r="A22" s="64"/>
      <c r="B22" s="64"/>
      <c r="C22" s="15" t="s">
        <v>192</v>
      </c>
      <c r="D22" s="15"/>
      <c r="E22" s="57"/>
      <c r="F22" s="38"/>
      <c r="G22" s="38"/>
      <c r="H22" s="38"/>
      <c r="I22" s="67"/>
      <c r="J22" s="67"/>
      <c r="K22" s="67"/>
      <c r="L22" s="13"/>
      <c r="M22" s="13"/>
      <c r="N22" s="13"/>
      <c r="O22" s="13"/>
      <c r="P22" s="13"/>
      <c r="Q22" s="31"/>
      <c r="R22" s="31"/>
      <c r="S22" s="31"/>
    </row>
    <row r="23" spans="1:19" s="2" customFormat="1" ht="18.600000000000001" customHeight="1" x14ac:dyDescent="0.3">
      <c r="A23" s="64"/>
      <c r="B23" s="64"/>
      <c r="C23" s="15" t="s">
        <v>193</v>
      </c>
      <c r="D23" s="16" t="s">
        <v>95</v>
      </c>
      <c r="E23" s="57">
        <v>60</v>
      </c>
      <c r="F23" s="38" t="s">
        <v>40</v>
      </c>
      <c r="G23" s="38" t="s">
        <v>40</v>
      </c>
      <c r="H23" s="38" t="s">
        <v>40</v>
      </c>
      <c r="I23" s="13">
        <v>1</v>
      </c>
      <c r="J23" s="13">
        <v>20</v>
      </c>
      <c r="K23" s="13">
        <v>24000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31">
        <f t="shared" ref="Q23:Q31" si="3">F23+I23+L23</f>
        <v>1</v>
      </c>
      <c r="R23" s="31">
        <f t="shared" ref="R23:R31" si="4">G23+J23+M23+O23</f>
        <v>20</v>
      </c>
      <c r="S23" s="31">
        <f t="shared" ref="S23:S31" si="5">H23+K23+N23+P23</f>
        <v>24000</v>
      </c>
    </row>
    <row r="24" spans="1:19" s="2" customFormat="1" x14ac:dyDescent="0.3">
      <c r="A24" s="64"/>
      <c r="B24" s="64"/>
      <c r="C24" s="15" t="s">
        <v>194</v>
      </c>
      <c r="D24" s="16" t="s">
        <v>95</v>
      </c>
      <c r="E24" s="57">
        <v>60</v>
      </c>
      <c r="F24" s="38" t="s">
        <v>40</v>
      </c>
      <c r="G24" s="38" t="s">
        <v>40</v>
      </c>
      <c r="H24" s="38" t="s">
        <v>40</v>
      </c>
      <c r="I24" s="13">
        <v>1</v>
      </c>
      <c r="J24" s="13">
        <v>20</v>
      </c>
      <c r="K24" s="13">
        <v>24000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31">
        <f t="shared" si="3"/>
        <v>1</v>
      </c>
      <c r="R24" s="31">
        <f t="shared" si="4"/>
        <v>20</v>
      </c>
      <c r="S24" s="31">
        <f t="shared" si="5"/>
        <v>24000</v>
      </c>
    </row>
    <row r="25" spans="1:19" s="2" customFormat="1" x14ac:dyDescent="0.3">
      <c r="A25" s="64"/>
      <c r="B25" s="64"/>
      <c r="C25" s="65" t="s">
        <v>195</v>
      </c>
      <c r="D25" s="16" t="s">
        <v>95</v>
      </c>
      <c r="E25" s="57">
        <v>18</v>
      </c>
      <c r="F25" s="38" t="s">
        <v>40</v>
      </c>
      <c r="G25" s="38" t="s">
        <v>40</v>
      </c>
      <c r="H25" s="38" t="s">
        <v>40</v>
      </c>
      <c r="I25" s="13">
        <v>2</v>
      </c>
      <c r="J25" s="13">
        <v>40</v>
      </c>
      <c r="K25" s="13">
        <v>22800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31">
        <f t="shared" si="3"/>
        <v>2</v>
      </c>
      <c r="R25" s="31">
        <f t="shared" si="4"/>
        <v>40</v>
      </c>
      <c r="S25" s="31">
        <f t="shared" si="5"/>
        <v>22800</v>
      </c>
    </row>
    <row r="26" spans="1:19" s="2" customFormat="1" x14ac:dyDescent="0.3">
      <c r="A26" s="64"/>
      <c r="B26" s="64"/>
      <c r="C26" s="65" t="s">
        <v>196</v>
      </c>
      <c r="D26" s="16" t="s">
        <v>95</v>
      </c>
      <c r="E26" s="57">
        <v>60</v>
      </c>
      <c r="F26" s="38" t="s">
        <v>40</v>
      </c>
      <c r="G26" s="38" t="s">
        <v>40</v>
      </c>
      <c r="H26" s="38" t="s">
        <v>40</v>
      </c>
      <c r="I26" s="13">
        <v>1</v>
      </c>
      <c r="J26" s="13">
        <v>20</v>
      </c>
      <c r="K26" s="13">
        <v>28000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31">
        <f t="shared" si="3"/>
        <v>1</v>
      </c>
      <c r="R26" s="31">
        <f t="shared" si="4"/>
        <v>20</v>
      </c>
      <c r="S26" s="31">
        <f t="shared" si="5"/>
        <v>28000</v>
      </c>
    </row>
    <row r="27" spans="1:19" s="2" customFormat="1" x14ac:dyDescent="0.3">
      <c r="A27" s="64"/>
      <c r="B27" s="64"/>
      <c r="C27" s="65" t="s">
        <v>197</v>
      </c>
      <c r="D27" s="16" t="s">
        <v>95</v>
      </c>
      <c r="E27" s="57">
        <v>60</v>
      </c>
      <c r="F27" s="38" t="s">
        <v>40</v>
      </c>
      <c r="G27" s="38" t="s">
        <v>40</v>
      </c>
      <c r="H27" s="38" t="s">
        <v>40</v>
      </c>
      <c r="I27" s="13">
        <v>1</v>
      </c>
      <c r="J27" s="13">
        <v>20</v>
      </c>
      <c r="K27" s="13">
        <v>28000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31">
        <f t="shared" si="3"/>
        <v>1</v>
      </c>
      <c r="R27" s="31">
        <f t="shared" si="4"/>
        <v>20</v>
      </c>
      <c r="S27" s="31">
        <f t="shared" si="5"/>
        <v>28000</v>
      </c>
    </row>
    <row r="28" spans="1:19" s="2" customFormat="1" x14ac:dyDescent="0.3">
      <c r="A28" s="64"/>
      <c r="B28" s="64"/>
      <c r="C28" s="65" t="s">
        <v>198</v>
      </c>
      <c r="D28" s="16" t="s">
        <v>95</v>
      </c>
      <c r="E28" s="57">
        <v>60</v>
      </c>
      <c r="F28" s="38" t="s">
        <v>40</v>
      </c>
      <c r="G28" s="38" t="s">
        <v>40</v>
      </c>
      <c r="H28" s="38" t="s">
        <v>40</v>
      </c>
      <c r="I28" s="13">
        <v>1</v>
      </c>
      <c r="J28" s="13">
        <v>20</v>
      </c>
      <c r="K28" s="13">
        <v>28000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31">
        <f t="shared" si="3"/>
        <v>1</v>
      </c>
      <c r="R28" s="31">
        <f t="shared" si="4"/>
        <v>20</v>
      </c>
      <c r="S28" s="31">
        <f t="shared" si="5"/>
        <v>28000</v>
      </c>
    </row>
    <row r="29" spans="1:19" s="2" customFormat="1" x14ac:dyDescent="0.3">
      <c r="A29" s="64"/>
      <c r="B29" s="64"/>
      <c r="C29" s="65" t="s">
        <v>199</v>
      </c>
      <c r="D29" s="16" t="s">
        <v>95</v>
      </c>
      <c r="E29" s="57">
        <v>60</v>
      </c>
      <c r="F29" s="38" t="s">
        <v>40</v>
      </c>
      <c r="G29" s="38" t="s">
        <v>40</v>
      </c>
      <c r="H29" s="38" t="s">
        <v>40</v>
      </c>
      <c r="I29" s="13">
        <v>1</v>
      </c>
      <c r="J29" s="13">
        <v>20</v>
      </c>
      <c r="K29" s="13">
        <v>24000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31">
        <f t="shared" si="3"/>
        <v>1</v>
      </c>
      <c r="R29" s="31">
        <f t="shared" si="4"/>
        <v>20</v>
      </c>
      <c r="S29" s="31">
        <f t="shared" si="5"/>
        <v>24000</v>
      </c>
    </row>
    <row r="30" spans="1:19" s="2" customFormat="1" x14ac:dyDescent="0.3">
      <c r="A30" s="64"/>
      <c r="B30" s="64"/>
      <c r="C30" s="65" t="s">
        <v>200</v>
      </c>
      <c r="D30" s="16" t="s">
        <v>95</v>
      </c>
      <c r="E30" s="57">
        <v>60</v>
      </c>
      <c r="F30" s="38" t="s">
        <v>40</v>
      </c>
      <c r="G30" s="38" t="s">
        <v>40</v>
      </c>
      <c r="H30" s="38" t="s">
        <v>40</v>
      </c>
      <c r="I30" s="13">
        <v>1</v>
      </c>
      <c r="J30" s="13">
        <v>16</v>
      </c>
      <c r="K30" s="13">
        <v>26000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31">
        <f t="shared" si="3"/>
        <v>1</v>
      </c>
      <c r="R30" s="31">
        <f t="shared" si="4"/>
        <v>16</v>
      </c>
      <c r="S30" s="31">
        <f t="shared" si="5"/>
        <v>26000</v>
      </c>
    </row>
    <row r="31" spans="1:19" s="2" customFormat="1" x14ac:dyDescent="0.3">
      <c r="A31" s="152"/>
      <c r="B31" s="152"/>
      <c r="C31" s="66" t="s">
        <v>201</v>
      </c>
      <c r="D31" s="63" t="s">
        <v>95</v>
      </c>
      <c r="E31" s="107">
        <v>60</v>
      </c>
      <c r="F31" s="68" t="s">
        <v>40</v>
      </c>
      <c r="G31" s="68" t="s">
        <v>40</v>
      </c>
      <c r="H31" s="68" t="s">
        <v>40</v>
      </c>
      <c r="I31" s="61">
        <v>1</v>
      </c>
      <c r="J31" s="61">
        <v>20</v>
      </c>
      <c r="K31" s="61">
        <v>28000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50">
        <f t="shared" si="3"/>
        <v>1</v>
      </c>
      <c r="R31" s="50">
        <f t="shared" si="4"/>
        <v>20</v>
      </c>
      <c r="S31" s="50">
        <f t="shared" si="5"/>
        <v>28000</v>
      </c>
    </row>
    <row r="32" spans="1:19" s="2" customFormat="1" x14ac:dyDescent="0.3">
      <c r="A32" s="500" t="s">
        <v>39</v>
      </c>
      <c r="B32" s="501"/>
      <c r="C32" s="501"/>
      <c r="D32" s="502"/>
      <c r="E32" s="106"/>
      <c r="F32" s="32">
        <f>SUM(F21:F31)</f>
        <v>0</v>
      </c>
      <c r="G32" s="32">
        <f t="shared" ref="G32:S32" si="6">SUM(G21:G31)</f>
        <v>0</v>
      </c>
      <c r="H32" s="32">
        <f t="shared" si="6"/>
        <v>0</v>
      </c>
      <c r="I32" s="32">
        <f t="shared" si="6"/>
        <v>11</v>
      </c>
      <c r="J32" s="32">
        <f t="shared" si="6"/>
        <v>216</v>
      </c>
      <c r="K32" s="32">
        <f t="shared" si="6"/>
        <v>274800</v>
      </c>
      <c r="L32" s="32">
        <f t="shared" si="6"/>
        <v>0</v>
      </c>
      <c r="M32" s="32">
        <f t="shared" si="6"/>
        <v>0</v>
      </c>
      <c r="N32" s="32">
        <f t="shared" si="6"/>
        <v>0</v>
      </c>
      <c r="O32" s="32">
        <f t="shared" si="6"/>
        <v>0</v>
      </c>
      <c r="P32" s="32">
        <f t="shared" si="6"/>
        <v>0</v>
      </c>
      <c r="Q32" s="32">
        <f t="shared" si="6"/>
        <v>11</v>
      </c>
      <c r="R32" s="32">
        <f t="shared" si="6"/>
        <v>216</v>
      </c>
      <c r="S32" s="32">
        <f t="shared" si="6"/>
        <v>274800</v>
      </c>
    </row>
    <row r="33" spans="1:19" s="2" customFormat="1" x14ac:dyDescent="0.3">
      <c r="A33" s="153"/>
      <c r="B33" s="153"/>
      <c r="C33" s="153"/>
      <c r="D33" s="153"/>
      <c r="E33" s="163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</row>
    <row r="34" spans="1:19" s="2" customFormat="1" ht="17.100000000000001" customHeight="1" x14ac:dyDescent="0.3">
      <c r="A34" s="11">
        <v>5</v>
      </c>
      <c r="B34" s="14" t="s">
        <v>236</v>
      </c>
      <c r="C34" s="14" t="s">
        <v>429</v>
      </c>
      <c r="D34" s="171" t="s">
        <v>394</v>
      </c>
      <c r="E34" s="53">
        <v>30</v>
      </c>
      <c r="F34" s="29">
        <v>0</v>
      </c>
      <c r="G34" s="29">
        <v>0</v>
      </c>
      <c r="H34" s="29">
        <v>0</v>
      </c>
      <c r="I34" s="3">
        <v>5</v>
      </c>
      <c r="J34" s="3">
        <v>100</v>
      </c>
      <c r="K34" s="54">
        <v>506000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30">
        <f>F34+I34+L34</f>
        <v>5</v>
      </c>
      <c r="R34" s="30">
        <f>G34+J34+M34+O34</f>
        <v>100</v>
      </c>
      <c r="S34" s="30">
        <f>H34+K34+N34+P34</f>
        <v>506000</v>
      </c>
    </row>
    <row r="35" spans="1:19" s="2" customFormat="1" ht="17.100000000000001" customHeight="1" x14ac:dyDescent="0.3">
      <c r="A35" s="16"/>
      <c r="B35" s="15"/>
      <c r="C35" s="15" t="s">
        <v>386</v>
      </c>
      <c r="D35" s="16" t="s">
        <v>395</v>
      </c>
      <c r="E35" s="57"/>
      <c r="F35" s="13"/>
      <c r="G35" s="13"/>
      <c r="H35" s="13"/>
      <c r="I35" s="4"/>
      <c r="J35" s="4"/>
      <c r="K35" s="4"/>
      <c r="L35" s="13"/>
      <c r="M35" s="13"/>
      <c r="N35" s="13"/>
      <c r="O35" s="13"/>
      <c r="P35" s="13"/>
      <c r="Q35" s="31"/>
      <c r="R35" s="31"/>
      <c r="S35" s="31"/>
    </row>
    <row r="36" spans="1:19" s="2" customFormat="1" ht="17.100000000000001" customHeight="1" x14ac:dyDescent="0.3">
      <c r="A36" s="63"/>
      <c r="B36" s="39"/>
      <c r="C36" s="39" t="s">
        <v>387</v>
      </c>
      <c r="D36" s="63"/>
      <c r="E36" s="107"/>
      <c r="F36" s="61"/>
      <c r="G36" s="61"/>
      <c r="H36" s="61"/>
      <c r="I36" s="5"/>
      <c r="J36" s="5"/>
      <c r="K36" s="5"/>
      <c r="L36" s="61"/>
      <c r="M36" s="61"/>
      <c r="N36" s="61"/>
      <c r="O36" s="61"/>
      <c r="P36" s="61"/>
      <c r="Q36" s="50"/>
      <c r="R36" s="50"/>
      <c r="S36" s="50"/>
    </row>
    <row r="37" spans="1:19" s="2" customFormat="1" ht="17.100000000000001" customHeight="1" x14ac:dyDescent="0.3">
      <c r="A37" s="521" t="s">
        <v>39</v>
      </c>
      <c r="B37" s="521"/>
      <c r="C37" s="521"/>
      <c r="D37" s="521"/>
      <c r="E37" s="106"/>
      <c r="F37" s="32">
        <f>SUM(F34)</f>
        <v>0</v>
      </c>
      <c r="G37" s="32">
        <f t="shared" ref="G37:S37" si="7">SUM(G34)</f>
        <v>0</v>
      </c>
      <c r="H37" s="32">
        <f t="shared" si="7"/>
        <v>0</v>
      </c>
      <c r="I37" s="32">
        <f t="shared" si="7"/>
        <v>5</v>
      </c>
      <c r="J37" s="32">
        <f t="shared" si="7"/>
        <v>100</v>
      </c>
      <c r="K37" s="32">
        <f t="shared" si="7"/>
        <v>506000</v>
      </c>
      <c r="L37" s="32">
        <f t="shared" si="7"/>
        <v>0</v>
      </c>
      <c r="M37" s="32">
        <f t="shared" si="7"/>
        <v>0</v>
      </c>
      <c r="N37" s="32">
        <f t="shared" si="7"/>
        <v>0</v>
      </c>
      <c r="O37" s="32">
        <f t="shared" si="7"/>
        <v>0</v>
      </c>
      <c r="P37" s="32">
        <f t="shared" si="7"/>
        <v>0</v>
      </c>
      <c r="Q37" s="32">
        <f t="shared" si="7"/>
        <v>5</v>
      </c>
      <c r="R37" s="32">
        <f t="shared" si="7"/>
        <v>100</v>
      </c>
      <c r="S37" s="32">
        <f t="shared" si="7"/>
        <v>506000</v>
      </c>
    </row>
    <row r="38" spans="1:19" ht="17.100000000000001" customHeight="1" x14ac:dyDescent="0.3">
      <c r="A38" s="11">
        <v>6</v>
      </c>
      <c r="B38" s="14" t="s">
        <v>234</v>
      </c>
      <c r="C38" s="14" t="s">
        <v>253</v>
      </c>
      <c r="D38" s="14" t="s">
        <v>267</v>
      </c>
      <c r="E38" s="53">
        <v>30</v>
      </c>
      <c r="F38" s="29">
        <v>1</v>
      </c>
      <c r="G38" s="29">
        <v>16</v>
      </c>
      <c r="H38" s="29">
        <v>30800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30">
        <f>F38+I38+L38</f>
        <v>1</v>
      </c>
      <c r="R38" s="30">
        <f>G38+J38+M38+O38</f>
        <v>16</v>
      </c>
      <c r="S38" s="30">
        <f>H38+K38+N38+P38</f>
        <v>30800</v>
      </c>
    </row>
    <row r="39" spans="1:19" ht="17.100000000000001" customHeight="1" x14ac:dyDescent="0.3">
      <c r="A39" s="16"/>
      <c r="B39" s="15"/>
      <c r="C39" s="15" t="s">
        <v>254</v>
      </c>
      <c r="D39" s="15" t="s">
        <v>268</v>
      </c>
      <c r="E39" s="57">
        <v>30</v>
      </c>
      <c r="F39" s="13">
        <v>2</v>
      </c>
      <c r="G39" s="13">
        <v>40</v>
      </c>
      <c r="H39" s="13">
        <v>61600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31">
        <f t="shared" ref="Q39:Q52" si="8">F39+I39+L39</f>
        <v>2</v>
      </c>
      <c r="R39" s="31">
        <f t="shared" ref="R39:R52" si="9">G39+J39+M39+O39</f>
        <v>40</v>
      </c>
      <c r="S39" s="31">
        <f t="shared" ref="S39:S52" si="10">H39+K39+N39+P39</f>
        <v>61600</v>
      </c>
    </row>
    <row r="40" spans="1:19" ht="17.100000000000001" customHeight="1" x14ac:dyDescent="0.3">
      <c r="A40" s="16"/>
      <c r="B40" s="15"/>
      <c r="C40" s="15" t="s">
        <v>255</v>
      </c>
      <c r="D40" s="15" t="s">
        <v>268</v>
      </c>
      <c r="E40" s="57">
        <v>18</v>
      </c>
      <c r="F40" s="13">
        <v>1</v>
      </c>
      <c r="G40" s="13">
        <v>20</v>
      </c>
      <c r="H40" s="13">
        <v>14800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31">
        <f t="shared" si="8"/>
        <v>1</v>
      </c>
      <c r="R40" s="31">
        <f t="shared" si="9"/>
        <v>20</v>
      </c>
      <c r="S40" s="31">
        <f t="shared" si="10"/>
        <v>14800</v>
      </c>
    </row>
    <row r="41" spans="1:19" ht="17.100000000000001" customHeight="1" x14ac:dyDescent="0.3">
      <c r="A41" s="16"/>
      <c r="B41" s="15"/>
      <c r="C41" s="15" t="s">
        <v>256</v>
      </c>
      <c r="D41" s="15" t="s">
        <v>269</v>
      </c>
      <c r="E41" s="57">
        <v>12</v>
      </c>
      <c r="F41" s="13">
        <v>1</v>
      </c>
      <c r="G41" s="13">
        <v>16</v>
      </c>
      <c r="H41" s="13">
        <v>12000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31">
        <f t="shared" si="8"/>
        <v>1</v>
      </c>
      <c r="R41" s="31">
        <f t="shared" si="9"/>
        <v>16</v>
      </c>
      <c r="S41" s="31">
        <f t="shared" si="10"/>
        <v>12000</v>
      </c>
    </row>
    <row r="42" spans="1:19" ht="17.100000000000001" customHeight="1" x14ac:dyDescent="0.3">
      <c r="A42" s="16"/>
      <c r="B42" s="15"/>
      <c r="C42" s="15" t="s">
        <v>257</v>
      </c>
      <c r="D42" s="15" t="s">
        <v>270</v>
      </c>
      <c r="E42" s="57">
        <v>18</v>
      </c>
      <c r="F42" s="13">
        <v>1</v>
      </c>
      <c r="G42" s="13">
        <v>20</v>
      </c>
      <c r="H42" s="13">
        <v>14800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31">
        <f t="shared" si="8"/>
        <v>1</v>
      </c>
      <c r="R42" s="31">
        <f t="shared" si="9"/>
        <v>20</v>
      </c>
      <c r="S42" s="31">
        <f t="shared" si="10"/>
        <v>14800</v>
      </c>
    </row>
    <row r="43" spans="1:19" ht="17.100000000000001" customHeight="1" x14ac:dyDescent="0.3">
      <c r="A43" s="16"/>
      <c r="B43" s="15"/>
      <c r="C43" s="15" t="s">
        <v>258</v>
      </c>
      <c r="D43" s="15" t="s">
        <v>271</v>
      </c>
      <c r="E43" s="57">
        <v>18</v>
      </c>
      <c r="F43" s="13">
        <v>1</v>
      </c>
      <c r="G43" s="13">
        <v>20</v>
      </c>
      <c r="H43" s="13">
        <v>14800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31">
        <f t="shared" si="8"/>
        <v>1</v>
      </c>
      <c r="R43" s="31">
        <f t="shared" si="9"/>
        <v>20</v>
      </c>
      <c r="S43" s="31">
        <f t="shared" si="10"/>
        <v>14800</v>
      </c>
    </row>
    <row r="44" spans="1:19" ht="17.100000000000001" customHeight="1" x14ac:dyDescent="0.3">
      <c r="A44" s="16"/>
      <c r="B44" s="15"/>
      <c r="C44" s="15" t="s">
        <v>259</v>
      </c>
      <c r="D44" s="15" t="s">
        <v>272</v>
      </c>
      <c r="E44" s="57">
        <v>18</v>
      </c>
      <c r="F44" s="13">
        <v>1</v>
      </c>
      <c r="G44" s="13">
        <v>20</v>
      </c>
      <c r="H44" s="13">
        <v>14800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31">
        <f t="shared" si="8"/>
        <v>1</v>
      </c>
      <c r="R44" s="31">
        <f t="shared" si="9"/>
        <v>20</v>
      </c>
      <c r="S44" s="31">
        <f t="shared" si="10"/>
        <v>14800</v>
      </c>
    </row>
    <row r="45" spans="1:19" ht="17.100000000000001" customHeight="1" x14ac:dyDescent="0.3">
      <c r="A45" s="16"/>
      <c r="B45" s="15"/>
      <c r="C45" s="15" t="s">
        <v>260</v>
      </c>
      <c r="D45" s="15" t="s">
        <v>272</v>
      </c>
      <c r="E45" s="57">
        <v>18</v>
      </c>
      <c r="F45" s="13">
        <v>1</v>
      </c>
      <c r="G45" s="13">
        <v>20</v>
      </c>
      <c r="H45" s="13">
        <v>14800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31">
        <f t="shared" si="8"/>
        <v>1</v>
      </c>
      <c r="R45" s="31">
        <f t="shared" si="9"/>
        <v>20</v>
      </c>
      <c r="S45" s="31">
        <f t="shared" si="10"/>
        <v>14800</v>
      </c>
    </row>
    <row r="46" spans="1:19" ht="17.100000000000001" customHeight="1" x14ac:dyDescent="0.3">
      <c r="A46" s="16"/>
      <c r="B46" s="15"/>
      <c r="C46" s="15" t="s">
        <v>261</v>
      </c>
      <c r="D46" s="15" t="s">
        <v>273</v>
      </c>
      <c r="E46" s="57">
        <v>18</v>
      </c>
      <c r="F46" s="13">
        <v>1</v>
      </c>
      <c r="G46" s="13">
        <v>20</v>
      </c>
      <c r="H46" s="13">
        <v>14800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31">
        <f t="shared" si="8"/>
        <v>1</v>
      </c>
      <c r="R46" s="31">
        <f t="shared" si="9"/>
        <v>20</v>
      </c>
      <c r="S46" s="31">
        <f t="shared" si="10"/>
        <v>14800</v>
      </c>
    </row>
    <row r="47" spans="1:19" ht="17.100000000000001" customHeight="1" x14ac:dyDescent="0.3">
      <c r="A47" s="16"/>
      <c r="B47" s="15"/>
      <c r="C47" s="15" t="s">
        <v>262</v>
      </c>
      <c r="D47" s="15" t="s">
        <v>273</v>
      </c>
      <c r="E47" s="57">
        <v>18</v>
      </c>
      <c r="F47" s="13">
        <v>1</v>
      </c>
      <c r="G47" s="13">
        <v>20</v>
      </c>
      <c r="H47" s="13">
        <v>14800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31">
        <f t="shared" si="8"/>
        <v>1</v>
      </c>
      <c r="R47" s="31">
        <f t="shared" si="9"/>
        <v>20</v>
      </c>
      <c r="S47" s="31">
        <f t="shared" si="10"/>
        <v>14800</v>
      </c>
    </row>
    <row r="48" spans="1:19" ht="17.100000000000001" customHeight="1" x14ac:dyDescent="0.3">
      <c r="A48" s="16"/>
      <c r="B48" s="15"/>
      <c r="C48" s="15" t="s">
        <v>263</v>
      </c>
      <c r="D48" s="15" t="s">
        <v>274</v>
      </c>
      <c r="E48" s="57">
        <v>18</v>
      </c>
      <c r="F48" s="13">
        <v>1</v>
      </c>
      <c r="G48" s="13">
        <v>20</v>
      </c>
      <c r="H48" s="13">
        <v>14800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31">
        <f t="shared" si="8"/>
        <v>1</v>
      </c>
      <c r="R48" s="31">
        <f t="shared" si="9"/>
        <v>20</v>
      </c>
      <c r="S48" s="31">
        <f t="shared" si="10"/>
        <v>14800</v>
      </c>
    </row>
    <row r="49" spans="1:19" ht="17.100000000000001" customHeight="1" x14ac:dyDescent="0.3">
      <c r="A49" s="16"/>
      <c r="B49" s="15"/>
      <c r="C49" s="15" t="s">
        <v>264</v>
      </c>
      <c r="D49" s="15" t="s">
        <v>274</v>
      </c>
      <c r="E49" s="57">
        <v>18</v>
      </c>
      <c r="F49" s="13">
        <v>1</v>
      </c>
      <c r="G49" s="13">
        <v>20</v>
      </c>
      <c r="H49" s="13">
        <v>14800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31">
        <f t="shared" si="8"/>
        <v>1</v>
      </c>
      <c r="R49" s="31">
        <f t="shared" si="9"/>
        <v>20</v>
      </c>
      <c r="S49" s="31">
        <f t="shared" si="10"/>
        <v>14800</v>
      </c>
    </row>
    <row r="50" spans="1:19" ht="17.100000000000001" customHeight="1" x14ac:dyDescent="0.3">
      <c r="A50" s="16"/>
      <c r="B50" s="15"/>
      <c r="C50" s="15" t="s">
        <v>265</v>
      </c>
      <c r="D50" s="15" t="s">
        <v>275</v>
      </c>
      <c r="E50" s="57">
        <v>18</v>
      </c>
      <c r="F50" s="13">
        <v>1</v>
      </c>
      <c r="G50" s="13">
        <v>20</v>
      </c>
      <c r="H50" s="13">
        <v>14800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31">
        <f t="shared" si="8"/>
        <v>1</v>
      </c>
      <c r="R50" s="31">
        <f t="shared" si="9"/>
        <v>20</v>
      </c>
      <c r="S50" s="31">
        <f t="shared" si="10"/>
        <v>14800</v>
      </c>
    </row>
    <row r="51" spans="1:19" ht="17.100000000000001" customHeight="1" x14ac:dyDescent="0.3">
      <c r="A51" s="16"/>
      <c r="B51" s="15"/>
      <c r="C51" s="15" t="s">
        <v>266</v>
      </c>
      <c r="D51" s="15" t="s">
        <v>276</v>
      </c>
      <c r="E51" s="57">
        <v>18</v>
      </c>
      <c r="F51" s="13">
        <v>1</v>
      </c>
      <c r="G51" s="13">
        <v>20</v>
      </c>
      <c r="H51" s="13">
        <v>14800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31">
        <f t="shared" si="8"/>
        <v>1</v>
      </c>
      <c r="R51" s="31">
        <f t="shared" si="9"/>
        <v>20</v>
      </c>
      <c r="S51" s="31">
        <f t="shared" si="10"/>
        <v>14800</v>
      </c>
    </row>
    <row r="52" spans="1:19" ht="17.100000000000001" customHeight="1" x14ac:dyDescent="0.3">
      <c r="A52" s="16"/>
      <c r="B52" s="15"/>
      <c r="C52" s="15" t="s">
        <v>277</v>
      </c>
      <c r="D52" s="15" t="s">
        <v>276</v>
      </c>
      <c r="E52" s="57">
        <v>18</v>
      </c>
      <c r="F52" s="13">
        <v>1</v>
      </c>
      <c r="G52" s="13">
        <v>20</v>
      </c>
      <c r="H52" s="13">
        <v>14800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31">
        <f t="shared" si="8"/>
        <v>1</v>
      </c>
      <c r="R52" s="31">
        <f t="shared" si="9"/>
        <v>20</v>
      </c>
      <c r="S52" s="31">
        <f t="shared" si="10"/>
        <v>14800</v>
      </c>
    </row>
    <row r="53" spans="1:19" ht="17.100000000000001" customHeight="1" x14ac:dyDescent="0.3">
      <c r="A53" s="63"/>
      <c r="B53" s="39"/>
      <c r="C53" s="39" t="s">
        <v>278</v>
      </c>
      <c r="D53" s="39"/>
      <c r="E53" s="107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</row>
    <row r="54" spans="1:19" ht="17.45" customHeight="1" x14ac:dyDescent="0.3">
      <c r="A54" s="521" t="s">
        <v>39</v>
      </c>
      <c r="B54" s="521"/>
      <c r="C54" s="521"/>
      <c r="D54" s="521"/>
      <c r="E54" s="106"/>
      <c r="F54" s="32">
        <f>SUM(F38:F52)</f>
        <v>16</v>
      </c>
      <c r="G54" s="32">
        <f t="shared" ref="G54:S54" si="11">SUM(G38:G52)</f>
        <v>312</v>
      </c>
      <c r="H54" s="32">
        <f t="shared" si="11"/>
        <v>282000</v>
      </c>
      <c r="I54" s="32">
        <f t="shared" si="11"/>
        <v>0</v>
      </c>
      <c r="J54" s="32">
        <f t="shared" si="11"/>
        <v>0</v>
      </c>
      <c r="K54" s="32">
        <f t="shared" si="11"/>
        <v>0</v>
      </c>
      <c r="L54" s="32">
        <f t="shared" si="11"/>
        <v>0</v>
      </c>
      <c r="M54" s="32">
        <f t="shared" si="11"/>
        <v>0</v>
      </c>
      <c r="N54" s="32">
        <f t="shared" si="11"/>
        <v>0</v>
      </c>
      <c r="O54" s="32">
        <f t="shared" si="11"/>
        <v>0</v>
      </c>
      <c r="P54" s="32">
        <f t="shared" si="11"/>
        <v>0</v>
      </c>
      <c r="Q54" s="32">
        <f t="shared" si="11"/>
        <v>16</v>
      </c>
      <c r="R54" s="32">
        <f>SUM(R38:R52)</f>
        <v>312</v>
      </c>
      <c r="S54" s="32">
        <f t="shared" si="11"/>
        <v>282000</v>
      </c>
    </row>
    <row r="55" spans="1:19" ht="20.25" customHeight="1" x14ac:dyDescent="0.3">
      <c r="A55" s="111">
        <v>7</v>
      </c>
      <c r="B55" s="111" t="s">
        <v>410</v>
      </c>
      <c r="C55" s="155" t="s">
        <v>90</v>
      </c>
      <c r="D55" s="160" t="s">
        <v>411</v>
      </c>
      <c r="E55" s="156">
        <v>18</v>
      </c>
      <c r="F55" s="102">
        <v>0</v>
      </c>
      <c r="G55" s="102">
        <v>0</v>
      </c>
      <c r="H55" s="102">
        <v>0</v>
      </c>
      <c r="I55" s="102">
        <v>0</v>
      </c>
      <c r="J55" s="102">
        <v>0</v>
      </c>
      <c r="K55" s="102">
        <v>0</v>
      </c>
      <c r="L55" s="102">
        <v>1</v>
      </c>
      <c r="M55" s="102">
        <v>16</v>
      </c>
      <c r="N55" s="102">
        <v>26800</v>
      </c>
      <c r="O55" s="102">
        <v>0</v>
      </c>
      <c r="P55" s="102">
        <v>0</v>
      </c>
      <c r="Q55" s="100">
        <f>F55+I55+L55</f>
        <v>1</v>
      </c>
      <c r="R55" s="100">
        <f t="shared" ref="R55:S60" si="12">G55+J55+M55+O55</f>
        <v>16</v>
      </c>
      <c r="S55" s="100">
        <f t="shared" si="12"/>
        <v>26800</v>
      </c>
    </row>
    <row r="56" spans="1:19" ht="17.45" customHeight="1" x14ac:dyDescent="0.3">
      <c r="A56" s="64"/>
      <c r="B56" s="16"/>
      <c r="C56" s="155" t="s">
        <v>415</v>
      </c>
      <c r="D56" s="16" t="s">
        <v>95</v>
      </c>
      <c r="E56" s="156">
        <v>18</v>
      </c>
      <c r="F56" s="102">
        <v>0</v>
      </c>
      <c r="G56" s="102">
        <v>0</v>
      </c>
      <c r="H56" s="102">
        <v>0</v>
      </c>
      <c r="I56" s="102">
        <v>0</v>
      </c>
      <c r="J56" s="102">
        <v>0</v>
      </c>
      <c r="K56" s="102">
        <v>0</v>
      </c>
      <c r="L56" s="102">
        <v>2</v>
      </c>
      <c r="M56" s="102">
        <v>32</v>
      </c>
      <c r="N56" s="102">
        <v>53600</v>
      </c>
      <c r="O56" s="102">
        <v>0</v>
      </c>
      <c r="P56" s="102">
        <v>0</v>
      </c>
      <c r="Q56" s="100">
        <f>F56+I56+L56</f>
        <v>2</v>
      </c>
      <c r="R56" s="100">
        <f t="shared" si="12"/>
        <v>32</v>
      </c>
      <c r="S56" s="100">
        <f t="shared" si="12"/>
        <v>53600</v>
      </c>
    </row>
    <row r="57" spans="1:19" ht="77.25" customHeight="1" x14ac:dyDescent="0.3">
      <c r="A57" s="64"/>
      <c r="B57" s="16"/>
      <c r="C57" s="155" t="s">
        <v>416</v>
      </c>
      <c r="D57" s="155" t="s">
        <v>412</v>
      </c>
      <c r="E57" s="156">
        <v>30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2">
        <v>3</v>
      </c>
      <c r="M57" s="102">
        <v>48</v>
      </c>
      <c r="N57" s="102">
        <v>102000</v>
      </c>
      <c r="O57" s="102">
        <v>0</v>
      </c>
      <c r="P57" s="102">
        <v>0</v>
      </c>
      <c r="Q57" s="100">
        <f>F57+I57+L57</f>
        <v>3</v>
      </c>
      <c r="R57" s="100">
        <f t="shared" si="12"/>
        <v>48</v>
      </c>
      <c r="S57" s="100">
        <f t="shared" si="12"/>
        <v>102000</v>
      </c>
    </row>
    <row r="58" spans="1:19" ht="21" customHeight="1" x14ac:dyDescent="0.3">
      <c r="A58" s="64"/>
      <c r="B58" s="16"/>
      <c r="C58" s="155" t="s">
        <v>417</v>
      </c>
      <c r="D58" s="155" t="s">
        <v>413</v>
      </c>
      <c r="E58" s="156">
        <v>30</v>
      </c>
      <c r="F58" s="102">
        <v>0</v>
      </c>
      <c r="G58" s="102">
        <v>0</v>
      </c>
      <c r="H58" s="102">
        <v>0</v>
      </c>
      <c r="I58" s="102">
        <v>2</v>
      </c>
      <c r="J58" s="102">
        <v>32</v>
      </c>
      <c r="K58" s="102">
        <v>104000</v>
      </c>
      <c r="L58" s="102">
        <v>0</v>
      </c>
      <c r="M58" s="102">
        <v>0</v>
      </c>
      <c r="N58" s="102">
        <v>0</v>
      </c>
      <c r="O58" s="102">
        <v>0</v>
      </c>
      <c r="P58" s="102">
        <v>0</v>
      </c>
      <c r="Q58" s="100">
        <f>F58+I58+L58</f>
        <v>2</v>
      </c>
      <c r="R58" s="100">
        <f t="shared" si="12"/>
        <v>32</v>
      </c>
      <c r="S58" s="100">
        <f t="shared" si="12"/>
        <v>104000</v>
      </c>
    </row>
    <row r="59" spans="1:19" ht="21" customHeight="1" x14ac:dyDescent="0.3">
      <c r="A59" s="152"/>
      <c r="B59" s="63"/>
      <c r="C59" s="157"/>
      <c r="D59" s="157"/>
      <c r="E59" s="158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37"/>
      <c r="R59" s="137"/>
      <c r="S59" s="137"/>
    </row>
    <row r="60" spans="1:19" ht="39.75" customHeight="1" x14ac:dyDescent="0.3">
      <c r="A60" s="147"/>
      <c r="B60" s="63"/>
      <c r="C60" s="157" t="s">
        <v>418</v>
      </c>
      <c r="D60" s="157" t="s">
        <v>414</v>
      </c>
      <c r="E60" s="158">
        <v>18</v>
      </c>
      <c r="F60" s="103">
        <v>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1</v>
      </c>
      <c r="M60" s="103">
        <v>16</v>
      </c>
      <c r="N60" s="103">
        <v>26800</v>
      </c>
      <c r="O60" s="103">
        <v>0</v>
      </c>
      <c r="P60" s="103">
        <v>0</v>
      </c>
      <c r="Q60" s="137">
        <f>F60+I60+L60</f>
        <v>1</v>
      </c>
      <c r="R60" s="137">
        <f t="shared" si="12"/>
        <v>16</v>
      </c>
      <c r="S60" s="137">
        <f t="shared" si="12"/>
        <v>26800</v>
      </c>
    </row>
    <row r="61" spans="1:19" ht="17.45" customHeight="1" x14ac:dyDescent="0.3">
      <c r="A61" s="521" t="s">
        <v>39</v>
      </c>
      <c r="B61" s="521"/>
      <c r="C61" s="521"/>
      <c r="D61" s="521"/>
      <c r="E61" s="106"/>
      <c r="F61" s="32">
        <f>SUM(F55:F60)</f>
        <v>0</v>
      </c>
      <c r="G61" s="32">
        <f t="shared" ref="G61:R61" si="13">SUM(G55:G60)</f>
        <v>0</v>
      </c>
      <c r="H61" s="32">
        <f t="shared" si="13"/>
        <v>0</v>
      </c>
      <c r="I61" s="32">
        <f t="shared" si="13"/>
        <v>2</v>
      </c>
      <c r="J61" s="32">
        <f t="shared" si="13"/>
        <v>32</v>
      </c>
      <c r="K61" s="32">
        <f t="shared" si="13"/>
        <v>104000</v>
      </c>
      <c r="L61" s="32">
        <f t="shared" si="13"/>
        <v>7</v>
      </c>
      <c r="M61" s="32">
        <f t="shared" si="13"/>
        <v>112</v>
      </c>
      <c r="N61" s="32">
        <f t="shared" si="13"/>
        <v>209200</v>
      </c>
      <c r="O61" s="32">
        <f t="shared" si="13"/>
        <v>0</v>
      </c>
      <c r="P61" s="32">
        <f t="shared" si="13"/>
        <v>0</v>
      </c>
      <c r="Q61" s="32">
        <f t="shared" si="13"/>
        <v>9</v>
      </c>
      <c r="R61" s="32">
        <f t="shared" si="13"/>
        <v>144</v>
      </c>
      <c r="S61" s="32">
        <f>SUM(S55:S60)</f>
        <v>313200</v>
      </c>
    </row>
    <row r="62" spans="1:19" ht="17.100000000000001" customHeight="1" x14ac:dyDescent="0.3">
      <c r="A62" s="16">
        <v>8</v>
      </c>
      <c r="B62" s="15" t="s">
        <v>227</v>
      </c>
      <c r="C62" s="15" t="s">
        <v>300</v>
      </c>
      <c r="D62" s="65" t="s">
        <v>307</v>
      </c>
      <c r="E62" s="57">
        <v>30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2</v>
      </c>
      <c r="M62" s="13">
        <v>40</v>
      </c>
      <c r="N62" s="13">
        <v>42000</v>
      </c>
      <c r="O62" s="13">
        <v>0</v>
      </c>
      <c r="P62" s="13">
        <v>0</v>
      </c>
      <c r="Q62" s="31">
        <f>F62+I62+L62</f>
        <v>2</v>
      </c>
      <c r="R62" s="31">
        <f>G62+J62+M62+O62</f>
        <v>40</v>
      </c>
      <c r="S62" s="31">
        <f>H62+K62+N62+P62</f>
        <v>42000</v>
      </c>
    </row>
    <row r="63" spans="1:19" ht="17.100000000000001" customHeight="1" x14ac:dyDescent="0.3">
      <c r="A63" s="16"/>
      <c r="B63" s="15"/>
      <c r="C63" s="15" t="s">
        <v>301</v>
      </c>
      <c r="D63" s="16" t="s">
        <v>95</v>
      </c>
      <c r="E63" s="57">
        <v>30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2</v>
      </c>
      <c r="M63" s="13">
        <v>40</v>
      </c>
      <c r="N63" s="13">
        <v>42000</v>
      </c>
      <c r="O63" s="13">
        <v>0</v>
      </c>
      <c r="P63" s="13">
        <v>0</v>
      </c>
      <c r="Q63" s="31">
        <f t="shared" ref="Q63:Q68" si="14">F63+I63+L63</f>
        <v>2</v>
      </c>
      <c r="R63" s="31">
        <f t="shared" ref="R63:R68" si="15">G63+J63+M63+O63</f>
        <v>40</v>
      </c>
      <c r="S63" s="31">
        <f t="shared" ref="S63:S68" si="16">H63+K63+N63+P63</f>
        <v>42000</v>
      </c>
    </row>
    <row r="64" spans="1:19" ht="17.100000000000001" customHeight="1" x14ac:dyDescent="0.3">
      <c r="A64" s="16"/>
      <c r="B64" s="15"/>
      <c r="C64" s="15" t="s">
        <v>302</v>
      </c>
      <c r="D64" s="16" t="s">
        <v>95</v>
      </c>
      <c r="E64" s="57">
        <v>30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1</v>
      </c>
      <c r="M64" s="13">
        <v>20</v>
      </c>
      <c r="N64" s="13">
        <v>21000</v>
      </c>
      <c r="O64" s="13">
        <v>0</v>
      </c>
      <c r="P64" s="13">
        <v>0</v>
      </c>
      <c r="Q64" s="31">
        <f t="shared" si="14"/>
        <v>1</v>
      </c>
      <c r="R64" s="31">
        <f t="shared" si="15"/>
        <v>20</v>
      </c>
      <c r="S64" s="31">
        <f t="shared" si="16"/>
        <v>21000</v>
      </c>
    </row>
    <row r="65" spans="1:19" ht="17.100000000000001" customHeight="1" x14ac:dyDescent="0.3">
      <c r="A65" s="16"/>
      <c r="B65" s="15"/>
      <c r="C65" s="15" t="s">
        <v>303</v>
      </c>
      <c r="D65" s="16" t="s">
        <v>95</v>
      </c>
      <c r="E65" s="57">
        <v>30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1</v>
      </c>
      <c r="M65" s="13">
        <v>20</v>
      </c>
      <c r="N65" s="13">
        <v>21000</v>
      </c>
      <c r="O65" s="13">
        <v>0</v>
      </c>
      <c r="P65" s="13">
        <v>0</v>
      </c>
      <c r="Q65" s="31">
        <f t="shared" si="14"/>
        <v>1</v>
      </c>
      <c r="R65" s="31">
        <f t="shared" si="15"/>
        <v>20</v>
      </c>
      <c r="S65" s="31">
        <f t="shared" si="16"/>
        <v>21000</v>
      </c>
    </row>
    <row r="66" spans="1:19" ht="17.100000000000001" customHeight="1" x14ac:dyDescent="0.3">
      <c r="A66" s="16"/>
      <c r="B66" s="15"/>
      <c r="C66" s="15" t="s">
        <v>304</v>
      </c>
      <c r="D66" s="16" t="s">
        <v>95</v>
      </c>
      <c r="E66" s="57">
        <v>30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2</v>
      </c>
      <c r="M66" s="13">
        <v>40</v>
      </c>
      <c r="N66" s="13">
        <v>42000</v>
      </c>
      <c r="O66" s="13">
        <v>0</v>
      </c>
      <c r="P66" s="13">
        <v>0</v>
      </c>
      <c r="Q66" s="31">
        <f t="shared" si="14"/>
        <v>2</v>
      </c>
      <c r="R66" s="31">
        <f t="shared" si="15"/>
        <v>40</v>
      </c>
      <c r="S66" s="31">
        <f t="shared" si="16"/>
        <v>42000</v>
      </c>
    </row>
    <row r="67" spans="1:19" ht="17.100000000000001" customHeight="1" x14ac:dyDescent="0.3">
      <c r="A67" s="16"/>
      <c r="B67" s="15"/>
      <c r="C67" s="15" t="s">
        <v>305</v>
      </c>
      <c r="D67" s="16" t="s">
        <v>95</v>
      </c>
      <c r="E67" s="57">
        <v>30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1</v>
      </c>
      <c r="M67" s="13">
        <v>20</v>
      </c>
      <c r="N67" s="13">
        <v>21000</v>
      </c>
      <c r="O67" s="13">
        <v>0</v>
      </c>
      <c r="P67" s="13">
        <v>0</v>
      </c>
      <c r="Q67" s="31">
        <f t="shared" si="14"/>
        <v>1</v>
      </c>
      <c r="R67" s="31">
        <f t="shared" si="15"/>
        <v>20</v>
      </c>
      <c r="S67" s="31">
        <f t="shared" si="16"/>
        <v>21000</v>
      </c>
    </row>
    <row r="68" spans="1:19" ht="17.100000000000001" customHeight="1" x14ac:dyDescent="0.3">
      <c r="A68" s="63"/>
      <c r="B68" s="39"/>
      <c r="C68" s="39" t="s">
        <v>306</v>
      </c>
      <c r="D68" s="63" t="s">
        <v>95</v>
      </c>
      <c r="E68" s="107">
        <v>30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  <c r="L68" s="61">
        <v>1</v>
      </c>
      <c r="M68" s="61">
        <v>20</v>
      </c>
      <c r="N68" s="61">
        <v>21000</v>
      </c>
      <c r="O68" s="61">
        <v>0</v>
      </c>
      <c r="P68" s="61">
        <v>0</v>
      </c>
      <c r="Q68" s="50">
        <f t="shared" si="14"/>
        <v>1</v>
      </c>
      <c r="R68" s="50">
        <f t="shared" si="15"/>
        <v>20</v>
      </c>
      <c r="S68" s="50">
        <f t="shared" si="16"/>
        <v>21000</v>
      </c>
    </row>
    <row r="69" spans="1:19" ht="17.100000000000001" customHeight="1" x14ac:dyDescent="0.3">
      <c r="A69" s="500" t="s">
        <v>39</v>
      </c>
      <c r="B69" s="501"/>
      <c r="C69" s="501"/>
      <c r="D69" s="502"/>
      <c r="E69" s="106"/>
      <c r="F69" s="32">
        <f>SUM(F62:F68)</f>
        <v>0</v>
      </c>
      <c r="G69" s="32">
        <f t="shared" ref="G69:S69" si="17">SUM(G62:G68)</f>
        <v>0</v>
      </c>
      <c r="H69" s="32">
        <f t="shared" si="17"/>
        <v>0</v>
      </c>
      <c r="I69" s="32">
        <f t="shared" si="17"/>
        <v>0</v>
      </c>
      <c r="J69" s="32">
        <f t="shared" si="17"/>
        <v>0</v>
      </c>
      <c r="K69" s="32">
        <f t="shared" si="17"/>
        <v>0</v>
      </c>
      <c r="L69" s="32">
        <f t="shared" si="17"/>
        <v>10</v>
      </c>
      <c r="M69" s="32">
        <f t="shared" si="17"/>
        <v>200</v>
      </c>
      <c r="N69" s="32">
        <f t="shared" si="17"/>
        <v>210000</v>
      </c>
      <c r="O69" s="32">
        <f t="shared" si="17"/>
        <v>0</v>
      </c>
      <c r="P69" s="32">
        <f t="shared" si="17"/>
        <v>0</v>
      </c>
      <c r="Q69" s="32">
        <f t="shared" si="17"/>
        <v>10</v>
      </c>
      <c r="R69" s="32">
        <f t="shared" si="17"/>
        <v>200</v>
      </c>
      <c r="S69" s="32">
        <f t="shared" si="17"/>
        <v>210000</v>
      </c>
    </row>
    <row r="70" spans="1:19" ht="17.100000000000001" customHeight="1" x14ac:dyDescent="0.3">
      <c r="A70" s="11">
        <v>9</v>
      </c>
      <c r="B70" s="14" t="s">
        <v>238</v>
      </c>
      <c r="C70" s="69" t="s">
        <v>310</v>
      </c>
      <c r="D70" s="11" t="s">
        <v>308</v>
      </c>
      <c r="E70" s="108" t="s">
        <v>323</v>
      </c>
      <c r="F70" s="3">
        <v>0</v>
      </c>
      <c r="G70" s="3">
        <v>0</v>
      </c>
      <c r="H70" s="3">
        <v>0</v>
      </c>
      <c r="I70" s="92">
        <v>2</v>
      </c>
      <c r="J70" s="92">
        <v>32</v>
      </c>
      <c r="K70" s="90">
        <v>26000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30">
        <f>F70+I70+L70</f>
        <v>2</v>
      </c>
      <c r="R70" s="30">
        <f>G70+J70+M70+O70</f>
        <v>32</v>
      </c>
      <c r="S70" s="30">
        <f>H70+K70+N70+P70</f>
        <v>26000</v>
      </c>
    </row>
    <row r="71" spans="1:19" ht="17.100000000000001" customHeight="1" x14ac:dyDescent="0.3">
      <c r="A71" s="64"/>
      <c r="B71" s="64"/>
      <c r="C71" s="70"/>
      <c r="D71" s="16" t="s">
        <v>309</v>
      </c>
      <c r="E71" s="16"/>
      <c r="F71" s="4"/>
      <c r="G71" s="4"/>
      <c r="H71" s="4"/>
      <c r="I71" s="41"/>
      <c r="J71" s="41"/>
      <c r="K71" s="41"/>
      <c r="L71" s="13"/>
      <c r="M71" s="13"/>
      <c r="N71" s="13"/>
      <c r="O71" s="13"/>
      <c r="P71" s="13"/>
      <c r="Q71" s="31"/>
      <c r="R71" s="31"/>
      <c r="S71" s="31"/>
    </row>
    <row r="72" spans="1:19" ht="17.100000000000001" customHeight="1" x14ac:dyDescent="0.3">
      <c r="A72" s="64"/>
      <c r="B72" s="64"/>
      <c r="C72" s="70" t="s">
        <v>311</v>
      </c>
      <c r="D72" s="16" t="s">
        <v>95</v>
      </c>
      <c r="E72" s="109" t="s">
        <v>323</v>
      </c>
      <c r="F72" s="4">
        <v>0</v>
      </c>
      <c r="G72" s="4">
        <v>0</v>
      </c>
      <c r="H72" s="4">
        <v>0</v>
      </c>
      <c r="I72" s="93">
        <v>1</v>
      </c>
      <c r="J72" s="93">
        <v>16</v>
      </c>
      <c r="K72" s="91">
        <v>13000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31">
        <f t="shared" ref="Q72:Q77" si="18">F72+I72+L72</f>
        <v>1</v>
      </c>
      <c r="R72" s="31">
        <f t="shared" ref="R72:R77" si="19">G72+J72+M72+O72</f>
        <v>16</v>
      </c>
      <c r="S72" s="31">
        <f t="shared" ref="S72:S77" si="20">H72+K72+N72+P72</f>
        <v>13000</v>
      </c>
    </row>
    <row r="73" spans="1:19" ht="17.100000000000001" customHeight="1" x14ac:dyDescent="0.3">
      <c r="A73" s="64"/>
      <c r="B73" s="64"/>
      <c r="C73" s="70" t="s">
        <v>312</v>
      </c>
      <c r="D73" s="16" t="s">
        <v>95</v>
      </c>
      <c r="E73" s="109" t="s">
        <v>323</v>
      </c>
      <c r="F73" s="4">
        <v>0</v>
      </c>
      <c r="G73" s="4">
        <v>0</v>
      </c>
      <c r="H73" s="4">
        <v>0</v>
      </c>
      <c r="I73" s="93">
        <v>2</v>
      </c>
      <c r="J73" s="93">
        <v>32</v>
      </c>
      <c r="K73" s="91">
        <v>26000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31">
        <f t="shared" si="18"/>
        <v>2</v>
      </c>
      <c r="R73" s="31">
        <f t="shared" si="19"/>
        <v>32</v>
      </c>
      <c r="S73" s="31">
        <f t="shared" si="20"/>
        <v>26000</v>
      </c>
    </row>
    <row r="74" spans="1:19" ht="17.100000000000001" customHeight="1" x14ac:dyDescent="0.3">
      <c r="A74" s="64"/>
      <c r="B74" s="64"/>
      <c r="C74" s="70" t="s">
        <v>313</v>
      </c>
      <c r="D74" s="16" t="s">
        <v>95</v>
      </c>
      <c r="E74" s="109" t="s">
        <v>323</v>
      </c>
      <c r="F74" s="4">
        <v>0</v>
      </c>
      <c r="G74" s="4">
        <v>0</v>
      </c>
      <c r="H74" s="4">
        <v>0</v>
      </c>
      <c r="I74" s="93">
        <v>1</v>
      </c>
      <c r="J74" s="93">
        <v>16</v>
      </c>
      <c r="K74" s="91">
        <v>13000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31">
        <f t="shared" si="18"/>
        <v>1</v>
      </c>
      <c r="R74" s="31">
        <f t="shared" si="19"/>
        <v>16</v>
      </c>
      <c r="S74" s="31">
        <f t="shared" si="20"/>
        <v>13000</v>
      </c>
    </row>
    <row r="75" spans="1:19" ht="17.100000000000001" customHeight="1" x14ac:dyDescent="0.3">
      <c r="A75" s="64"/>
      <c r="B75" s="64"/>
      <c r="C75" s="70" t="s">
        <v>314</v>
      </c>
      <c r="D75" s="16" t="s">
        <v>95</v>
      </c>
      <c r="E75" s="109" t="s">
        <v>323</v>
      </c>
      <c r="F75" s="4">
        <v>0</v>
      </c>
      <c r="G75" s="4">
        <v>0</v>
      </c>
      <c r="H75" s="4">
        <v>0</v>
      </c>
      <c r="I75" s="93">
        <v>1</v>
      </c>
      <c r="J75" s="93">
        <v>16</v>
      </c>
      <c r="K75" s="91">
        <v>13000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31">
        <f t="shared" si="18"/>
        <v>1</v>
      </c>
      <c r="R75" s="31">
        <f t="shared" si="19"/>
        <v>16</v>
      </c>
      <c r="S75" s="31">
        <f t="shared" si="20"/>
        <v>13000</v>
      </c>
    </row>
    <row r="76" spans="1:19" ht="17.100000000000001" customHeight="1" x14ac:dyDescent="0.3">
      <c r="A76" s="64"/>
      <c r="B76" s="64"/>
      <c r="C76" s="70" t="s">
        <v>315</v>
      </c>
      <c r="D76" s="16" t="s">
        <v>163</v>
      </c>
      <c r="E76" s="109" t="s">
        <v>324</v>
      </c>
      <c r="F76" s="4">
        <v>0</v>
      </c>
      <c r="G76" s="4">
        <v>0</v>
      </c>
      <c r="H76" s="4">
        <v>0</v>
      </c>
      <c r="I76" s="13">
        <v>0</v>
      </c>
      <c r="J76" s="13">
        <v>0</v>
      </c>
      <c r="K76" s="13">
        <v>0</v>
      </c>
      <c r="L76" s="93">
        <v>1</v>
      </c>
      <c r="M76" s="93">
        <v>20</v>
      </c>
      <c r="N76" s="91">
        <v>15000</v>
      </c>
      <c r="O76" s="13">
        <v>0</v>
      </c>
      <c r="P76" s="13">
        <v>0</v>
      </c>
      <c r="Q76" s="31">
        <f t="shared" si="18"/>
        <v>1</v>
      </c>
      <c r="R76" s="31">
        <f t="shared" si="19"/>
        <v>20</v>
      </c>
      <c r="S76" s="31">
        <f t="shared" si="20"/>
        <v>15000</v>
      </c>
    </row>
    <row r="77" spans="1:19" ht="17.100000000000001" customHeight="1" x14ac:dyDescent="0.3">
      <c r="A77" s="64"/>
      <c r="B77" s="64"/>
      <c r="C77" s="70" t="s">
        <v>316</v>
      </c>
      <c r="D77" s="16" t="s">
        <v>95</v>
      </c>
      <c r="E77" s="110" t="s">
        <v>324</v>
      </c>
      <c r="F77" s="4">
        <v>0</v>
      </c>
      <c r="G77" s="4">
        <v>0</v>
      </c>
      <c r="H77" s="4">
        <v>0</v>
      </c>
      <c r="I77" s="13">
        <v>0</v>
      </c>
      <c r="J77" s="13">
        <v>0</v>
      </c>
      <c r="K77" s="13">
        <v>0</v>
      </c>
      <c r="L77" s="93">
        <v>1</v>
      </c>
      <c r="M77" s="93">
        <v>20</v>
      </c>
      <c r="N77" s="91">
        <v>15000</v>
      </c>
      <c r="O77" s="13">
        <v>0</v>
      </c>
      <c r="P77" s="13">
        <v>0</v>
      </c>
      <c r="Q77" s="31">
        <f t="shared" si="18"/>
        <v>1</v>
      </c>
      <c r="R77" s="31">
        <f t="shared" si="19"/>
        <v>20</v>
      </c>
      <c r="S77" s="31">
        <f t="shared" si="20"/>
        <v>15000</v>
      </c>
    </row>
    <row r="78" spans="1:19" ht="17.100000000000001" customHeight="1" x14ac:dyDescent="0.3">
      <c r="A78" s="521" t="s">
        <v>39</v>
      </c>
      <c r="B78" s="521"/>
      <c r="C78" s="521"/>
      <c r="D78" s="521"/>
      <c r="E78" s="106"/>
      <c r="F78" s="32">
        <f>SUM(F70:F77)</f>
        <v>0</v>
      </c>
      <c r="G78" s="32">
        <f t="shared" ref="G78:S78" si="21">SUM(G70:G77)</f>
        <v>0</v>
      </c>
      <c r="H78" s="32">
        <f t="shared" si="21"/>
        <v>0</v>
      </c>
      <c r="I78" s="32">
        <f t="shared" si="21"/>
        <v>7</v>
      </c>
      <c r="J78" s="32">
        <f t="shared" si="21"/>
        <v>112</v>
      </c>
      <c r="K78" s="32">
        <f t="shared" si="21"/>
        <v>91000</v>
      </c>
      <c r="L78" s="32">
        <f t="shared" si="21"/>
        <v>2</v>
      </c>
      <c r="M78" s="32">
        <f t="shared" si="21"/>
        <v>40</v>
      </c>
      <c r="N78" s="32">
        <f t="shared" si="21"/>
        <v>30000</v>
      </c>
      <c r="O78" s="32">
        <f t="shared" si="21"/>
        <v>0</v>
      </c>
      <c r="P78" s="32">
        <f t="shared" si="21"/>
        <v>0</v>
      </c>
      <c r="Q78" s="32">
        <f t="shared" si="21"/>
        <v>9</v>
      </c>
      <c r="R78" s="32">
        <f t="shared" si="21"/>
        <v>152</v>
      </c>
      <c r="S78" s="32">
        <f t="shared" si="21"/>
        <v>121000</v>
      </c>
    </row>
    <row r="79" spans="1:19" ht="17.100000000000001" customHeight="1" x14ac:dyDescent="0.3">
      <c r="A79" s="16">
        <v>10</v>
      </c>
      <c r="B79" s="15" t="s">
        <v>202</v>
      </c>
      <c r="C79" s="15" t="s">
        <v>203</v>
      </c>
      <c r="D79" s="15" t="s">
        <v>216</v>
      </c>
      <c r="E79" s="57">
        <v>18</v>
      </c>
      <c r="F79" s="38" t="s">
        <v>40</v>
      </c>
      <c r="G79" s="38" t="s">
        <v>40</v>
      </c>
      <c r="H79" s="38" t="s">
        <v>40</v>
      </c>
      <c r="I79" s="13">
        <v>2</v>
      </c>
      <c r="J79" s="13">
        <v>40</v>
      </c>
      <c r="K79" s="13">
        <v>52000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31">
        <f>F79+I79+L79</f>
        <v>2</v>
      </c>
      <c r="R79" s="31">
        <f>G79+J79+M79+O79</f>
        <v>40</v>
      </c>
      <c r="S79" s="31">
        <f>H79+K79+N79+P79</f>
        <v>52000</v>
      </c>
    </row>
    <row r="80" spans="1:19" ht="17.100000000000001" customHeight="1" x14ac:dyDescent="0.3">
      <c r="A80" s="16"/>
      <c r="B80" s="15"/>
      <c r="C80" s="15" t="s">
        <v>204</v>
      </c>
      <c r="D80" s="16" t="s">
        <v>95</v>
      </c>
      <c r="E80" s="57">
        <v>18</v>
      </c>
      <c r="F80" s="38" t="s">
        <v>40</v>
      </c>
      <c r="G80" s="38" t="s">
        <v>40</v>
      </c>
      <c r="H80" s="38" t="s">
        <v>40</v>
      </c>
      <c r="I80" s="13">
        <v>1</v>
      </c>
      <c r="J80" s="13">
        <v>20</v>
      </c>
      <c r="K80" s="13">
        <v>26000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31">
        <f t="shared" ref="Q80:Q91" si="22">F80+I80+L80</f>
        <v>1</v>
      </c>
      <c r="R80" s="31">
        <f t="shared" ref="R80:R91" si="23">G80+J80+M80+O80</f>
        <v>20</v>
      </c>
      <c r="S80" s="31">
        <f t="shared" ref="S80:S91" si="24">H80+K80+N80+P80</f>
        <v>26000</v>
      </c>
    </row>
    <row r="81" spans="1:19" ht="17.100000000000001" customHeight="1" x14ac:dyDescent="0.3">
      <c r="A81" s="16"/>
      <c r="B81" s="15"/>
      <c r="C81" s="15" t="s">
        <v>205</v>
      </c>
      <c r="D81" s="16" t="s">
        <v>95</v>
      </c>
      <c r="E81" s="57">
        <v>18</v>
      </c>
      <c r="F81" s="38" t="s">
        <v>40</v>
      </c>
      <c r="G81" s="38" t="s">
        <v>40</v>
      </c>
      <c r="H81" s="38" t="s">
        <v>40</v>
      </c>
      <c r="I81" s="13">
        <v>1</v>
      </c>
      <c r="J81" s="13">
        <v>20</v>
      </c>
      <c r="K81" s="13">
        <v>26000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31">
        <f t="shared" si="22"/>
        <v>1</v>
      </c>
      <c r="R81" s="31">
        <f t="shared" si="23"/>
        <v>20</v>
      </c>
      <c r="S81" s="31">
        <f t="shared" si="24"/>
        <v>26000</v>
      </c>
    </row>
    <row r="82" spans="1:19" ht="17.100000000000001" customHeight="1" x14ac:dyDescent="0.3">
      <c r="A82" s="16"/>
      <c r="B82" s="15"/>
      <c r="C82" s="15" t="s">
        <v>206</v>
      </c>
      <c r="D82" s="16" t="s">
        <v>95</v>
      </c>
      <c r="E82" s="57">
        <v>18</v>
      </c>
      <c r="F82" s="38" t="s">
        <v>40</v>
      </c>
      <c r="G82" s="38" t="s">
        <v>40</v>
      </c>
      <c r="H82" s="38" t="s">
        <v>40</v>
      </c>
      <c r="I82" s="13">
        <v>1</v>
      </c>
      <c r="J82" s="13">
        <v>20</v>
      </c>
      <c r="K82" s="13">
        <v>26000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31">
        <f t="shared" si="22"/>
        <v>1</v>
      </c>
      <c r="R82" s="31">
        <f t="shared" si="23"/>
        <v>20</v>
      </c>
      <c r="S82" s="31">
        <f t="shared" si="24"/>
        <v>26000</v>
      </c>
    </row>
    <row r="83" spans="1:19" ht="17.100000000000001" customHeight="1" x14ac:dyDescent="0.3">
      <c r="A83" s="16"/>
      <c r="B83" s="15"/>
      <c r="C83" s="15" t="s">
        <v>207</v>
      </c>
      <c r="D83" s="16"/>
      <c r="E83" s="57"/>
      <c r="F83" s="38"/>
      <c r="G83" s="38"/>
      <c r="H83" s="38"/>
      <c r="I83" s="13"/>
      <c r="J83" s="13"/>
      <c r="K83" s="13"/>
      <c r="L83" s="13"/>
      <c r="M83" s="13"/>
      <c r="N83" s="13"/>
      <c r="O83" s="13"/>
      <c r="P83" s="13"/>
      <c r="Q83" s="31"/>
      <c r="R83" s="31"/>
      <c r="S83" s="31"/>
    </row>
    <row r="84" spans="1:19" ht="17.100000000000001" customHeight="1" x14ac:dyDescent="0.3">
      <c r="A84" s="16"/>
      <c r="B84" s="15"/>
      <c r="C84" s="15" t="s">
        <v>208</v>
      </c>
      <c r="D84" s="16" t="s">
        <v>95</v>
      </c>
      <c r="E84" s="57">
        <v>18</v>
      </c>
      <c r="F84" s="38" t="s">
        <v>40</v>
      </c>
      <c r="G84" s="38" t="s">
        <v>40</v>
      </c>
      <c r="H84" s="38" t="s">
        <v>40</v>
      </c>
      <c r="I84" s="13">
        <v>1</v>
      </c>
      <c r="J84" s="13">
        <v>20</v>
      </c>
      <c r="K84" s="13">
        <v>26000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31">
        <f t="shared" si="22"/>
        <v>1</v>
      </c>
      <c r="R84" s="31">
        <f t="shared" si="23"/>
        <v>20</v>
      </c>
      <c r="S84" s="31">
        <f t="shared" si="24"/>
        <v>26000</v>
      </c>
    </row>
    <row r="85" spans="1:19" ht="17.100000000000001" customHeight="1" x14ac:dyDescent="0.3">
      <c r="A85" s="16"/>
      <c r="B85" s="15"/>
      <c r="C85" s="15" t="s">
        <v>209</v>
      </c>
      <c r="D85" s="16"/>
      <c r="E85" s="57"/>
      <c r="F85" s="38"/>
      <c r="G85" s="38"/>
      <c r="H85" s="38"/>
      <c r="I85" s="13"/>
      <c r="J85" s="13"/>
      <c r="K85" s="13"/>
      <c r="L85" s="13"/>
      <c r="M85" s="13"/>
      <c r="N85" s="13"/>
      <c r="O85" s="13"/>
      <c r="P85" s="13"/>
      <c r="Q85" s="31"/>
      <c r="R85" s="31"/>
      <c r="S85" s="31"/>
    </row>
    <row r="86" spans="1:19" ht="17.100000000000001" customHeight="1" x14ac:dyDescent="0.3">
      <c r="A86" s="16"/>
      <c r="B86" s="15"/>
      <c r="C86" s="65" t="s">
        <v>211</v>
      </c>
      <c r="D86" s="16" t="s">
        <v>95</v>
      </c>
      <c r="E86" s="57">
        <v>18</v>
      </c>
      <c r="F86" s="38" t="s">
        <v>40</v>
      </c>
      <c r="G86" s="38" t="s">
        <v>40</v>
      </c>
      <c r="H86" s="38" t="s">
        <v>40</v>
      </c>
      <c r="I86" s="13">
        <v>1</v>
      </c>
      <c r="J86" s="13">
        <v>20</v>
      </c>
      <c r="K86" s="13">
        <v>26000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31">
        <f t="shared" si="22"/>
        <v>1</v>
      </c>
      <c r="R86" s="31">
        <f t="shared" si="23"/>
        <v>20</v>
      </c>
      <c r="S86" s="31">
        <f t="shared" si="24"/>
        <v>26000</v>
      </c>
    </row>
    <row r="87" spans="1:19" ht="17.100000000000001" customHeight="1" x14ac:dyDescent="0.3">
      <c r="A87" s="16"/>
      <c r="B87" s="15"/>
      <c r="C87" s="15" t="s">
        <v>210</v>
      </c>
      <c r="D87" s="16"/>
      <c r="E87" s="57"/>
      <c r="F87" s="38"/>
      <c r="G87" s="38"/>
      <c r="H87" s="38"/>
      <c r="I87" s="13"/>
      <c r="J87" s="13"/>
      <c r="K87" s="13"/>
      <c r="L87" s="13"/>
      <c r="M87" s="13"/>
      <c r="N87" s="13"/>
      <c r="O87" s="13"/>
      <c r="P87" s="13"/>
      <c r="Q87" s="31"/>
      <c r="R87" s="31"/>
      <c r="S87" s="31"/>
    </row>
    <row r="88" spans="1:19" ht="17.100000000000001" customHeight="1" x14ac:dyDescent="0.3">
      <c r="A88" s="63"/>
      <c r="B88" s="39"/>
      <c r="C88" s="39" t="s">
        <v>212</v>
      </c>
      <c r="D88" s="63" t="s">
        <v>95</v>
      </c>
      <c r="E88" s="107">
        <v>18</v>
      </c>
      <c r="F88" s="68" t="s">
        <v>40</v>
      </c>
      <c r="G88" s="68" t="s">
        <v>40</v>
      </c>
      <c r="H88" s="68" t="s">
        <v>40</v>
      </c>
      <c r="I88" s="61">
        <v>1</v>
      </c>
      <c r="J88" s="61">
        <v>20</v>
      </c>
      <c r="K88" s="61">
        <v>26000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50">
        <f t="shared" si="22"/>
        <v>1</v>
      </c>
      <c r="R88" s="50">
        <f t="shared" si="23"/>
        <v>20</v>
      </c>
      <c r="S88" s="50">
        <f t="shared" si="24"/>
        <v>26000</v>
      </c>
    </row>
    <row r="89" spans="1:19" ht="17.100000000000001" customHeight="1" x14ac:dyDescent="0.3">
      <c r="A89" s="16"/>
      <c r="B89" s="15"/>
      <c r="C89" s="15" t="s">
        <v>213</v>
      </c>
      <c r="D89" s="16"/>
      <c r="E89" s="57"/>
      <c r="F89" s="38"/>
      <c r="G89" s="38"/>
      <c r="H89" s="38"/>
      <c r="I89" s="13"/>
      <c r="J89" s="13"/>
      <c r="K89" s="13"/>
      <c r="L89" s="13"/>
      <c r="M89" s="13"/>
      <c r="N89" s="13"/>
      <c r="O89" s="13"/>
      <c r="P89" s="13"/>
      <c r="Q89" s="31"/>
      <c r="R89" s="31"/>
      <c r="S89" s="31"/>
    </row>
    <row r="90" spans="1:19" ht="17.100000000000001" customHeight="1" x14ac:dyDescent="0.3">
      <c r="A90" s="4"/>
      <c r="B90" s="4"/>
      <c r="C90" s="4" t="s">
        <v>214</v>
      </c>
      <c r="D90" s="16" t="s">
        <v>95</v>
      </c>
      <c r="E90" s="57">
        <v>18</v>
      </c>
      <c r="F90" s="38" t="s">
        <v>40</v>
      </c>
      <c r="G90" s="38" t="s">
        <v>40</v>
      </c>
      <c r="H90" s="38" t="s">
        <v>40</v>
      </c>
      <c r="I90" s="13">
        <v>1</v>
      </c>
      <c r="J90" s="13">
        <v>20</v>
      </c>
      <c r="K90" s="13">
        <v>26000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31">
        <f t="shared" si="22"/>
        <v>1</v>
      </c>
      <c r="R90" s="31">
        <f t="shared" si="23"/>
        <v>20</v>
      </c>
      <c r="S90" s="31">
        <f t="shared" si="24"/>
        <v>26000</v>
      </c>
    </row>
    <row r="91" spans="1:19" ht="17.100000000000001" customHeight="1" x14ac:dyDescent="0.3">
      <c r="A91" s="63"/>
      <c r="B91" s="39"/>
      <c r="C91" s="39" t="s">
        <v>215</v>
      </c>
      <c r="D91" s="63" t="s">
        <v>95</v>
      </c>
      <c r="E91" s="107">
        <v>18</v>
      </c>
      <c r="F91" s="68" t="s">
        <v>40</v>
      </c>
      <c r="G91" s="68" t="s">
        <v>40</v>
      </c>
      <c r="H91" s="68" t="s">
        <v>40</v>
      </c>
      <c r="I91" s="61">
        <v>1</v>
      </c>
      <c r="J91" s="61">
        <v>20</v>
      </c>
      <c r="K91" s="61">
        <v>26000</v>
      </c>
      <c r="L91" s="61">
        <v>0</v>
      </c>
      <c r="M91" s="61">
        <v>0</v>
      </c>
      <c r="N91" s="61">
        <v>0</v>
      </c>
      <c r="O91" s="61">
        <v>0</v>
      </c>
      <c r="P91" s="61">
        <v>0</v>
      </c>
      <c r="Q91" s="50">
        <f t="shared" si="22"/>
        <v>1</v>
      </c>
      <c r="R91" s="50">
        <f t="shared" si="23"/>
        <v>20</v>
      </c>
      <c r="S91" s="50">
        <f t="shared" si="24"/>
        <v>26000</v>
      </c>
    </row>
    <row r="92" spans="1:19" ht="17.100000000000001" customHeight="1" x14ac:dyDescent="0.3">
      <c r="A92" s="500" t="s">
        <v>39</v>
      </c>
      <c r="B92" s="501"/>
      <c r="C92" s="501"/>
      <c r="D92" s="502"/>
      <c r="E92" s="106"/>
      <c r="F92" s="32">
        <f>SUM(F79:F91)</f>
        <v>0</v>
      </c>
      <c r="G92" s="32">
        <f t="shared" ref="G92:S92" si="25">SUM(G79:G91)</f>
        <v>0</v>
      </c>
      <c r="H92" s="32">
        <f t="shared" si="25"/>
        <v>0</v>
      </c>
      <c r="I92" s="32">
        <f t="shared" si="25"/>
        <v>10</v>
      </c>
      <c r="J92" s="32">
        <f t="shared" si="25"/>
        <v>200</v>
      </c>
      <c r="K92" s="32">
        <f t="shared" si="25"/>
        <v>260000</v>
      </c>
      <c r="L92" s="32">
        <f t="shared" si="25"/>
        <v>0</v>
      </c>
      <c r="M92" s="32">
        <f t="shared" si="25"/>
        <v>0</v>
      </c>
      <c r="N92" s="32">
        <f t="shared" si="25"/>
        <v>0</v>
      </c>
      <c r="O92" s="32">
        <f t="shared" si="25"/>
        <v>0</v>
      </c>
      <c r="P92" s="32">
        <f t="shared" si="25"/>
        <v>0</v>
      </c>
      <c r="Q92" s="32">
        <f t="shared" si="25"/>
        <v>10</v>
      </c>
      <c r="R92" s="32">
        <f t="shared" si="25"/>
        <v>200</v>
      </c>
      <c r="S92" s="32">
        <f t="shared" si="25"/>
        <v>260000</v>
      </c>
    </row>
    <row r="93" spans="1:19" ht="17.100000000000001" customHeight="1" x14ac:dyDescent="0.3">
      <c r="A93" s="11">
        <v>11</v>
      </c>
      <c r="B93" s="14" t="s">
        <v>239</v>
      </c>
      <c r="C93" s="47" t="s">
        <v>280</v>
      </c>
      <c r="D93" s="11" t="s">
        <v>88</v>
      </c>
      <c r="E93" s="11">
        <v>18</v>
      </c>
      <c r="F93" s="3">
        <v>0</v>
      </c>
      <c r="G93" s="3">
        <v>0</v>
      </c>
      <c r="H93" s="3">
        <v>0</v>
      </c>
      <c r="I93" s="11">
        <v>3</v>
      </c>
      <c r="J93" s="11">
        <v>60</v>
      </c>
      <c r="K93" s="54">
        <v>69000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0">
        <f>F93+I93+L93</f>
        <v>3</v>
      </c>
      <c r="R93" s="30">
        <f>G93+J93+M93+O93</f>
        <v>60</v>
      </c>
      <c r="S93" s="30">
        <f>H93+K93+N93+P93</f>
        <v>69000</v>
      </c>
    </row>
    <row r="94" spans="1:19" ht="16.5" customHeight="1" x14ac:dyDescent="0.3">
      <c r="A94" s="64"/>
      <c r="B94" s="16"/>
      <c r="C94" s="48" t="s">
        <v>281</v>
      </c>
      <c r="D94" s="16" t="s">
        <v>95</v>
      </c>
      <c r="E94" s="16">
        <v>18</v>
      </c>
      <c r="F94" s="4">
        <v>0</v>
      </c>
      <c r="G94" s="4">
        <v>0</v>
      </c>
      <c r="H94" s="4">
        <v>0</v>
      </c>
      <c r="I94" s="16">
        <v>2</v>
      </c>
      <c r="J94" s="16">
        <v>40</v>
      </c>
      <c r="K94" s="56">
        <v>46000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31">
        <f t="shared" ref="Q94:Q111" si="26">F94+I94+L94</f>
        <v>2</v>
      </c>
      <c r="R94" s="31">
        <f t="shared" ref="R94:R111" si="27">G94+J94+M94+O94</f>
        <v>40</v>
      </c>
      <c r="S94" s="31">
        <f t="shared" ref="S94:S111" si="28">H94+K94+N94+P94</f>
        <v>46000</v>
      </c>
    </row>
    <row r="95" spans="1:19" ht="16.5" customHeight="1" x14ac:dyDescent="0.3">
      <c r="A95" s="64"/>
      <c r="B95" s="16"/>
      <c r="C95" s="48" t="s">
        <v>282</v>
      </c>
      <c r="D95" s="16" t="s">
        <v>95</v>
      </c>
      <c r="E95" s="16">
        <v>18</v>
      </c>
      <c r="F95" s="4">
        <v>0</v>
      </c>
      <c r="G95" s="4">
        <v>0</v>
      </c>
      <c r="H95" s="4">
        <v>0</v>
      </c>
      <c r="I95" s="16">
        <v>1</v>
      </c>
      <c r="J95" s="16">
        <v>20</v>
      </c>
      <c r="K95" s="56">
        <v>23000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31">
        <f t="shared" si="26"/>
        <v>1</v>
      </c>
      <c r="R95" s="31">
        <f t="shared" si="27"/>
        <v>20</v>
      </c>
      <c r="S95" s="31">
        <f t="shared" si="28"/>
        <v>23000</v>
      </c>
    </row>
    <row r="96" spans="1:19" ht="16.5" customHeight="1" x14ac:dyDescent="0.3">
      <c r="A96" s="64"/>
      <c r="B96" s="16"/>
      <c r="C96" s="48" t="s">
        <v>290</v>
      </c>
      <c r="D96" s="16" t="s">
        <v>95</v>
      </c>
      <c r="E96" s="16">
        <v>18</v>
      </c>
      <c r="F96" s="4">
        <v>0</v>
      </c>
      <c r="G96" s="4">
        <v>0</v>
      </c>
      <c r="H96" s="4">
        <v>0</v>
      </c>
      <c r="I96" s="16">
        <v>1</v>
      </c>
      <c r="J96" s="16">
        <v>20</v>
      </c>
      <c r="K96" s="56">
        <v>23000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31">
        <f t="shared" si="26"/>
        <v>1</v>
      </c>
      <c r="R96" s="31">
        <f t="shared" si="27"/>
        <v>20</v>
      </c>
      <c r="S96" s="31">
        <f t="shared" si="28"/>
        <v>23000</v>
      </c>
    </row>
    <row r="97" spans="1:19" ht="16.5" customHeight="1" x14ac:dyDescent="0.3">
      <c r="A97" s="64"/>
      <c r="B97" s="16"/>
      <c r="C97" s="48" t="s">
        <v>291</v>
      </c>
      <c r="D97" s="16"/>
      <c r="E97" s="16"/>
      <c r="F97" s="4"/>
      <c r="G97" s="4"/>
      <c r="H97" s="4"/>
      <c r="I97" s="16"/>
      <c r="J97" s="16"/>
      <c r="K97" s="56"/>
      <c r="L97" s="4"/>
      <c r="M97" s="4"/>
      <c r="N97" s="4"/>
      <c r="O97" s="4"/>
      <c r="P97" s="4"/>
      <c r="Q97" s="31"/>
      <c r="R97" s="31"/>
      <c r="S97" s="31"/>
    </row>
    <row r="98" spans="1:19" ht="16.5" customHeight="1" x14ac:dyDescent="0.3">
      <c r="A98" s="64"/>
      <c r="B98" s="16"/>
      <c r="C98" s="48" t="s">
        <v>283</v>
      </c>
      <c r="D98" s="16" t="s">
        <v>95</v>
      </c>
      <c r="E98" s="16">
        <v>18</v>
      </c>
      <c r="F98" s="4">
        <v>0</v>
      </c>
      <c r="G98" s="4">
        <v>0</v>
      </c>
      <c r="H98" s="4">
        <v>0</v>
      </c>
      <c r="I98" s="16">
        <v>1</v>
      </c>
      <c r="J98" s="16">
        <v>20</v>
      </c>
      <c r="K98" s="56">
        <v>23000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31">
        <f t="shared" si="26"/>
        <v>1</v>
      </c>
      <c r="R98" s="31">
        <f t="shared" si="27"/>
        <v>20</v>
      </c>
      <c r="S98" s="31">
        <f t="shared" si="28"/>
        <v>23000</v>
      </c>
    </row>
    <row r="99" spans="1:19" ht="16.5" customHeight="1" x14ac:dyDescent="0.3">
      <c r="A99" s="64"/>
      <c r="B99" s="16"/>
      <c r="C99" s="48" t="s">
        <v>284</v>
      </c>
      <c r="D99" s="16" t="s">
        <v>95</v>
      </c>
      <c r="E99" s="16">
        <v>18</v>
      </c>
      <c r="F99" s="4">
        <v>0</v>
      </c>
      <c r="G99" s="4">
        <v>0</v>
      </c>
      <c r="H99" s="4">
        <v>0</v>
      </c>
      <c r="I99" s="16">
        <v>1</v>
      </c>
      <c r="J99" s="16">
        <v>20</v>
      </c>
      <c r="K99" s="56">
        <v>23000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31">
        <f t="shared" si="26"/>
        <v>1</v>
      </c>
      <c r="R99" s="31">
        <f t="shared" si="27"/>
        <v>20</v>
      </c>
      <c r="S99" s="31">
        <f t="shared" si="28"/>
        <v>23000</v>
      </c>
    </row>
    <row r="100" spans="1:19" ht="16.5" customHeight="1" x14ac:dyDescent="0.3">
      <c r="A100" s="64"/>
      <c r="B100" s="16"/>
      <c r="C100" s="48" t="s">
        <v>285</v>
      </c>
      <c r="D100" s="16" t="s">
        <v>95</v>
      </c>
      <c r="E100" s="16">
        <v>18</v>
      </c>
      <c r="F100" s="4">
        <v>0</v>
      </c>
      <c r="G100" s="4">
        <v>0</v>
      </c>
      <c r="H100" s="4">
        <v>0</v>
      </c>
      <c r="I100" s="16">
        <v>1</v>
      </c>
      <c r="J100" s="16">
        <v>20</v>
      </c>
      <c r="K100" s="56">
        <v>23000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31">
        <f t="shared" si="26"/>
        <v>1</v>
      </c>
      <c r="R100" s="31">
        <f t="shared" si="27"/>
        <v>20</v>
      </c>
      <c r="S100" s="31">
        <f t="shared" si="28"/>
        <v>23000</v>
      </c>
    </row>
    <row r="101" spans="1:19" ht="16.5" customHeight="1" x14ac:dyDescent="0.3">
      <c r="A101" s="64"/>
      <c r="B101" s="16"/>
      <c r="C101" s="48" t="s">
        <v>286</v>
      </c>
      <c r="D101" s="16" t="s">
        <v>95</v>
      </c>
      <c r="E101" s="16">
        <v>18</v>
      </c>
      <c r="F101" s="4">
        <v>0</v>
      </c>
      <c r="G101" s="4">
        <v>0</v>
      </c>
      <c r="H101" s="4">
        <v>0</v>
      </c>
      <c r="I101" s="16">
        <v>1</v>
      </c>
      <c r="J101" s="16">
        <v>20</v>
      </c>
      <c r="K101" s="56">
        <v>23000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31">
        <f t="shared" si="26"/>
        <v>1</v>
      </c>
      <c r="R101" s="31">
        <f t="shared" si="27"/>
        <v>20</v>
      </c>
      <c r="S101" s="31">
        <f t="shared" si="28"/>
        <v>23000</v>
      </c>
    </row>
    <row r="102" spans="1:19" ht="16.5" customHeight="1" x14ac:dyDescent="0.3">
      <c r="A102" s="64"/>
      <c r="B102" s="16"/>
      <c r="C102" s="48" t="s">
        <v>292</v>
      </c>
      <c r="D102" s="16" t="s">
        <v>95</v>
      </c>
      <c r="E102" s="16">
        <v>18</v>
      </c>
      <c r="F102" s="4">
        <v>0</v>
      </c>
      <c r="G102" s="4">
        <v>0</v>
      </c>
      <c r="H102" s="4">
        <v>0</v>
      </c>
      <c r="I102" s="16">
        <v>1</v>
      </c>
      <c r="J102" s="16">
        <v>20</v>
      </c>
      <c r="K102" s="56">
        <v>23000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31">
        <f t="shared" si="26"/>
        <v>1</v>
      </c>
      <c r="R102" s="31">
        <f t="shared" si="27"/>
        <v>20</v>
      </c>
      <c r="S102" s="31">
        <f t="shared" si="28"/>
        <v>23000</v>
      </c>
    </row>
    <row r="103" spans="1:19" ht="16.5" customHeight="1" x14ac:dyDescent="0.3">
      <c r="A103" s="64"/>
      <c r="B103" s="16"/>
      <c r="C103" s="48" t="s">
        <v>293</v>
      </c>
      <c r="D103" s="16"/>
      <c r="E103" s="16"/>
      <c r="F103" s="4"/>
      <c r="G103" s="4"/>
      <c r="H103" s="4"/>
      <c r="I103" s="16"/>
      <c r="J103" s="16"/>
      <c r="K103" s="56"/>
      <c r="L103" s="4"/>
      <c r="M103" s="4"/>
      <c r="N103" s="4"/>
      <c r="O103" s="4"/>
      <c r="P103" s="4"/>
      <c r="Q103" s="31"/>
      <c r="R103" s="31"/>
      <c r="S103" s="31"/>
    </row>
    <row r="104" spans="1:19" ht="16.5" customHeight="1" x14ac:dyDescent="0.3">
      <c r="A104" s="64"/>
      <c r="B104" s="16"/>
      <c r="C104" s="48" t="s">
        <v>294</v>
      </c>
      <c r="D104" s="16" t="s">
        <v>95</v>
      </c>
      <c r="E104" s="16">
        <v>18</v>
      </c>
      <c r="F104" s="4">
        <v>0</v>
      </c>
      <c r="G104" s="4">
        <v>0</v>
      </c>
      <c r="H104" s="4">
        <v>0</v>
      </c>
      <c r="I104" s="16">
        <v>2</v>
      </c>
      <c r="J104" s="16">
        <v>40</v>
      </c>
      <c r="K104" s="56">
        <v>46000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31">
        <f t="shared" si="26"/>
        <v>2</v>
      </c>
      <c r="R104" s="31">
        <f t="shared" si="27"/>
        <v>40</v>
      </c>
      <c r="S104" s="31">
        <f t="shared" si="28"/>
        <v>46000</v>
      </c>
    </row>
    <row r="105" spans="1:19" ht="16.5" customHeight="1" x14ac:dyDescent="0.3">
      <c r="A105" s="64"/>
      <c r="B105" s="16"/>
      <c r="C105" s="48" t="s">
        <v>295</v>
      </c>
      <c r="D105" s="16"/>
      <c r="E105" s="16"/>
      <c r="F105" s="4"/>
      <c r="G105" s="4"/>
      <c r="H105" s="4"/>
      <c r="I105" s="16"/>
      <c r="J105" s="16"/>
      <c r="K105" s="56"/>
      <c r="L105" s="4"/>
      <c r="M105" s="4"/>
      <c r="N105" s="4"/>
      <c r="O105" s="4"/>
      <c r="P105" s="4"/>
      <c r="Q105" s="31">
        <f t="shared" si="26"/>
        <v>0</v>
      </c>
      <c r="R105" s="31">
        <f t="shared" si="27"/>
        <v>0</v>
      </c>
      <c r="S105" s="31">
        <f t="shared" si="28"/>
        <v>0</v>
      </c>
    </row>
    <row r="106" spans="1:19" ht="16.5" customHeight="1" x14ac:dyDescent="0.3">
      <c r="A106" s="64"/>
      <c r="B106" s="16"/>
      <c r="C106" s="48" t="s">
        <v>296</v>
      </c>
      <c r="D106" s="16" t="s">
        <v>95</v>
      </c>
      <c r="E106" s="16">
        <v>18</v>
      </c>
      <c r="F106" s="4">
        <v>0</v>
      </c>
      <c r="G106" s="4">
        <v>0</v>
      </c>
      <c r="H106" s="4">
        <v>0</v>
      </c>
      <c r="I106" s="16">
        <v>1</v>
      </c>
      <c r="J106" s="16">
        <v>20</v>
      </c>
      <c r="K106" s="56">
        <v>23000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31">
        <f t="shared" si="26"/>
        <v>1</v>
      </c>
      <c r="R106" s="31">
        <f t="shared" si="27"/>
        <v>20</v>
      </c>
      <c r="S106" s="31">
        <f t="shared" si="28"/>
        <v>23000</v>
      </c>
    </row>
    <row r="107" spans="1:19" ht="16.5" customHeight="1" x14ac:dyDescent="0.3">
      <c r="A107" s="64"/>
      <c r="B107" s="16"/>
      <c r="C107" s="48" t="s">
        <v>297</v>
      </c>
      <c r="D107" s="16"/>
      <c r="E107" s="16"/>
      <c r="F107" s="4"/>
      <c r="G107" s="4"/>
      <c r="H107" s="4"/>
      <c r="I107" s="16"/>
      <c r="J107" s="16"/>
      <c r="K107" s="56"/>
      <c r="L107" s="4"/>
      <c r="M107" s="4"/>
      <c r="N107" s="4"/>
      <c r="O107" s="4"/>
      <c r="P107" s="4"/>
      <c r="Q107" s="31"/>
      <c r="R107" s="31"/>
      <c r="S107" s="31"/>
    </row>
    <row r="108" spans="1:19" ht="16.5" customHeight="1" x14ac:dyDescent="0.3">
      <c r="A108" s="64"/>
      <c r="B108" s="16"/>
      <c r="C108" s="48" t="s">
        <v>298</v>
      </c>
      <c r="D108" s="16" t="s">
        <v>95</v>
      </c>
      <c r="E108" s="16">
        <v>18</v>
      </c>
      <c r="F108" s="4">
        <v>0</v>
      </c>
      <c r="G108" s="4">
        <v>0</v>
      </c>
      <c r="H108" s="4">
        <v>0</v>
      </c>
      <c r="I108" s="16">
        <v>2</v>
      </c>
      <c r="J108" s="16">
        <v>40</v>
      </c>
      <c r="K108" s="56">
        <v>46000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31">
        <f t="shared" si="26"/>
        <v>2</v>
      </c>
      <c r="R108" s="31">
        <f t="shared" si="27"/>
        <v>40</v>
      </c>
      <c r="S108" s="31">
        <f t="shared" si="28"/>
        <v>46000</v>
      </c>
    </row>
    <row r="109" spans="1:19" ht="16.5" customHeight="1" x14ac:dyDescent="0.3">
      <c r="A109" s="64"/>
      <c r="B109" s="16"/>
      <c r="C109" s="48" t="s">
        <v>299</v>
      </c>
      <c r="D109" s="16"/>
      <c r="E109" s="16"/>
      <c r="F109" s="4"/>
      <c r="G109" s="4"/>
      <c r="H109" s="4"/>
      <c r="I109" s="16"/>
      <c r="J109" s="16"/>
      <c r="K109" s="56"/>
      <c r="L109" s="4"/>
      <c r="M109" s="4"/>
      <c r="N109" s="4"/>
      <c r="O109" s="4"/>
      <c r="P109" s="4"/>
      <c r="Q109" s="31"/>
      <c r="R109" s="31"/>
      <c r="S109" s="31"/>
    </row>
    <row r="110" spans="1:19" ht="16.5" customHeight="1" x14ac:dyDescent="0.3">
      <c r="A110" s="64"/>
      <c r="B110" s="16"/>
      <c r="C110" s="48" t="s">
        <v>287</v>
      </c>
      <c r="D110" s="16" t="s">
        <v>95</v>
      </c>
      <c r="E110" s="16">
        <v>18</v>
      </c>
      <c r="F110" s="4">
        <v>0</v>
      </c>
      <c r="G110" s="4">
        <v>0</v>
      </c>
      <c r="H110" s="4">
        <v>0</v>
      </c>
      <c r="I110" s="16">
        <v>1</v>
      </c>
      <c r="J110" s="16">
        <v>20</v>
      </c>
      <c r="K110" s="56">
        <v>23000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31">
        <f t="shared" si="26"/>
        <v>1</v>
      </c>
      <c r="R110" s="31">
        <f t="shared" si="27"/>
        <v>20</v>
      </c>
      <c r="S110" s="31">
        <f t="shared" si="28"/>
        <v>23000</v>
      </c>
    </row>
    <row r="111" spans="1:19" ht="16.5" customHeight="1" x14ac:dyDescent="0.3">
      <c r="A111" s="64"/>
      <c r="B111" s="16"/>
      <c r="C111" s="48" t="s">
        <v>288</v>
      </c>
      <c r="D111" s="16" t="s">
        <v>95</v>
      </c>
      <c r="E111" s="16">
        <v>18</v>
      </c>
      <c r="F111" s="4">
        <v>0</v>
      </c>
      <c r="G111" s="4">
        <v>0</v>
      </c>
      <c r="H111" s="4">
        <v>0</v>
      </c>
      <c r="I111" s="16">
        <v>1</v>
      </c>
      <c r="J111" s="16">
        <v>20</v>
      </c>
      <c r="K111" s="56">
        <v>23000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31">
        <f t="shared" si="26"/>
        <v>1</v>
      </c>
      <c r="R111" s="31">
        <f t="shared" si="27"/>
        <v>20</v>
      </c>
      <c r="S111" s="31">
        <f t="shared" si="28"/>
        <v>23000</v>
      </c>
    </row>
    <row r="112" spans="1:19" ht="16.5" customHeight="1" x14ac:dyDescent="0.3">
      <c r="A112" s="152"/>
      <c r="B112" s="63"/>
      <c r="C112" s="5" t="s">
        <v>289</v>
      </c>
      <c r="D112" s="63"/>
      <c r="E112" s="63"/>
      <c r="F112" s="5"/>
      <c r="G112" s="5"/>
      <c r="H112" s="5"/>
      <c r="I112" s="63"/>
      <c r="J112" s="63"/>
      <c r="K112" s="60"/>
      <c r="L112" s="5"/>
      <c r="M112" s="5"/>
      <c r="N112" s="5"/>
      <c r="O112" s="5"/>
      <c r="P112" s="5"/>
      <c r="Q112" s="63"/>
      <c r="R112" s="63"/>
      <c r="S112" s="60"/>
    </row>
    <row r="113" spans="1:19" ht="16.5" customHeight="1" x14ac:dyDescent="0.3">
      <c r="A113" s="503" t="s">
        <v>39</v>
      </c>
      <c r="B113" s="503"/>
      <c r="C113" s="503"/>
      <c r="D113" s="503"/>
      <c r="E113" s="107"/>
      <c r="F113" s="50">
        <f>SUM(F93:F111)</f>
        <v>0</v>
      </c>
      <c r="G113" s="50">
        <f t="shared" ref="G113:P113" si="29">SUM(G93:G111)</f>
        <v>0</v>
      </c>
      <c r="H113" s="50">
        <f t="shared" si="29"/>
        <v>0</v>
      </c>
      <c r="I113" s="50">
        <f>SUM(I93:I111)</f>
        <v>19</v>
      </c>
      <c r="J113" s="50">
        <f t="shared" si="29"/>
        <v>380</v>
      </c>
      <c r="K113" s="50">
        <f t="shared" si="29"/>
        <v>437000</v>
      </c>
      <c r="L113" s="50">
        <f t="shared" si="29"/>
        <v>0</v>
      </c>
      <c r="M113" s="50">
        <f t="shared" si="29"/>
        <v>0</v>
      </c>
      <c r="N113" s="50">
        <f t="shared" si="29"/>
        <v>0</v>
      </c>
      <c r="O113" s="50">
        <f t="shared" si="29"/>
        <v>0</v>
      </c>
      <c r="P113" s="50">
        <f t="shared" si="29"/>
        <v>0</v>
      </c>
      <c r="Q113" s="50">
        <f>SUM(Q93:Q111)</f>
        <v>19</v>
      </c>
      <c r="R113" s="50">
        <f>SUM(R93:R111)</f>
        <v>380</v>
      </c>
      <c r="S113" s="50">
        <f>SUM(S93:S111)</f>
        <v>437000</v>
      </c>
    </row>
    <row r="114" spans="1:19" ht="16.5" customHeight="1" x14ac:dyDescent="0.3">
      <c r="A114" s="16">
        <v>12</v>
      </c>
      <c r="B114" s="15" t="s">
        <v>240</v>
      </c>
      <c r="C114" s="15" t="s">
        <v>347</v>
      </c>
      <c r="D114" s="16" t="s">
        <v>158</v>
      </c>
      <c r="E114" s="57"/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1</v>
      </c>
      <c r="M114" s="13">
        <v>16</v>
      </c>
      <c r="N114" s="13">
        <v>16000</v>
      </c>
      <c r="O114" s="13">
        <v>0</v>
      </c>
      <c r="P114" s="13">
        <v>0</v>
      </c>
      <c r="Q114" s="31">
        <f>F114+I114+L114</f>
        <v>1</v>
      </c>
      <c r="R114" s="31">
        <f>G114+J114+M114+O114</f>
        <v>16</v>
      </c>
      <c r="S114" s="31">
        <f>H114+K114+N114+P114</f>
        <v>16000</v>
      </c>
    </row>
    <row r="115" spans="1:19" ht="16.5" customHeight="1" x14ac:dyDescent="0.3">
      <c r="A115" s="15"/>
      <c r="B115" s="15"/>
      <c r="C115" s="15" t="s">
        <v>348</v>
      </c>
      <c r="D115" s="16" t="s">
        <v>95</v>
      </c>
      <c r="E115" s="57"/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1</v>
      </c>
      <c r="M115" s="13">
        <v>16</v>
      </c>
      <c r="N115" s="13">
        <v>16000</v>
      </c>
      <c r="O115" s="13">
        <v>0</v>
      </c>
      <c r="P115" s="13">
        <v>0</v>
      </c>
      <c r="Q115" s="31">
        <f>F115+I115+L115</f>
        <v>1</v>
      </c>
      <c r="R115" s="31">
        <f>G115+J115+M115+O115</f>
        <v>16</v>
      </c>
      <c r="S115" s="31">
        <f>H115+K115+N115+P115</f>
        <v>16000</v>
      </c>
    </row>
    <row r="116" spans="1:19" ht="16.5" customHeight="1" x14ac:dyDescent="0.3">
      <c r="A116" s="521" t="s">
        <v>39</v>
      </c>
      <c r="B116" s="521"/>
      <c r="C116" s="521"/>
      <c r="D116" s="521"/>
      <c r="E116" s="106"/>
      <c r="F116" s="32">
        <f>SUM(F114:F115)</f>
        <v>0</v>
      </c>
      <c r="G116" s="32">
        <f t="shared" ref="G116:S116" si="30">SUM(G114:G115)</f>
        <v>0</v>
      </c>
      <c r="H116" s="32">
        <f t="shared" si="30"/>
        <v>0</v>
      </c>
      <c r="I116" s="32">
        <f t="shared" si="30"/>
        <v>0</v>
      </c>
      <c r="J116" s="32">
        <f t="shared" si="30"/>
        <v>0</v>
      </c>
      <c r="K116" s="32">
        <f t="shared" si="30"/>
        <v>0</v>
      </c>
      <c r="L116" s="32">
        <f t="shared" si="30"/>
        <v>2</v>
      </c>
      <c r="M116" s="32">
        <f t="shared" si="30"/>
        <v>32</v>
      </c>
      <c r="N116" s="32">
        <f t="shared" si="30"/>
        <v>32000</v>
      </c>
      <c r="O116" s="32">
        <f t="shared" si="30"/>
        <v>0</v>
      </c>
      <c r="P116" s="32">
        <f t="shared" si="30"/>
        <v>0</v>
      </c>
      <c r="Q116" s="32">
        <f t="shared" si="30"/>
        <v>2</v>
      </c>
      <c r="R116" s="32">
        <f t="shared" si="30"/>
        <v>32</v>
      </c>
      <c r="S116" s="32">
        <f t="shared" si="30"/>
        <v>32000</v>
      </c>
    </row>
    <row r="117" spans="1:19" ht="16.5" customHeight="1" x14ac:dyDescent="0.3">
      <c r="A117" s="16">
        <v>13</v>
      </c>
      <c r="B117" s="4" t="s">
        <v>47</v>
      </c>
      <c r="C117" s="4" t="s">
        <v>50</v>
      </c>
      <c r="D117" s="15" t="s">
        <v>41</v>
      </c>
      <c r="E117" s="57">
        <v>18</v>
      </c>
      <c r="F117" s="13">
        <v>0</v>
      </c>
      <c r="G117" s="13">
        <v>0</v>
      </c>
      <c r="H117" s="13">
        <v>0</v>
      </c>
      <c r="I117" s="13">
        <v>8</v>
      </c>
      <c r="J117" s="13">
        <v>160</v>
      </c>
      <c r="K117" s="13">
        <v>146400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31">
        <f>F117+I117+L117</f>
        <v>8</v>
      </c>
      <c r="R117" s="31">
        <f>G117+J117+M117+O117</f>
        <v>160</v>
      </c>
      <c r="S117" s="31">
        <f>H117+K117+N117+P117</f>
        <v>146400</v>
      </c>
    </row>
    <row r="118" spans="1:19" ht="16.5" customHeight="1" x14ac:dyDescent="0.3">
      <c r="A118" s="4"/>
      <c r="B118" s="4"/>
      <c r="C118" s="4"/>
      <c r="D118" s="15" t="s">
        <v>42</v>
      </c>
      <c r="E118" s="57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1:19" ht="16.5" customHeight="1" x14ac:dyDescent="0.3">
      <c r="A119" s="4"/>
      <c r="B119" s="4"/>
      <c r="C119" s="4" t="s">
        <v>51</v>
      </c>
      <c r="D119" s="16" t="s">
        <v>95</v>
      </c>
      <c r="E119" s="57">
        <v>18</v>
      </c>
      <c r="F119" s="13">
        <v>0</v>
      </c>
      <c r="G119" s="13">
        <v>0</v>
      </c>
      <c r="H119" s="13">
        <v>0</v>
      </c>
      <c r="I119" s="13">
        <v>2</v>
      </c>
      <c r="J119" s="13">
        <v>40</v>
      </c>
      <c r="K119" s="13">
        <v>36600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31">
        <f>F119+I119+L119</f>
        <v>2</v>
      </c>
      <c r="R119" s="31">
        <f t="shared" ref="R119:S123" si="31">G119+J119+M119+O119</f>
        <v>40</v>
      </c>
      <c r="S119" s="31">
        <f t="shared" si="31"/>
        <v>36600</v>
      </c>
    </row>
    <row r="120" spans="1:19" ht="16.5" customHeight="1" x14ac:dyDescent="0.3">
      <c r="A120" s="5"/>
      <c r="B120" s="5"/>
      <c r="C120" s="5" t="s">
        <v>52</v>
      </c>
      <c r="D120" s="63" t="s">
        <v>95</v>
      </c>
      <c r="E120" s="107">
        <v>18</v>
      </c>
      <c r="F120" s="61">
        <v>0</v>
      </c>
      <c r="G120" s="61">
        <v>0</v>
      </c>
      <c r="H120" s="61">
        <v>0</v>
      </c>
      <c r="I120" s="61">
        <v>1</v>
      </c>
      <c r="J120" s="61">
        <v>20</v>
      </c>
      <c r="K120" s="61">
        <v>18300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50">
        <f>F120+I120+L120</f>
        <v>1</v>
      </c>
      <c r="R120" s="50">
        <f t="shared" si="31"/>
        <v>20</v>
      </c>
      <c r="S120" s="50">
        <f t="shared" si="31"/>
        <v>18300</v>
      </c>
    </row>
    <row r="121" spans="1:19" ht="16.5" customHeight="1" x14ac:dyDescent="0.3">
      <c r="A121" s="4"/>
      <c r="B121" s="4"/>
      <c r="C121" s="4" t="s">
        <v>53</v>
      </c>
      <c r="D121" s="16" t="s">
        <v>95</v>
      </c>
      <c r="E121" s="57">
        <v>18</v>
      </c>
      <c r="F121" s="13">
        <v>0</v>
      </c>
      <c r="G121" s="13">
        <v>0</v>
      </c>
      <c r="H121" s="13">
        <v>0</v>
      </c>
      <c r="I121" s="13">
        <v>10</v>
      </c>
      <c r="J121" s="13">
        <v>200</v>
      </c>
      <c r="K121" s="13">
        <v>183000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31">
        <f>F121+I121+L121</f>
        <v>10</v>
      </c>
      <c r="R121" s="31">
        <f t="shared" si="31"/>
        <v>200</v>
      </c>
      <c r="S121" s="31">
        <f t="shared" si="31"/>
        <v>183000</v>
      </c>
    </row>
    <row r="122" spans="1:19" ht="16.5" customHeight="1" x14ac:dyDescent="0.3">
      <c r="A122" s="4"/>
      <c r="B122" s="4"/>
      <c r="C122" s="4" t="s">
        <v>54</v>
      </c>
      <c r="D122" s="15" t="s">
        <v>24</v>
      </c>
      <c r="E122" s="57">
        <v>18</v>
      </c>
      <c r="F122" s="13">
        <v>0</v>
      </c>
      <c r="G122" s="13">
        <v>0</v>
      </c>
      <c r="H122" s="13">
        <v>0</v>
      </c>
      <c r="I122" s="13">
        <v>1</v>
      </c>
      <c r="J122" s="13">
        <v>20</v>
      </c>
      <c r="K122" s="13">
        <v>18300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31">
        <f>F122+I122+L122</f>
        <v>1</v>
      </c>
      <c r="R122" s="31">
        <f t="shared" si="31"/>
        <v>20</v>
      </c>
      <c r="S122" s="31">
        <f t="shared" si="31"/>
        <v>18300</v>
      </c>
    </row>
    <row r="123" spans="1:19" ht="16.5" customHeight="1" x14ac:dyDescent="0.3">
      <c r="A123" s="4"/>
      <c r="B123" s="4"/>
      <c r="C123" s="4" t="s">
        <v>55</v>
      </c>
      <c r="D123" s="16" t="s">
        <v>95</v>
      </c>
      <c r="E123" s="57">
        <v>18</v>
      </c>
      <c r="F123" s="13">
        <v>0</v>
      </c>
      <c r="G123" s="13">
        <v>0</v>
      </c>
      <c r="H123" s="13">
        <v>0</v>
      </c>
      <c r="I123" s="13">
        <v>1</v>
      </c>
      <c r="J123" s="13">
        <v>20</v>
      </c>
      <c r="K123" s="13">
        <v>18300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31">
        <f>F123+I123+L123</f>
        <v>1</v>
      </c>
      <c r="R123" s="31">
        <f t="shared" si="31"/>
        <v>20</v>
      </c>
      <c r="S123" s="31">
        <f t="shared" si="31"/>
        <v>18300</v>
      </c>
    </row>
    <row r="124" spans="1:19" ht="16.5" customHeight="1" x14ac:dyDescent="0.3">
      <c r="A124" s="500" t="s">
        <v>39</v>
      </c>
      <c r="B124" s="501"/>
      <c r="C124" s="501"/>
      <c r="D124" s="502"/>
      <c r="E124" s="106"/>
      <c r="F124" s="32">
        <f>SUM(F117:F123)</f>
        <v>0</v>
      </c>
      <c r="G124" s="32">
        <f t="shared" ref="G124:S124" si="32">SUM(G117:G123)</f>
        <v>0</v>
      </c>
      <c r="H124" s="32">
        <f t="shared" si="32"/>
        <v>0</v>
      </c>
      <c r="I124" s="32">
        <f t="shared" si="32"/>
        <v>23</v>
      </c>
      <c r="J124" s="32">
        <f t="shared" si="32"/>
        <v>460</v>
      </c>
      <c r="K124" s="32">
        <f t="shared" si="32"/>
        <v>420900</v>
      </c>
      <c r="L124" s="32">
        <f t="shared" si="32"/>
        <v>0</v>
      </c>
      <c r="M124" s="32">
        <f t="shared" si="32"/>
        <v>0</v>
      </c>
      <c r="N124" s="32">
        <f t="shared" si="32"/>
        <v>0</v>
      </c>
      <c r="O124" s="32">
        <f t="shared" si="32"/>
        <v>0</v>
      </c>
      <c r="P124" s="32">
        <f t="shared" si="32"/>
        <v>0</v>
      </c>
      <c r="Q124" s="32">
        <f t="shared" si="32"/>
        <v>23</v>
      </c>
      <c r="R124" s="32">
        <f t="shared" si="32"/>
        <v>460</v>
      </c>
      <c r="S124" s="32">
        <f t="shared" si="32"/>
        <v>420900</v>
      </c>
    </row>
    <row r="125" spans="1:19" ht="16.5" customHeight="1" x14ac:dyDescent="0.3">
      <c r="A125" s="53">
        <v>14</v>
      </c>
      <c r="B125" s="54" t="s">
        <v>102</v>
      </c>
      <c r="C125" s="54" t="s">
        <v>103</v>
      </c>
      <c r="D125" s="55" t="s">
        <v>117</v>
      </c>
      <c r="E125" s="53">
        <v>30</v>
      </c>
      <c r="F125" s="29">
        <v>0</v>
      </c>
      <c r="G125" s="29">
        <v>0</v>
      </c>
      <c r="H125" s="29">
        <v>0</v>
      </c>
      <c r="I125" s="29">
        <v>1</v>
      </c>
      <c r="J125" s="29">
        <v>20</v>
      </c>
      <c r="K125" s="29">
        <v>20000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30">
        <f>F125+I125+L125</f>
        <v>1</v>
      </c>
      <c r="R125" s="30">
        <f>G125+J125+M125+O125</f>
        <v>20</v>
      </c>
      <c r="S125" s="30">
        <f>H125+K125+N125+P125</f>
        <v>20000</v>
      </c>
    </row>
    <row r="126" spans="1:19" ht="16.5" customHeight="1" x14ac:dyDescent="0.3">
      <c r="A126" s="56"/>
      <c r="B126" s="56"/>
      <c r="C126" s="56" t="s">
        <v>104</v>
      </c>
      <c r="D126" s="57" t="s">
        <v>95</v>
      </c>
      <c r="E126" s="57">
        <v>18</v>
      </c>
      <c r="F126" s="13">
        <v>0</v>
      </c>
      <c r="G126" s="13">
        <v>0</v>
      </c>
      <c r="H126" s="13">
        <v>0</v>
      </c>
      <c r="I126" s="13">
        <v>1</v>
      </c>
      <c r="J126" s="13">
        <v>20</v>
      </c>
      <c r="K126" s="13">
        <v>20000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31">
        <f t="shared" ref="Q126:Q139" si="33">F126+I126+L126</f>
        <v>1</v>
      </c>
      <c r="R126" s="31">
        <f t="shared" ref="R126:R139" si="34">G126+J126+M126+O126</f>
        <v>20</v>
      </c>
      <c r="S126" s="31">
        <f t="shared" ref="S126:S139" si="35">H126+K126+N126+P126</f>
        <v>20000</v>
      </c>
    </row>
    <row r="127" spans="1:19" ht="16.5" customHeight="1" x14ac:dyDescent="0.3">
      <c r="A127" s="56"/>
      <c r="B127" s="56"/>
      <c r="C127" s="56" t="s">
        <v>105</v>
      </c>
      <c r="D127" s="57" t="s">
        <v>95</v>
      </c>
      <c r="E127" s="57">
        <v>18</v>
      </c>
      <c r="F127" s="13">
        <v>0</v>
      </c>
      <c r="G127" s="13">
        <v>0</v>
      </c>
      <c r="H127" s="13">
        <v>0</v>
      </c>
      <c r="I127" s="13">
        <v>1</v>
      </c>
      <c r="J127" s="13">
        <v>20</v>
      </c>
      <c r="K127" s="13">
        <v>20000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31">
        <f t="shared" si="33"/>
        <v>1</v>
      </c>
      <c r="R127" s="31">
        <f t="shared" si="34"/>
        <v>20</v>
      </c>
      <c r="S127" s="31">
        <f t="shared" si="35"/>
        <v>20000</v>
      </c>
    </row>
    <row r="128" spans="1:19" ht="16.5" customHeight="1" x14ac:dyDescent="0.3">
      <c r="A128" s="56"/>
      <c r="B128" s="56"/>
      <c r="C128" s="56" t="s">
        <v>106</v>
      </c>
      <c r="D128" s="57" t="s">
        <v>95</v>
      </c>
      <c r="E128" s="57">
        <v>18</v>
      </c>
      <c r="F128" s="13">
        <v>0</v>
      </c>
      <c r="G128" s="13">
        <v>0</v>
      </c>
      <c r="H128" s="13">
        <v>0</v>
      </c>
      <c r="I128" s="13">
        <v>1</v>
      </c>
      <c r="J128" s="13">
        <v>20</v>
      </c>
      <c r="K128" s="13">
        <v>20000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31">
        <f t="shared" si="33"/>
        <v>1</v>
      </c>
      <c r="R128" s="31">
        <f t="shared" si="34"/>
        <v>20</v>
      </c>
      <c r="S128" s="31">
        <f t="shared" si="35"/>
        <v>20000</v>
      </c>
    </row>
    <row r="129" spans="1:19" ht="16.5" customHeight="1" x14ac:dyDescent="0.3">
      <c r="A129" s="56"/>
      <c r="B129" s="56"/>
      <c r="C129" s="56" t="s">
        <v>107</v>
      </c>
      <c r="D129" s="57" t="s">
        <v>95</v>
      </c>
      <c r="E129" s="57">
        <v>18</v>
      </c>
      <c r="F129" s="13">
        <v>0</v>
      </c>
      <c r="G129" s="13">
        <v>0</v>
      </c>
      <c r="H129" s="13">
        <v>0</v>
      </c>
      <c r="I129" s="13">
        <v>1</v>
      </c>
      <c r="J129" s="13">
        <v>20</v>
      </c>
      <c r="K129" s="13">
        <v>20000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31">
        <f t="shared" si="33"/>
        <v>1</v>
      </c>
      <c r="R129" s="31">
        <f t="shared" si="34"/>
        <v>20</v>
      </c>
      <c r="S129" s="31">
        <f t="shared" si="35"/>
        <v>20000</v>
      </c>
    </row>
    <row r="130" spans="1:19" ht="16.5" customHeight="1" x14ac:dyDescent="0.3">
      <c r="A130" s="56"/>
      <c r="B130" s="56"/>
      <c r="C130" s="56" t="s">
        <v>108</v>
      </c>
      <c r="D130" s="58" t="s">
        <v>118</v>
      </c>
      <c r="E130" s="57">
        <v>18</v>
      </c>
      <c r="F130" s="13">
        <v>0</v>
      </c>
      <c r="G130" s="13">
        <v>0</v>
      </c>
      <c r="H130" s="13">
        <v>0</v>
      </c>
      <c r="I130" s="13">
        <v>1</v>
      </c>
      <c r="J130" s="13">
        <v>20</v>
      </c>
      <c r="K130" s="13">
        <v>20000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31">
        <f t="shared" si="33"/>
        <v>1</v>
      </c>
      <c r="R130" s="31">
        <f t="shared" si="34"/>
        <v>20</v>
      </c>
      <c r="S130" s="31">
        <f t="shared" si="35"/>
        <v>20000</v>
      </c>
    </row>
    <row r="131" spans="1:19" ht="16.5" customHeight="1" x14ac:dyDescent="0.3">
      <c r="A131" s="56"/>
      <c r="B131" s="56"/>
      <c r="C131" s="56" t="s">
        <v>109</v>
      </c>
      <c r="D131" s="57" t="s">
        <v>95</v>
      </c>
      <c r="E131" s="57">
        <v>18</v>
      </c>
      <c r="F131" s="13">
        <v>0</v>
      </c>
      <c r="G131" s="13">
        <v>0</v>
      </c>
      <c r="H131" s="13">
        <v>0</v>
      </c>
      <c r="I131" s="13">
        <v>1</v>
      </c>
      <c r="J131" s="13">
        <v>20</v>
      </c>
      <c r="K131" s="13">
        <v>20000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31">
        <f t="shared" si="33"/>
        <v>1</v>
      </c>
      <c r="R131" s="31">
        <f t="shared" si="34"/>
        <v>20</v>
      </c>
      <c r="S131" s="31">
        <f t="shared" si="35"/>
        <v>20000</v>
      </c>
    </row>
    <row r="132" spans="1:19" ht="16.5" customHeight="1" x14ac:dyDescent="0.3">
      <c r="A132" s="56"/>
      <c r="B132" s="56"/>
      <c r="C132" s="56" t="s">
        <v>110</v>
      </c>
      <c r="D132" s="57" t="s">
        <v>95</v>
      </c>
      <c r="E132" s="57">
        <v>6</v>
      </c>
      <c r="F132" s="13">
        <v>0</v>
      </c>
      <c r="G132" s="13">
        <v>0</v>
      </c>
      <c r="H132" s="13">
        <v>0</v>
      </c>
      <c r="I132" s="13">
        <v>1</v>
      </c>
      <c r="J132" s="13">
        <v>20</v>
      </c>
      <c r="K132" s="13">
        <v>20000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31">
        <f t="shared" si="33"/>
        <v>1</v>
      </c>
      <c r="R132" s="31">
        <f t="shared" si="34"/>
        <v>20</v>
      </c>
      <c r="S132" s="31">
        <f t="shared" si="35"/>
        <v>20000</v>
      </c>
    </row>
    <row r="133" spans="1:19" ht="16.5" customHeight="1" x14ac:dyDescent="0.3">
      <c r="A133" s="56"/>
      <c r="B133" s="56"/>
      <c r="C133" s="56" t="s">
        <v>111</v>
      </c>
      <c r="D133" s="57" t="s">
        <v>95</v>
      </c>
      <c r="E133" s="57">
        <v>6</v>
      </c>
      <c r="F133" s="13">
        <v>0</v>
      </c>
      <c r="G133" s="13">
        <v>0</v>
      </c>
      <c r="H133" s="13">
        <v>0</v>
      </c>
      <c r="I133" s="13">
        <v>1</v>
      </c>
      <c r="J133" s="13">
        <v>20</v>
      </c>
      <c r="K133" s="13">
        <v>20000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31">
        <f t="shared" si="33"/>
        <v>1</v>
      </c>
      <c r="R133" s="31">
        <f t="shared" si="34"/>
        <v>20</v>
      </c>
      <c r="S133" s="31">
        <f t="shared" si="35"/>
        <v>20000</v>
      </c>
    </row>
    <row r="134" spans="1:19" ht="16.5" customHeight="1" x14ac:dyDescent="0.3">
      <c r="A134" s="56"/>
      <c r="B134" s="56"/>
      <c r="C134" s="56" t="s">
        <v>35</v>
      </c>
      <c r="D134" s="57" t="s">
        <v>95</v>
      </c>
      <c r="E134" s="57" t="s">
        <v>322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40</v>
      </c>
      <c r="P134" s="13">
        <v>28000</v>
      </c>
      <c r="Q134" s="31">
        <f t="shared" si="33"/>
        <v>0</v>
      </c>
      <c r="R134" s="31">
        <f t="shared" si="34"/>
        <v>40</v>
      </c>
      <c r="S134" s="31">
        <f t="shared" si="35"/>
        <v>28000</v>
      </c>
    </row>
    <row r="135" spans="1:19" ht="16.5" customHeight="1" x14ac:dyDescent="0.3">
      <c r="A135" s="56"/>
      <c r="B135" s="56"/>
      <c r="C135" s="56" t="s">
        <v>112</v>
      </c>
      <c r="D135" s="59" t="s">
        <v>119</v>
      </c>
      <c r="E135" s="57">
        <v>18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1</v>
      </c>
      <c r="M135" s="13">
        <v>20</v>
      </c>
      <c r="N135" s="13">
        <v>20000</v>
      </c>
      <c r="O135" s="13">
        <v>0</v>
      </c>
      <c r="P135" s="13">
        <v>0</v>
      </c>
      <c r="Q135" s="31">
        <f t="shared" si="33"/>
        <v>1</v>
      </c>
      <c r="R135" s="31">
        <f t="shared" si="34"/>
        <v>20</v>
      </c>
      <c r="S135" s="31">
        <f t="shared" si="35"/>
        <v>20000</v>
      </c>
    </row>
    <row r="136" spans="1:19" ht="16.5" customHeight="1" x14ac:dyDescent="0.3">
      <c r="A136" s="56"/>
      <c r="B136" s="56"/>
      <c r="C136" s="56" t="s">
        <v>113</v>
      </c>
      <c r="D136" s="59" t="s">
        <v>120</v>
      </c>
      <c r="E136" s="57">
        <v>18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1</v>
      </c>
      <c r="M136" s="13">
        <v>20</v>
      </c>
      <c r="N136" s="13">
        <v>20000</v>
      </c>
      <c r="O136" s="13">
        <v>0</v>
      </c>
      <c r="P136" s="13">
        <v>0</v>
      </c>
      <c r="Q136" s="31">
        <f t="shared" si="33"/>
        <v>1</v>
      </c>
      <c r="R136" s="31">
        <f t="shared" si="34"/>
        <v>20</v>
      </c>
      <c r="S136" s="31">
        <f t="shared" si="35"/>
        <v>20000</v>
      </c>
    </row>
    <row r="137" spans="1:19" ht="16.5" customHeight="1" x14ac:dyDescent="0.3">
      <c r="A137" s="56"/>
      <c r="B137" s="56"/>
      <c r="C137" s="56" t="s">
        <v>114</v>
      </c>
      <c r="D137" s="58" t="s">
        <v>121</v>
      </c>
      <c r="E137" s="57">
        <v>18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1</v>
      </c>
      <c r="M137" s="13">
        <v>20</v>
      </c>
      <c r="N137" s="13">
        <v>20000</v>
      </c>
      <c r="O137" s="13">
        <v>0</v>
      </c>
      <c r="P137" s="13">
        <v>0</v>
      </c>
      <c r="Q137" s="31">
        <f t="shared" si="33"/>
        <v>1</v>
      </c>
      <c r="R137" s="31">
        <f t="shared" si="34"/>
        <v>20</v>
      </c>
      <c r="S137" s="31">
        <f t="shared" si="35"/>
        <v>20000</v>
      </c>
    </row>
    <row r="138" spans="1:19" ht="16.5" customHeight="1" x14ac:dyDescent="0.3">
      <c r="A138" s="56"/>
      <c r="B138" s="56"/>
      <c r="C138" s="56" t="s">
        <v>115</v>
      </c>
      <c r="D138" s="62" t="s">
        <v>95</v>
      </c>
      <c r="E138" s="57">
        <v>18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1</v>
      </c>
      <c r="M138" s="13">
        <v>20</v>
      </c>
      <c r="N138" s="13">
        <v>20000</v>
      </c>
      <c r="O138" s="13">
        <v>0</v>
      </c>
      <c r="P138" s="13">
        <v>0</v>
      </c>
      <c r="Q138" s="31">
        <f t="shared" si="33"/>
        <v>1</v>
      </c>
      <c r="R138" s="31">
        <f t="shared" si="34"/>
        <v>20</v>
      </c>
      <c r="S138" s="31">
        <f t="shared" si="35"/>
        <v>20000</v>
      </c>
    </row>
    <row r="139" spans="1:19" ht="16.5" customHeight="1" x14ac:dyDescent="0.3">
      <c r="A139" s="60"/>
      <c r="B139" s="60"/>
      <c r="C139" s="60" t="s">
        <v>116</v>
      </c>
      <c r="D139" s="136" t="s">
        <v>95</v>
      </c>
      <c r="E139" s="107">
        <v>18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  <c r="L139" s="61">
        <v>1</v>
      </c>
      <c r="M139" s="61">
        <v>20</v>
      </c>
      <c r="N139" s="61">
        <v>20000</v>
      </c>
      <c r="O139" s="61">
        <v>0</v>
      </c>
      <c r="P139" s="61">
        <v>0</v>
      </c>
      <c r="Q139" s="50">
        <f t="shared" si="33"/>
        <v>1</v>
      </c>
      <c r="R139" s="50">
        <f t="shared" si="34"/>
        <v>20</v>
      </c>
      <c r="S139" s="50">
        <f t="shared" si="35"/>
        <v>20000</v>
      </c>
    </row>
    <row r="140" spans="1:19" ht="16.5" customHeight="1" x14ac:dyDescent="0.3">
      <c r="A140" s="500" t="s">
        <v>39</v>
      </c>
      <c r="B140" s="501"/>
      <c r="C140" s="501"/>
      <c r="D140" s="502"/>
      <c r="E140" s="106"/>
      <c r="F140" s="32">
        <f>SUM(F125:F139)</f>
        <v>0</v>
      </c>
      <c r="G140" s="32">
        <f t="shared" ref="G140:S140" si="36">SUM(G125:G139)</f>
        <v>0</v>
      </c>
      <c r="H140" s="32">
        <f t="shared" si="36"/>
        <v>0</v>
      </c>
      <c r="I140" s="32">
        <f t="shared" si="36"/>
        <v>9</v>
      </c>
      <c r="J140" s="32">
        <f t="shared" si="36"/>
        <v>180</v>
      </c>
      <c r="K140" s="32">
        <f t="shared" si="36"/>
        <v>180000</v>
      </c>
      <c r="L140" s="32">
        <f t="shared" si="36"/>
        <v>5</v>
      </c>
      <c r="M140" s="32">
        <f t="shared" si="36"/>
        <v>100</v>
      </c>
      <c r="N140" s="32">
        <f t="shared" si="36"/>
        <v>100000</v>
      </c>
      <c r="O140" s="32">
        <f t="shared" si="36"/>
        <v>40</v>
      </c>
      <c r="P140" s="32">
        <f t="shared" si="36"/>
        <v>28000</v>
      </c>
      <c r="Q140" s="32">
        <f t="shared" si="36"/>
        <v>14</v>
      </c>
      <c r="R140" s="32">
        <f t="shared" si="36"/>
        <v>320</v>
      </c>
      <c r="S140" s="32">
        <f t="shared" si="36"/>
        <v>308000</v>
      </c>
    </row>
    <row r="141" spans="1:19" ht="20.25" customHeight="1" x14ac:dyDescent="0.3">
      <c r="A141" s="11">
        <v>15</v>
      </c>
      <c r="B141" s="14" t="s">
        <v>151</v>
      </c>
      <c r="C141" s="14" t="s">
        <v>152</v>
      </c>
      <c r="D141" s="14" t="s">
        <v>158</v>
      </c>
      <c r="E141" s="53">
        <v>18</v>
      </c>
      <c r="F141" s="42">
        <v>0</v>
      </c>
      <c r="G141" s="42">
        <v>0</v>
      </c>
      <c r="H141" s="29">
        <v>0</v>
      </c>
      <c r="I141" s="42">
        <v>0</v>
      </c>
      <c r="J141" s="42">
        <v>0</v>
      </c>
      <c r="K141" s="29">
        <v>0</v>
      </c>
      <c r="L141" s="29">
        <v>2</v>
      </c>
      <c r="M141" s="29">
        <v>40</v>
      </c>
      <c r="N141" s="29">
        <v>86700</v>
      </c>
      <c r="O141" s="29">
        <v>0</v>
      </c>
      <c r="P141" s="29">
        <v>0</v>
      </c>
      <c r="Q141" s="30">
        <f t="shared" ref="Q141:Q146" si="37">F141+I141+L141</f>
        <v>2</v>
      </c>
      <c r="R141" s="30">
        <f t="shared" ref="R141:S146" si="38">G141+J141+M141+O141</f>
        <v>40</v>
      </c>
      <c r="S141" s="30">
        <f t="shared" si="38"/>
        <v>86700</v>
      </c>
    </row>
    <row r="142" spans="1:19" x14ac:dyDescent="0.3">
      <c r="A142" s="16"/>
      <c r="B142" s="15"/>
      <c r="C142" s="15" t="s">
        <v>153</v>
      </c>
      <c r="D142" s="16" t="s">
        <v>95</v>
      </c>
      <c r="E142" s="57" t="s">
        <v>322</v>
      </c>
      <c r="F142" s="41">
        <v>0</v>
      </c>
      <c r="G142" s="41">
        <v>0</v>
      </c>
      <c r="H142" s="13">
        <v>0</v>
      </c>
      <c r="I142" s="41">
        <v>0</v>
      </c>
      <c r="J142" s="41">
        <v>0</v>
      </c>
      <c r="K142" s="13">
        <v>0</v>
      </c>
      <c r="L142" s="13">
        <v>2</v>
      </c>
      <c r="M142" s="13">
        <v>40</v>
      </c>
      <c r="N142" s="13">
        <v>86700</v>
      </c>
      <c r="O142" s="13">
        <v>0</v>
      </c>
      <c r="P142" s="13">
        <v>0</v>
      </c>
      <c r="Q142" s="31">
        <f t="shared" si="37"/>
        <v>2</v>
      </c>
      <c r="R142" s="31">
        <f t="shared" si="38"/>
        <v>40</v>
      </c>
      <c r="S142" s="31">
        <f t="shared" si="38"/>
        <v>86700</v>
      </c>
    </row>
    <row r="143" spans="1:19" x14ac:dyDescent="0.3">
      <c r="A143" s="16"/>
      <c r="B143" s="15"/>
      <c r="C143" s="15" t="s">
        <v>154</v>
      </c>
      <c r="D143" s="16" t="s">
        <v>95</v>
      </c>
      <c r="E143" s="57" t="s">
        <v>322</v>
      </c>
      <c r="F143" s="41">
        <v>0</v>
      </c>
      <c r="G143" s="41">
        <v>0</v>
      </c>
      <c r="H143" s="13">
        <v>0</v>
      </c>
      <c r="I143" s="41">
        <v>0</v>
      </c>
      <c r="J143" s="41">
        <v>0</v>
      </c>
      <c r="K143" s="13">
        <v>0</v>
      </c>
      <c r="L143" s="13">
        <v>2</v>
      </c>
      <c r="M143" s="13">
        <v>40</v>
      </c>
      <c r="N143" s="13">
        <v>86700</v>
      </c>
      <c r="O143" s="13">
        <v>0</v>
      </c>
      <c r="P143" s="13">
        <v>0</v>
      </c>
      <c r="Q143" s="31">
        <f t="shared" si="37"/>
        <v>2</v>
      </c>
      <c r="R143" s="31">
        <f t="shared" si="38"/>
        <v>40</v>
      </c>
      <c r="S143" s="31">
        <f t="shared" si="38"/>
        <v>86700</v>
      </c>
    </row>
    <row r="144" spans="1:19" x14ac:dyDescent="0.3">
      <c r="A144" s="16"/>
      <c r="B144" s="15"/>
      <c r="C144" s="15" t="s">
        <v>155</v>
      </c>
      <c r="D144" s="16" t="s">
        <v>95</v>
      </c>
      <c r="E144" s="57">
        <v>30</v>
      </c>
      <c r="F144" s="41">
        <v>0</v>
      </c>
      <c r="G144" s="41">
        <v>0</v>
      </c>
      <c r="H144" s="13">
        <v>0</v>
      </c>
      <c r="I144" s="41">
        <v>1</v>
      </c>
      <c r="J144" s="41">
        <v>20</v>
      </c>
      <c r="K144" s="13">
        <v>59500</v>
      </c>
      <c r="L144" s="41">
        <v>0</v>
      </c>
      <c r="M144" s="41">
        <v>0</v>
      </c>
      <c r="N144" s="13">
        <v>0</v>
      </c>
      <c r="O144" s="13">
        <v>0</v>
      </c>
      <c r="P144" s="13">
        <v>0</v>
      </c>
      <c r="Q144" s="31">
        <f t="shared" si="37"/>
        <v>1</v>
      </c>
      <c r="R144" s="31">
        <f t="shared" si="38"/>
        <v>20</v>
      </c>
      <c r="S144" s="31">
        <f t="shared" si="38"/>
        <v>59500</v>
      </c>
    </row>
    <row r="145" spans="1:19" x14ac:dyDescent="0.3">
      <c r="A145" s="16"/>
      <c r="B145" s="15"/>
      <c r="C145" s="15" t="s">
        <v>156</v>
      </c>
      <c r="D145" s="16" t="s">
        <v>95</v>
      </c>
      <c r="E145" s="57">
        <v>30</v>
      </c>
      <c r="F145" s="41">
        <v>0</v>
      </c>
      <c r="G145" s="41">
        <v>0</v>
      </c>
      <c r="H145" s="13">
        <v>0</v>
      </c>
      <c r="I145" s="41">
        <v>1</v>
      </c>
      <c r="J145" s="41">
        <v>20</v>
      </c>
      <c r="K145" s="13">
        <v>59500</v>
      </c>
      <c r="L145" s="41">
        <v>0</v>
      </c>
      <c r="M145" s="41">
        <v>0</v>
      </c>
      <c r="N145" s="13">
        <v>0</v>
      </c>
      <c r="O145" s="13">
        <v>0</v>
      </c>
      <c r="P145" s="13">
        <v>0</v>
      </c>
      <c r="Q145" s="31">
        <f t="shared" si="37"/>
        <v>1</v>
      </c>
      <c r="R145" s="31">
        <f t="shared" si="38"/>
        <v>20</v>
      </c>
      <c r="S145" s="31">
        <f t="shared" si="38"/>
        <v>59500</v>
      </c>
    </row>
    <row r="146" spans="1:19" ht="21" customHeight="1" x14ac:dyDescent="0.3">
      <c r="A146" s="63"/>
      <c r="B146" s="39"/>
      <c r="C146" s="39" t="s">
        <v>157</v>
      </c>
      <c r="D146" s="63" t="s">
        <v>95</v>
      </c>
      <c r="E146" s="107">
        <v>30</v>
      </c>
      <c r="F146" s="43">
        <v>0</v>
      </c>
      <c r="G146" s="43">
        <v>0</v>
      </c>
      <c r="H146" s="61">
        <v>0</v>
      </c>
      <c r="I146" s="43">
        <v>1</v>
      </c>
      <c r="J146" s="43">
        <v>20</v>
      </c>
      <c r="K146" s="61">
        <v>59500</v>
      </c>
      <c r="L146" s="43">
        <v>0</v>
      </c>
      <c r="M146" s="43">
        <v>0</v>
      </c>
      <c r="N146" s="61">
        <v>0</v>
      </c>
      <c r="O146" s="61">
        <v>0</v>
      </c>
      <c r="P146" s="61">
        <v>0</v>
      </c>
      <c r="Q146" s="50">
        <f t="shared" si="37"/>
        <v>1</v>
      </c>
      <c r="R146" s="50">
        <f t="shared" si="38"/>
        <v>20</v>
      </c>
      <c r="S146" s="50">
        <f t="shared" si="38"/>
        <v>59500</v>
      </c>
    </row>
    <row r="147" spans="1:19" ht="20.25" customHeight="1" x14ac:dyDescent="0.3">
      <c r="A147" s="500" t="s">
        <v>39</v>
      </c>
      <c r="B147" s="501"/>
      <c r="C147" s="501"/>
      <c r="D147" s="502"/>
      <c r="E147" s="106"/>
      <c r="F147" s="32">
        <f>SUM(F141:F146)</f>
        <v>0</v>
      </c>
      <c r="G147" s="32">
        <f t="shared" ref="G147:S147" si="39">SUM(G141:G146)</f>
        <v>0</v>
      </c>
      <c r="H147" s="32">
        <f t="shared" si="39"/>
        <v>0</v>
      </c>
      <c r="I147" s="32">
        <f t="shared" si="39"/>
        <v>3</v>
      </c>
      <c r="J147" s="32">
        <f t="shared" si="39"/>
        <v>60</v>
      </c>
      <c r="K147" s="32">
        <f t="shared" si="39"/>
        <v>178500</v>
      </c>
      <c r="L147" s="32">
        <f t="shared" si="39"/>
        <v>6</v>
      </c>
      <c r="M147" s="32">
        <f t="shared" si="39"/>
        <v>120</v>
      </c>
      <c r="N147" s="32">
        <f t="shared" si="39"/>
        <v>260100</v>
      </c>
      <c r="O147" s="32">
        <f t="shared" si="39"/>
        <v>0</v>
      </c>
      <c r="P147" s="32">
        <f t="shared" si="39"/>
        <v>0</v>
      </c>
      <c r="Q147" s="32">
        <f t="shared" si="39"/>
        <v>9</v>
      </c>
      <c r="R147" s="32">
        <f t="shared" si="39"/>
        <v>180</v>
      </c>
      <c r="S147" s="32">
        <f t="shared" si="39"/>
        <v>438600</v>
      </c>
    </row>
    <row r="148" spans="1:19" x14ac:dyDescent="0.3">
      <c r="A148" s="11">
        <v>16</v>
      </c>
      <c r="B148" s="14" t="s">
        <v>165</v>
      </c>
      <c r="C148" s="14" t="s">
        <v>166</v>
      </c>
      <c r="D148" s="14" t="s">
        <v>24</v>
      </c>
      <c r="E148" s="53">
        <v>18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5</v>
      </c>
      <c r="M148" s="29">
        <v>100</v>
      </c>
      <c r="N148" s="29">
        <v>91500</v>
      </c>
      <c r="O148" s="29">
        <v>0</v>
      </c>
      <c r="P148" s="29">
        <v>0</v>
      </c>
      <c r="Q148" s="30">
        <f>F148+I148+L148</f>
        <v>5</v>
      </c>
      <c r="R148" s="30">
        <f>G148+J148+M148+O148</f>
        <v>100</v>
      </c>
      <c r="S148" s="30">
        <f>H148+K148+N148+P148</f>
        <v>91500</v>
      </c>
    </row>
    <row r="149" spans="1:19" x14ac:dyDescent="0.3">
      <c r="A149" s="16"/>
      <c r="B149" s="16"/>
      <c r="C149" s="15" t="s">
        <v>167</v>
      </c>
      <c r="D149" s="16" t="s">
        <v>95</v>
      </c>
      <c r="E149" s="57">
        <v>18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5</v>
      </c>
      <c r="M149" s="13">
        <v>100</v>
      </c>
      <c r="N149" s="13">
        <v>91500</v>
      </c>
      <c r="O149" s="13">
        <v>0</v>
      </c>
      <c r="P149" s="13">
        <v>0</v>
      </c>
      <c r="Q149" s="31">
        <f t="shared" ref="Q149:Q158" si="40">F149+I149+L149</f>
        <v>5</v>
      </c>
      <c r="R149" s="31">
        <f t="shared" ref="R149:R158" si="41">G149+J149+M149+O149</f>
        <v>100</v>
      </c>
      <c r="S149" s="31">
        <f t="shared" ref="S149:S158" si="42">H149+K149+N149+P149</f>
        <v>91500</v>
      </c>
    </row>
    <row r="150" spans="1:19" x14ac:dyDescent="0.3">
      <c r="A150" s="63"/>
      <c r="B150" s="63"/>
      <c r="C150" s="39" t="s">
        <v>168</v>
      </c>
      <c r="D150" s="63" t="s">
        <v>95</v>
      </c>
      <c r="E150" s="107">
        <v>18</v>
      </c>
      <c r="F150" s="61">
        <v>0</v>
      </c>
      <c r="G150" s="61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2</v>
      </c>
      <c r="M150" s="61">
        <v>40</v>
      </c>
      <c r="N150" s="61">
        <v>36600</v>
      </c>
      <c r="O150" s="61">
        <v>0</v>
      </c>
      <c r="P150" s="61">
        <v>0</v>
      </c>
      <c r="Q150" s="50">
        <f t="shared" si="40"/>
        <v>2</v>
      </c>
      <c r="R150" s="50">
        <f t="shared" si="41"/>
        <v>40</v>
      </c>
      <c r="S150" s="50">
        <f t="shared" si="42"/>
        <v>36600</v>
      </c>
    </row>
    <row r="151" spans="1:19" ht="21.75" customHeight="1" x14ac:dyDescent="0.3">
      <c r="A151" s="11"/>
      <c r="B151" s="11"/>
      <c r="C151" s="14" t="s">
        <v>169</v>
      </c>
      <c r="D151" s="11" t="s">
        <v>95</v>
      </c>
      <c r="E151" s="53">
        <v>18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2</v>
      </c>
      <c r="M151" s="29">
        <v>40</v>
      </c>
      <c r="N151" s="29">
        <v>36600</v>
      </c>
      <c r="O151" s="29">
        <v>0</v>
      </c>
      <c r="P151" s="29">
        <v>0</v>
      </c>
      <c r="Q151" s="30">
        <f t="shared" si="40"/>
        <v>2</v>
      </c>
      <c r="R151" s="30">
        <f t="shared" si="41"/>
        <v>40</v>
      </c>
      <c r="S151" s="30">
        <f t="shared" si="42"/>
        <v>36600</v>
      </c>
    </row>
    <row r="152" spans="1:19" x14ac:dyDescent="0.3">
      <c r="A152" s="16"/>
      <c r="B152" s="16"/>
      <c r="C152" s="15" t="s">
        <v>170</v>
      </c>
      <c r="D152" s="16" t="s">
        <v>95</v>
      </c>
      <c r="E152" s="57">
        <v>18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2</v>
      </c>
      <c r="M152" s="13">
        <v>40</v>
      </c>
      <c r="N152" s="13">
        <v>36600</v>
      </c>
      <c r="O152" s="13">
        <v>0</v>
      </c>
      <c r="P152" s="13">
        <v>0</v>
      </c>
      <c r="Q152" s="31">
        <f t="shared" si="40"/>
        <v>2</v>
      </c>
      <c r="R152" s="31">
        <f t="shared" si="41"/>
        <v>40</v>
      </c>
      <c r="S152" s="31">
        <f t="shared" si="42"/>
        <v>36600</v>
      </c>
    </row>
    <row r="153" spans="1:19" x14ac:dyDescent="0.3">
      <c r="A153" s="16"/>
      <c r="B153" s="16"/>
      <c r="C153" s="15" t="s">
        <v>171</v>
      </c>
      <c r="D153" s="16" t="s">
        <v>95</v>
      </c>
      <c r="E153" s="57">
        <v>18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1</v>
      </c>
      <c r="M153" s="13">
        <v>20</v>
      </c>
      <c r="N153" s="13">
        <v>18300</v>
      </c>
      <c r="O153" s="13">
        <v>0</v>
      </c>
      <c r="P153" s="13">
        <v>0</v>
      </c>
      <c r="Q153" s="31">
        <f t="shared" si="40"/>
        <v>1</v>
      </c>
      <c r="R153" s="31">
        <f t="shared" si="41"/>
        <v>20</v>
      </c>
      <c r="S153" s="31">
        <f t="shared" si="42"/>
        <v>18300</v>
      </c>
    </row>
    <row r="154" spans="1:19" x14ac:dyDescent="0.3">
      <c r="A154" s="16"/>
      <c r="B154" s="16"/>
      <c r="C154" s="15" t="s">
        <v>172</v>
      </c>
      <c r="D154" s="15" t="s">
        <v>177</v>
      </c>
      <c r="E154" s="57">
        <v>18</v>
      </c>
      <c r="F154" s="13">
        <v>0</v>
      </c>
      <c r="G154" s="13">
        <v>0</v>
      </c>
      <c r="H154" s="13">
        <v>0</v>
      </c>
      <c r="I154" s="13">
        <v>1</v>
      </c>
      <c r="J154" s="13">
        <v>20</v>
      </c>
      <c r="K154" s="13">
        <v>18300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31">
        <f t="shared" si="40"/>
        <v>1</v>
      </c>
      <c r="R154" s="31">
        <f t="shared" si="41"/>
        <v>20</v>
      </c>
      <c r="S154" s="31">
        <f t="shared" si="42"/>
        <v>18300</v>
      </c>
    </row>
    <row r="155" spans="1:19" x14ac:dyDescent="0.3">
      <c r="A155" s="16"/>
      <c r="B155" s="16"/>
      <c r="C155" s="15" t="s">
        <v>173</v>
      </c>
      <c r="D155" s="16" t="s">
        <v>95</v>
      </c>
      <c r="E155" s="57">
        <v>18</v>
      </c>
      <c r="F155" s="13">
        <v>0</v>
      </c>
      <c r="G155" s="13">
        <v>0</v>
      </c>
      <c r="H155" s="13">
        <v>0</v>
      </c>
      <c r="I155" s="13">
        <v>1</v>
      </c>
      <c r="J155" s="13">
        <v>20</v>
      </c>
      <c r="K155" s="13">
        <v>18300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31">
        <f t="shared" si="40"/>
        <v>1</v>
      </c>
      <c r="R155" s="31">
        <f t="shared" si="41"/>
        <v>20</v>
      </c>
      <c r="S155" s="31">
        <f t="shared" si="42"/>
        <v>18300</v>
      </c>
    </row>
    <row r="156" spans="1:19" x14ac:dyDescent="0.3">
      <c r="A156" s="16"/>
      <c r="B156" s="16"/>
      <c r="C156" s="15" t="s">
        <v>174</v>
      </c>
      <c r="D156" s="15"/>
      <c r="E156" s="57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31"/>
      <c r="R156" s="31"/>
      <c r="S156" s="31"/>
    </row>
    <row r="157" spans="1:19" x14ac:dyDescent="0.3">
      <c r="A157" s="16"/>
      <c r="B157" s="16"/>
      <c r="C157" s="15" t="s">
        <v>175</v>
      </c>
      <c r="D157" s="16" t="s">
        <v>95</v>
      </c>
      <c r="E157" s="57">
        <v>18</v>
      </c>
      <c r="F157" s="13">
        <v>0</v>
      </c>
      <c r="G157" s="13">
        <v>0</v>
      </c>
      <c r="H157" s="13">
        <v>0</v>
      </c>
      <c r="I157" s="13">
        <v>1</v>
      </c>
      <c r="J157" s="13">
        <v>20</v>
      </c>
      <c r="K157" s="13">
        <v>18300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31">
        <f t="shared" si="40"/>
        <v>1</v>
      </c>
      <c r="R157" s="31">
        <f t="shared" si="41"/>
        <v>20</v>
      </c>
      <c r="S157" s="31">
        <f t="shared" si="42"/>
        <v>18300</v>
      </c>
    </row>
    <row r="158" spans="1:19" x14ac:dyDescent="0.3">
      <c r="A158" s="63"/>
      <c r="B158" s="63"/>
      <c r="C158" s="39" t="s">
        <v>176</v>
      </c>
      <c r="D158" s="63" t="s">
        <v>95</v>
      </c>
      <c r="E158" s="107">
        <v>18</v>
      </c>
      <c r="F158" s="61">
        <v>0</v>
      </c>
      <c r="G158" s="61">
        <v>0</v>
      </c>
      <c r="H158" s="61">
        <v>0</v>
      </c>
      <c r="I158" s="61">
        <v>2</v>
      </c>
      <c r="J158" s="61">
        <v>40</v>
      </c>
      <c r="K158" s="61">
        <v>36600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50">
        <f t="shared" si="40"/>
        <v>2</v>
      </c>
      <c r="R158" s="50">
        <f t="shared" si="41"/>
        <v>40</v>
      </c>
      <c r="S158" s="50">
        <f t="shared" si="42"/>
        <v>36600</v>
      </c>
    </row>
    <row r="159" spans="1:19" x14ac:dyDescent="0.3">
      <c r="A159" s="500" t="s">
        <v>39</v>
      </c>
      <c r="B159" s="501"/>
      <c r="C159" s="501"/>
      <c r="D159" s="502"/>
      <c r="E159" s="106"/>
      <c r="F159" s="32">
        <f>SUM(F148:F158)</f>
        <v>0</v>
      </c>
      <c r="G159" s="32">
        <f t="shared" ref="G159:S159" si="43">SUM(G148:G158)</f>
        <v>0</v>
      </c>
      <c r="H159" s="32">
        <f t="shared" si="43"/>
        <v>0</v>
      </c>
      <c r="I159" s="32">
        <f t="shared" si="43"/>
        <v>5</v>
      </c>
      <c r="J159" s="32">
        <f t="shared" si="43"/>
        <v>100</v>
      </c>
      <c r="K159" s="32">
        <f t="shared" si="43"/>
        <v>91500</v>
      </c>
      <c r="L159" s="32">
        <f t="shared" si="43"/>
        <v>17</v>
      </c>
      <c r="M159" s="32">
        <f t="shared" si="43"/>
        <v>340</v>
      </c>
      <c r="N159" s="32">
        <f t="shared" si="43"/>
        <v>311100</v>
      </c>
      <c r="O159" s="32">
        <f t="shared" si="43"/>
        <v>0</v>
      </c>
      <c r="P159" s="32">
        <f t="shared" si="43"/>
        <v>0</v>
      </c>
      <c r="Q159" s="32">
        <f t="shared" si="43"/>
        <v>22</v>
      </c>
      <c r="R159" s="32">
        <f t="shared" si="43"/>
        <v>440</v>
      </c>
      <c r="S159" s="32">
        <f t="shared" si="43"/>
        <v>402600</v>
      </c>
    </row>
    <row r="160" spans="1:19" ht="17.45" customHeight="1" x14ac:dyDescent="0.3">
      <c r="A160" s="11">
        <v>17</v>
      </c>
      <c r="B160" s="14" t="s">
        <v>217</v>
      </c>
      <c r="C160" s="14" t="s">
        <v>218</v>
      </c>
      <c r="D160" s="14" t="s">
        <v>177</v>
      </c>
      <c r="E160" s="53">
        <v>18</v>
      </c>
      <c r="F160" s="42">
        <v>0</v>
      </c>
      <c r="G160" s="42">
        <v>0</v>
      </c>
      <c r="H160" s="29">
        <v>0</v>
      </c>
      <c r="I160" s="29">
        <v>5</v>
      </c>
      <c r="J160" s="29">
        <v>100</v>
      </c>
      <c r="K160" s="29">
        <v>91500</v>
      </c>
      <c r="L160" s="42">
        <v>0</v>
      </c>
      <c r="M160" s="42">
        <v>0</v>
      </c>
      <c r="N160" s="29">
        <v>0</v>
      </c>
      <c r="O160" s="29">
        <v>0</v>
      </c>
      <c r="P160" s="29">
        <v>0</v>
      </c>
      <c r="Q160" s="30">
        <f>F160+I160+L160</f>
        <v>5</v>
      </c>
      <c r="R160" s="30">
        <f>G160+J160+M160+O160</f>
        <v>100</v>
      </c>
      <c r="S160" s="30">
        <f>H160+K160+N160+P160</f>
        <v>91500</v>
      </c>
    </row>
    <row r="161" spans="1:19" ht="17.45" customHeight="1" x14ac:dyDescent="0.3">
      <c r="A161" s="16"/>
      <c r="B161" s="15"/>
      <c r="C161" s="15" t="s">
        <v>219</v>
      </c>
      <c r="D161" s="16" t="s">
        <v>95</v>
      </c>
      <c r="E161" s="57"/>
      <c r="F161" s="13"/>
      <c r="G161" s="13"/>
      <c r="H161" s="13"/>
      <c r="I161" s="13"/>
      <c r="J161" s="13"/>
      <c r="K161" s="13"/>
      <c r="L161" s="41"/>
      <c r="M161" s="41"/>
      <c r="N161" s="13"/>
      <c r="O161" s="13"/>
      <c r="P161" s="13"/>
      <c r="Q161" s="31"/>
      <c r="R161" s="31"/>
      <c r="S161" s="31"/>
    </row>
    <row r="162" spans="1:19" ht="17.45" customHeight="1" x14ac:dyDescent="0.3">
      <c r="A162" s="16"/>
      <c r="B162" s="15"/>
      <c r="C162" s="15" t="s">
        <v>220</v>
      </c>
      <c r="D162" s="16"/>
      <c r="E162" s="57" t="s">
        <v>322</v>
      </c>
      <c r="F162" s="41">
        <v>0</v>
      </c>
      <c r="G162" s="41">
        <v>0</v>
      </c>
      <c r="H162" s="13">
        <v>0</v>
      </c>
      <c r="I162" s="41">
        <v>0</v>
      </c>
      <c r="J162" s="41">
        <v>0</v>
      </c>
      <c r="K162" s="13">
        <v>0</v>
      </c>
      <c r="L162" s="41">
        <v>0</v>
      </c>
      <c r="M162" s="41">
        <v>0</v>
      </c>
      <c r="N162" s="13">
        <v>0</v>
      </c>
      <c r="O162" s="13">
        <v>300</v>
      </c>
      <c r="P162" s="13">
        <v>100000</v>
      </c>
      <c r="Q162" s="31">
        <f>F162+I162+L162</f>
        <v>0</v>
      </c>
      <c r="R162" s="31">
        <f>G162+J162+M162+O162</f>
        <v>300</v>
      </c>
      <c r="S162" s="31">
        <f>H162+K162+N162+P162</f>
        <v>100000</v>
      </c>
    </row>
    <row r="163" spans="1:19" ht="17.45" customHeight="1" x14ac:dyDescent="0.3">
      <c r="A163" s="16"/>
      <c r="B163" s="15"/>
      <c r="C163" s="15" t="s">
        <v>221</v>
      </c>
      <c r="D163" s="16" t="s">
        <v>95</v>
      </c>
      <c r="E163" s="57">
        <v>30</v>
      </c>
      <c r="F163" s="41">
        <v>0</v>
      </c>
      <c r="G163" s="41">
        <v>0</v>
      </c>
      <c r="H163" s="13">
        <v>0</v>
      </c>
      <c r="I163" s="13">
        <v>3</v>
      </c>
      <c r="J163" s="13">
        <v>60</v>
      </c>
      <c r="K163" s="13">
        <v>70000</v>
      </c>
      <c r="L163" s="41">
        <v>0</v>
      </c>
      <c r="M163" s="41">
        <v>0</v>
      </c>
      <c r="N163" s="13">
        <v>0</v>
      </c>
      <c r="O163" s="13">
        <v>0</v>
      </c>
      <c r="P163" s="13">
        <v>0</v>
      </c>
      <c r="Q163" s="31">
        <f>F163+I163+L163</f>
        <v>3</v>
      </c>
      <c r="R163" s="31">
        <f>G163+J163+M163+O163</f>
        <v>60</v>
      </c>
      <c r="S163" s="31">
        <f>H163+K163+N163+P163</f>
        <v>70000</v>
      </c>
    </row>
    <row r="164" spans="1:19" ht="17.45" customHeight="1" x14ac:dyDescent="0.3">
      <c r="A164" s="16"/>
      <c r="B164" s="15"/>
      <c r="C164" s="15" t="s">
        <v>222</v>
      </c>
      <c r="D164" s="15"/>
      <c r="E164" s="57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spans="1:19" ht="17.45" customHeight="1" x14ac:dyDescent="0.3">
      <c r="A165" s="63"/>
      <c r="B165" s="39"/>
      <c r="C165" s="39" t="s">
        <v>223</v>
      </c>
      <c r="D165" s="39"/>
      <c r="E165" s="107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</row>
    <row r="166" spans="1:19" x14ac:dyDescent="0.3">
      <c r="A166" s="500" t="s">
        <v>39</v>
      </c>
      <c r="B166" s="501"/>
      <c r="C166" s="501"/>
      <c r="D166" s="502"/>
      <c r="E166" s="106"/>
      <c r="F166" s="32">
        <f>SUM(F160:F163)</f>
        <v>0</v>
      </c>
      <c r="G166" s="32">
        <f t="shared" ref="G166:S166" si="44">SUM(G160:G163)</f>
        <v>0</v>
      </c>
      <c r="H166" s="32">
        <f t="shared" si="44"/>
        <v>0</v>
      </c>
      <c r="I166" s="32">
        <f t="shared" si="44"/>
        <v>8</v>
      </c>
      <c r="J166" s="32">
        <f t="shared" si="44"/>
        <v>160</v>
      </c>
      <c r="K166" s="32">
        <f t="shared" si="44"/>
        <v>161500</v>
      </c>
      <c r="L166" s="32">
        <f t="shared" si="44"/>
        <v>0</v>
      </c>
      <c r="M166" s="32">
        <f t="shared" si="44"/>
        <v>0</v>
      </c>
      <c r="N166" s="32">
        <f t="shared" si="44"/>
        <v>0</v>
      </c>
      <c r="O166" s="32">
        <f t="shared" si="44"/>
        <v>300</v>
      </c>
      <c r="P166" s="32">
        <f t="shared" si="44"/>
        <v>100000</v>
      </c>
      <c r="Q166" s="32">
        <f t="shared" si="44"/>
        <v>8</v>
      </c>
      <c r="R166" s="32">
        <f t="shared" si="44"/>
        <v>460</v>
      </c>
      <c r="S166" s="32">
        <f t="shared" si="44"/>
        <v>261500</v>
      </c>
    </row>
    <row r="167" spans="1:19" ht="17.45" customHeight="1" x14ac:dyDescent="0.3">
      <c r="A167" s="16">
        <v>18</v>
      </c>
      <c r="B167" s="4" t="s">
        <v>67</v>
      </c>
      <c r="C167" s="4" t="s">
        <v>68</v>
      </c>
      <c r="D167" s="15" t="s">
        <v>69</v>
      </c>
      <c r="E167" s="16">
        <v>30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41">
        <v>2</v>
      </c>
      <c r="M167" s="41">
        <v>40</v>
      </c>
      <c r="N167" s="13">
        <v>46000</v>
      </c>
      <c r="O167" s="41">
        <v>0</v>
      </c>
      <c r="P167" s="41">
        <v>0</v>
      </c>
      <c r="Q167" s="31">
        <f>F167+I167+L167</f>
        <v>2</v>
      </c>
      <c r="R167" s="31">
        <f>G167+J167+M167+O167</f>
        <v>40</v>
      </c>
      <c r="S167" s="31">
        <f>H167+K167+N167+P167</f>
        <v>46000</v>
      </c>
    </row>
    <row r="168" spans="1:19" ht="17.45" customHeight="1" x14ac:dyDescent="0.3">
      <c r="A168" s="4"/>
      <c r="B168" s="4"/>
      <c r="C168" s="4"/>
      <c r="D168" s="15" t="s">
        <v>70</v>
      </c>
      <c r="E168" s="16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</row>
    <row r="169" spans="1:19" ht="17.45" customHeight="1" x14ac:dyDescent="0.3">
      <c r="A169" s="4"/>
      <c r="B169" s="4"/>
      <c r="C169" s="4" t="s">
        <v>71</v>
      </c>
      <c r="D169" s="16" t="s">
        <v>95</v>
      </c>
      <c r="E169" s="16">
        <v>30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41">
        <v>2</v>
      </c>
      <c r="M169" s="41">
        <v>40</v>
      </c>
      <c r="N169" s="13">
        <v>46000</v>
      </c>
      <c r="O169" s="41">
        <v>0</v>
      </c>
      <c r="P169" s="41">
        <v>0</v>
      </c>
      <c r="Q169" s="31">
        <f>F169+I169+L169</f>
        <v>2</v>
      </c>
      <c r="R169" s="31">
        <f t="shared" ref="R169:S172" si="45">G169+J169+M169+O169</f>
        <v>40</v>
      </c>
      <c r="S169" s="31">
        <f t="shared" si="45"/>
        <v>46000</v>
      </c>
    </row>
    <row r="170" spans="1:19" ht="17.45" customHeight="1" x14ac:dyDescent="0.3">
      <c r="A170" s="4"/>
      <c r="B170" s="4"/>
      <c r="C170" s="4" t="s">
        <v>72</v>
      </c>
      <c r="D170" s="16" t="s">
        <v>95</v>
      </c>
      <c r="E170" s="16">
        <v>30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41">
        <v>2</v>
      </c>
      <c r="M170" s="41">
        <v>40</v>
      </c>
      <c r="N170" s="13">
        <v>46000</v>
      </c>
      <c r="O170" s="41">
        <v>0</v>
      </c>
      <c r="P170" s="41">
        <v>0</v>
      </c>
      <c r="Q170" s="31">
        <f>F170+I170+L170</f>
        <v>2</v>
      </c>
      <c r="R170" s="31">
        <f t="shared" si="45"/>
        <v>40</v>
      </c>
      <c r="S170" s="31">
        <f t="shared" si="45"/>
        <v>46000</v>
      </c>
    </row>
    <row r="171" spans="1:19" ht="17.45" customHeight="1" x14ac:dyDescent="0.3">
      <c r="A171" s="4"/>
      <c r="B171" s="4"/>
      <c r="C171" s="4" t="s">
        <v>73</v>
      </c>
      <c r="D171" s="16" t="s">
        <v>95</v>
      </c>
      <c r="E171" s="16">
        <v>30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41">
        <v>2</v>
      </c>
      <c r="M171" s="41">
        <v>40</v>
      </c>
      <c r="N171" s="13">
        <v>46000</v>
      </c>
      <c r="O171" s="41">
        <v>0</v>
      </c>
      <c r="P171" s="41">
        <v>0</v>
      </c>
      <c r="Q171" s="31">
        <f>F171+I171+L171</f>
        <v>2</v>
      </c>
      <c r="R171" s="31">
        <f t="shared" si="45"/>
        <v>40</v>
      </c>
      <c r="S171" s="31">
        <f t="shared" si="45"/>
        <v>46000</v>
      </c>
    </row>
    <row r="172" spans="1:19" ht="17.45" customHeight="1" x14ac:dyDescent="0.3">
      <c r="A172" s="5"/>
      <c r="B172" s="5"/>
      <c r="C172" s="5" t="s">
        <v>74</v>
      </c>
      <c r="D172" s="63" t="s">
        <v>95</v>
      </c>
      <c r="E172" s="63">
        <v>30</v>
      </c>
      <c r="F172" s="61">
        <v>0</v>
      </c>
      <c r="G172" s="61">
        <v>0</v>
      </c>
      <c r="H172" s="61">
        <v>0</v>
      </c>
      <c r="I172" s="61">
        <v>0</v>
      </c>
      <c r="J172" s="61">
        <v>0</v>
      </c>
      <c r="K172" s="61">
        <v>0</v>
      </c>
      <c r="L172" s="43">
        <v>2</v>
      </c>
      <c r="M172" s="43">
        <v>40</v>
      </c>
      <c r="N172" s="61">
        <v>46000</v>
      </c>
      <c r="O172" s="43">
        <v>0</v>
      </c>
      <c r="P172" s="43">
        <v>0</v>
      </c>
      <c r="Q172" s="50">
        <f>F172+I172+L172</f>
        <v>2</v>
      </c>
      <c r="R172" s="50">
        <f t="shared" si="45"/>
        <v>40</v>
      </c>
      <c r="S172" s="50">
        <f t="shared" si="45"/>
        <v>46000</v>
      </c>
    </row>
    <row r="173" spans="1:19" ht="17.45" customHeight="1" x14ac:dyDescent="0.3">
      <c r="A173" s="500" t="s">
        <v>39</v>
      </c>
      <c r="B173" s="501"/>
      <c r="C173" s="501"/>
      <c r="D173" s="502"/>
      <c r="E173" s="106"/>
      <c r="F173" s="32">
        <f>SUM(F167:F172)</f>
        <v>0</v>
      </c>
      <c r="G173" s="32">
        <f t="shared" ref="G173:S173" si="46">SUM(G167:G172)</f>
        <v>0</v>
      </c>
      <c r="H173" s="32">
        <f t="shared" si="46"/>
        <v>0</v>
      </c>
      <c r="I173" s="32">
        <f t="shared" si="46"/>
        <v>0</v>
      </c>
      <c r="J173" s="32">
        <f t="shared" si="46"/>
        <v>0</v>
      </c>
      <c r="K173" s="32">
        <f t="shared" si="46"/>
        <v>0</v>
      </c>
      <c r="L173" s="32">
        <f t="shared" si="46"/>
        <v>10</v>
      </c>
      <c r="M173" s="32">
        <f t="shared" si="46"/>
        <v>200</v>
      </c>
      <c r="N173" s="32">
        <f t="shared" si="46"/>
        <v>230000</v>
      </c>
      <c r="O173" s="32">
        <f t="shared" si="46"/>
        <v>0</v>
      </c>
      <c r="P173" s="32">
        <f t="shared" si="46"/>
        <v>0</v>
      </c>
      <c r="Q173" s="32">
        <f t="shared" si="46"/>
        <v>10</v>
      </c>
      <c r="R173" s="32">
        <f t="shared" si="46"/>
        <v>200</v>
      </c>
      <c r="S173" s="32">
        <f t="shared" si="46"/>
        <v>230000</v>
      </c>
    </row>
    <row r="174" spans="1:19" x14ac:dyDescent="0.3">
      <c r="A174" s="11">
        <v>19</v>
      </c>
      <c r="B174" s="14" t="s">
        <v>224</v>
      </c>
      <c r="C174" s="14" t="s">
        <v>225</v>
      </c>
      <c r="D174" s="14" t="s">
        <v>177</v>
      </c>
      <c r="E174" s="53">
        <v>150</v>
      </c>
      <c r="F174" s="29">
        <v>0</v>
      </c>
      <c r="G174" s="29">
        <v>0</v>
      </c>
      <c r="H174" s="29">
        <v>0</v>
      </c>
      <c r="I174" s="29">
        <v>2</v>
      </c>
      <c r="J174" s="29">
        <v>40</v>
      </c>
      <c r="K174" s="29">
        <v>110000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30">
        <f>F174+I174+L174</f>
        <v>2</v>
      </c>
      <c r="R174" s="30">
        <f>G174+J174+M174+O174</f>
        <v>40</v>
      </c>
      <c r="S174" s="30">
        <f>H174+K174+N174+P174</f>
        <v>110000</v>
      </c>
    </row>
    <row r="175" spans="1:19" x14ac:dyDescent="0.3">
      <c r="A175" s="16"/>
      <c r="B175" s="15"/>
      <c r="C175" s="15"/>
      <c r="D175" s="15" t="s">
        <v>158</v>
      </c>
      <c r="E175" s="57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</row>
    <row r="176" spans="1:19" x14ac:dyDescent="0.3">
      <c r="A176" s="63"/>
      <c r="B176" s="39"/>
      <c r="C176" s="39"/>
      <c r="D176" s="39"/>
      <c r="E176" s="107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</row>
    <row r="177" spans="1:19" x14ac:dyDescent="0.3">
      <c r="A177" s="500" t="s">
        <v>39</v>
      </c>
      <c r="B177" s="501"/>
      <c r="C177" s="501"/>
      <c r="D177" s="502"/>
      <c r="E177" s="106"/>
      <c r="F177" s="32">
        <f>SUM(F174)</f>
        <v>0</v>
      </c>
      <c r="G177" s="32">
        <f t="shared" ref="G177:S177" si="47">SUM(G174)</f>
        <v>0</v>
      </c>
      <c r="H177" s="32">
        <f t="shared" si="47"/>
        <v>0</v>
      </c>
      <c r="I177" s="32">
        <f t="shared" si="47"/>
        <v>2</v>
      </c>
      <c r="J177" s="32">
        <f t="shared" si="47"/>
        <v>40</v>
      </c>
      <c r="K177" s="32">
        <f t="shared" si="47"/>
        <v>110000</v>
      </c>
      <c r="L177" s="32">
        <f t="shared" si="47"/>
        <v>0</v>
      </c>
      <c r="M177" s="32">
        <f t="shared" si="47"/>
        <v>0</v>
      </c>
      <c r="N177" s="32">
        <f t="shared" si="47"/>
        <v>0</v>
      </c>
      <c r="O177" s="32">
        <f t="shared" si="47"/>
        <v>0</v>
      </c>
      <c r="P177" s="32">
        <f t="shared" si="47"/>
        <v>0</v>
      </c>
      <c r="Q177" s="32">
        <f t="shared" si="47"/>
        <v>2</v>
      </c>
      <c r="R177" s="32">
        <f t="shared" si="47"/>
        <v>40</v>
      </c>
      <c r="S177" s="32">
        <f t="shared" si="47"/>
        <v>110000</v>
      </c>
    </row>
    <row r="178" spans="1:19" x14ac:dyDescent="0.3">
      <c r="A178" s="153"/>
      <c r="B178" s="153"/>
      <c r="C178" s="153"/>
      <c r="D178" s="153"/>
      <c r="E178" s="163"/>
      <c r="F178" s="164"/>
      <c r="G178" s="164"/>
      <c r="H178" s="164"/>
      <c r="I178" s="164"/>
      <c r="J178" s="164"/>
      <c r="K178" s="164"/>
      <c r="L178" s="164"/>
      <c r="M178" s="164"/>
      <c r="N178" s="164"/>
      <c r="O178" s="164"/>
      <c r="P178" s="164"/>
      <c r="Q178" s="164"/>
      <c r="R178" s="164"/>
      <c r="S178" s="164"/>
    </row>
    <row r="179" spans="1:19" x14ac:dyDescent="0.3">
      <c r="A179" s="149"/>
      <c r="B179" s="149"/>
      <c r="C179" s="149"/>
      <c r="D179" s="149"/>
      <c r="E179" s="161"/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62"/>
      <c r="Q179" s="162"/>
      <c r="R179" s="162"/>
      <c r="S179" s="162"/>
    </row>
    <row r="180" spans="1:19" x14ac:dyDescent="0.3">
      <c r="A180" s="11">
        <v>20</v>
      </c>
      <c r="B180" s="3" t="s">
        <v>22</v>
      </c>
      <c r="C180" s="3" t="s">
        <v>25</v>
      </c>
      <c r="D180" s="14" t="s">
        <v>24</v>
      </c>
      <c r="E180" s="53">
        <v>18</v>
      </c>
      <c r="F180" s="12" t="s">
        <v>40</v>
      </c>
      <c r="G180" s="12" t="s">
        <v>40</v>
      </c>
      <c r="H180" s="12" t="s">
        <v>40</v>
      </c>
      <c r="I180" s="29">
        <v>4</v>
      </c>
      <c r="J180" s="29">
        <v>80</v>
      </c>
      <c r="K180" s="29">
        <v>73200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30">
        <f>F180+I180+L180</f>
        <v>4</v>
      </c>
      <c r="R180" s="30">
        <f>G180+J180+M180+O180</f>
        <v>80</v>
      </c>
      <c r="S180" s="30">
        <f>H180+K180+N180+P180</f>
        <v>73200</v>
      </c>
    </row>
    <row r="181" spans="1:19" x14ac:dyDescent="0.3">
      <c r="A181" s="4"/>
      <c r="B181" s="4"/>
      <c r="C181" s="4" t="s">
        <v>23</v>
      </c>
      <c r="D181" s="15"/>
      <c r="E181" s="57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31"/>
      <c r="R181" s="31"/>
      <c r="S181" s="31"/>
    </row>
    <row r="182" spans="1:19" x14ac:dyDescent="0.3">
      <c r="A182" s="4"/>
      <c r="B182" s="4"/>
      <c r="C182" s="4" t="s">
        <v>26</v>
      </c>
      <c r="D182" s="15" t="s">
        <v>24</v>
      </c>
      <c r="E182" s="57">
        <v>18</v>
      </c>
      <c r="F182" s="13">
        <v>0</v>
      </c>
      <c r="G182" s="13">
        <v>0</v>
      </c>
      <c r="H182" s="13">
        <v>0</v>
      </c>
      <c r="I182" s="13">
        <v>1</v>
      </c>
      <c r="J182" s="13">
        <v>20</v>
      </c>
      <c r="K182" s="13">
        <v>18300</v>
      </c>
      <c r="L182" s="13">
        <v>2</v>
      </c>
      <c r="M182" s="13">
        <v>40</v>
      </c>
      <c r="N182" s="13">
        <v>17000</v>
      </c>
      <c r="O182" s="13">
        <v>0</v>
      </c>
      <c r="P182" s="13">
        <v>0</v>
      </c>
      <c r="Q182" s="31">
        <f t="shared" ref="Q182:Q190" si="48">F182+I182+L182</f>
        <v>3</v>
      </c>
      <c r="R182" s="31">
        <f t="shared" ref="R182:R190" si="49">G182+J182+M182+O182</f>
        <v>60</v>
      </c>
      <c r="S182" s="31">
        <f t="shared" ref="S182:S190" si="50">H182+K182+N182+P182</f>
        <v>35300</v>
      </c>
    </row>
    <row r="183" spans="1:19" x14ac:dyDescent="0.3">
      <c r="A183" s="4"/>
      <c r="B183" s="4"/>
      <c r="C183" s="4" t="s">
        <v>27</v>
      </c>
      <c r="D183" s="15" t="s">
        <v>28</v>
      </c>
      <c r="E183" s="57">
        <v>18</v>
      </c>
      <c r="F183" s="13">
        <v>0</v>
      </c>
      <c r="G183" s="13">
        <v>0</v>
      </c>
      <c r="H183" s="13">
        <v>0</v>
      </c>
      <c r="I183" s="13"/>
      <c r="J183" s="13"/>
      <c r="K183" s="13"/>
      <c r="L183" s="13">
        <v>6</v>
      </c>
      <c r="M183" s="13">
        <v>120</v>
      </c>
      <c r="N183" s="13">
        <v>51000</v>
      </c>
      <c r="O183" s="13">
        <v>0</v>
      </c>
      <c r="P183" s="13">
        <v>0</v>
      </c>
      <c r="Q183" s="31">
        <f t="shared" si="48"/>
        <v>6</v>
      </c>
      <c r="R183" s="31">
        <f t="shared" si="49"/>
        <v>120</v>
      </c>
      <c r="S183" s="31">
        <f t="shared" si="50"/>
        <v>51000</v>
      </c>
    </row>
    <row r="184" spans="1:19" x14ac:dyDescent="0.3">
      <c r="A184" s="4"/>
      <c r="B184" s="4"/>
      <c r="C184" s="4" t="s">
        <v>29</v>
      </c>
      <c r="D184" s="15" t="s">
        <v>24</v>
      </c>
      <c r="E184" s="57">
        <v>18</v>
      </c>
      <c r="F184" s="13">
        <v>0</v>
      </c>
      <c r="G184" s="13">
        <v>0</v>
      </c>
      <c r="H184" s="13">
        <v>0</v>
      </c>
      <c r="I184" s="13">
        <v>1</v>
      </c>
      <c r="J184" s="13">
        <v>20</v>
      </c>
      <c r="K184" s="13">
        <v>18300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31">
        <f t="shared" si="48"/>
        <v>1</v>
      </c>
      <c r="R184" s="31">
        <f t="shared" si="49"/>
        <v>20</v>
      </c>
      <c r="S184" s="31">
        <f t="shared" si="50"/>
        <v>18300</v>
      </c>
    </row>
    <row r="185" spans="1:19" ht="17.100000000000001" customHeight="1" x14ac:dyDescent="0.3">
      <c r="A185" s="4"/>
      <c r="B185" s="4"/>
      <c r="C185" s="4" t="s">
        <v>30</v>
      </c>
      <c r="D185" s="15" t="s">
        <v>28</v>
      </c>
      <c r="E185" s="57">
        <v>18</v>
      </c>
      <c r="F185" s="13">
        <v>0</v>
      </c>
      <c r="G185" s="13">
        <v>0</v>
      </c>
      <c r="H185" s="13">
        <v>0</v>
      </c>
      <c r="I185" s="13"/>
      <c r="J185" s="13"/>
      <c r="K185" s="13"/>
      <c r="L185" s="13">
        <v>1</v>
      </c>
      <c r="M185" s="13">
        <v>20</v>
      </c>
      <c r="N185" s="13">
        <v>8500</v>
      </c>
      <c r="O185" s="13">
        <v>0</v>
      </c>
      <c r="P185" s="13">
        <v>0</v>
      </c>
      <c r="Q185" s="31">
        <f t="shared" si="48"/>
        <v>1</v>
      </c>
      <c r="R185" s="31">
        <f t="shared" si="49"/>
        <v>20</v>
      </c>
      <c r="S185" s="31">
        <f t="shared" si="50"/>
        <v>8500</v>
      </c>
    </row>
    <row r="186" spans="1:19" ht="17.100000000000001" customHeight="1" x14ac:dyDescent="0.3">
      <c r="A186" s="4"/>
      <c r="B186" s="4"/>
      <c r="C186" s="4" t="s">
        <v>31</v>
      </c>
      <c r="D186" s="15" t="s">
        <v>24</v>
      </c>
      <c r="E186" s="57">
        <v>18</v>
      </c>
      <c r="F186" s="13">
        <v>0</v>
      </c>
      <c r="G186" s="13">
        <v>0</v>
      </c>
      <c r="H186" s="13">
        <v>0</v>
      </c>
      <c r="I186" s="13">
        <v>1</v>
      </c>
      <c r="J186" s="13">
        <v>20</v>
      </c>
      <c r="K186" s="13">
        <v>18300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31">
        <f t="shared" si="48"/>
        <v>1</v>
      </c>
      <c r="R186" s="31">
        <f t="shared" si="49"/>
        <v>20</v>
      </c>
      <c r="S186" s="31">
        <f t="shared" si="50"/>
        <v>18300</v>
      </c>
    </row>
    <row r="187" spans="1:19" ht="17.100000000000001" customHeight="1" x14ac:dyDescent="0.3">
      <c r="A187" s="4"/>
      <c r="B187" s="4"/>
      <c r="C187" s="4" t="s">
        <v>32</v>
      </c>
      <c r="D187" s="15" t="s">
        <v>28</v>
      </c>
      <c r="E187" s="57">
        <v>18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1</v>
      </c>
      <c r="M187" s="13">
        <v>20</v>
      </c>
      <c r="N187" s="13">
        <v>8500</v>
      </c>
      <c r="O187" s="13">
        <v>0</v>
      </c>
      <c r="P187" s="13">
        <v>0</v>
      </c>
      <c r="Q187" s="31">
        <f t="shared" si="48"/>
        <v>1</v>
      </c>
      <c r="R187" s="31">
        <f t="shared" si="49"/>
        <v>20</v>
      </c>
      <c r="S187" s="31">
        <f t="shared" si="50"/>
        <v>8500</v>
      </c>
    </row>
    <row r="188" spans="1:19" ht="17.100000000000001" customHeight="1" x14ac:dyDescent="0.3">
      <c r="A188" s="4"/>
      <c r="B188" s="4"/>
      <c r="C188" s="4" t="s">
        <v>33</v>
      </c>
      <c r="D188" s="15" t="s">
        <v>24</v>
      </c>
      <c r="E188" s="57">
        <v>18</v>
      </c>
      <c r="F188" s="13">
        <v>0</v>
      </c>
      <c r="G188" s="13">
        <v>0</v>
      </c>
      <c r="H188" s="13">
        <v>0</v>
      </c>
      <c r="I188" s="13">
        <v>1</v>
      </c>
      <c r="J188" s="13">
        <v>20</v>
      </c>
      <c r="K188" s="13">
        <v>18300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31">
        <f t="shared" si="48"/>
        <v>1</v>
      </c>
      <c r="R188" s="31">
        <f t="shared" si="49"/>
        <v>20</v>
      </c>
      <c r="S188" s="31">
        <f t="shared" si="50"/>
        <v>18300</v>
      </c>
    </row>
    <row r="189" spans="1:19" ht="17.100000000000001" customHeight="1" x14ac:dyDescent="0.3">
      <c r="A189" s="4"/>
      <c r="B189" s="4"/>
      <c r="C189" s="4" t="s">
        <v>34</v>
      </c>
      <c r="D189" s="16" t="s">
        <v>95</v>
      </c>
      <c r="E189" s="57">
        <v>18</v>
      </c>
      <c r="F189" s="13">
        <v>0</v>
      </c>
      <c r="G189" s="13">
        <v>0</v>
      </c>
      <c r="H189" s="13">
        <v>0</v>
      </c>
      <c r="I189" s="13">
        <v>2</v>
      </c>
      <c r="J189" s="13">
        <v>40</v>
      </c>
      <c r="K189" s="13">
        <v>36600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31">
        <f t="shared" si="48"/>
        <v>2</v>
      </c>
      <c r="R189" s="31">
        <f t="shared" si="49"/>
        <v>40</v>
      </c>
      <c r="S189" s="31">
        <f t="shared" si="50"/>
        <v>36600</v>
      </c>
    </row>
    <row r="190" spans="1:19" ht="17.100000000000001" customHeight="1" x14ac:dyDescent="0.3">
      <c r="A190" s="4"/>
      <c r="B190" s="4"/>
      <c r="C190" s="4" t="s">
        <v>35</v>
      </c>
      <c r="D190" s="15" t="s">
        <v>28</v>
      </c>
      <c r="E190" s="57" t="s">
        <v>37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30</v>
      </c>
      <c r="P190" s="13">
        <v>15000</v>
      </c>
      <c r="Q190" s="31">
        <f t="shared" si="48"/>
        <v>0</v>
      </c>
      <c r="R190" s="31">
        <f t="shared" si="49"/>
        <v>30</v>
      </c>
      <c r="S190" s="31">
        <f t="shared" si="50"/>
        <v>15000</v>
      </c>
    </row>
    <row r="191" spans="1:19" ht="17.100000000000001" customHeight="1" x14ac:dyDescent="0.3">
      <c r="A191" s="4"/>
      <c r="B191" s="4"/>
      <c r="C191" s="4" t="s">
        <v>36</v>
      </c>
      <c r="D191" s="15"/>
      <c r="E191" s="57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31"/>
      <c r="R191" s="31"/>
      <c r="S191" s="31"/>
    </row>
    <row r="192" spans="1:19" ht="17.100000000000001" customHeight="1" x14ac:dyDescent="0.3">
      <c r="A192" s="4"/>
      <c r="B192" s="4"/>
      <c r="C192" s="4" t="s">
        <v>38</v>
      </c>
      <c r="D192" s="15" t="s">
        <v>41</v>
      </c>
      <c r="E192" s="57" t="s">
        <v>37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20</v>
      </c>
      <c r="P192" s="13">
        <v>20000</v>
      </c>
      <c r="Q192" s="31">
        <f>F192+I192+L192</f>
        <v>0</v>
      </c>
      <c r="R192" s="31">
        <f>G192+J192+M192+O192</f>
        <v>20</v>
      </c>
      <c r="S192" s="31">
        <f>H192+K192+N192+P192</f>
        <v>20000</v>
      </c>
    </row>
    <row r="193" spans="1:19" ht="17.100000000000001" customHeight="1" x14ac:dyDescent="0.3">
      <c r="A193" s="5"/>
      <c r="B193" s="5"/>
      <c r="C193" s="5"/>
      <c r="D193" s="39" t="s">
        <v>42</v>
      </c>
      <c r="E193" s="107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50"/>
      <c r="R193" s="50"/>
      <c r="S193" s="50"/>
    </row>
    <row r="194" spans="1:19" ht="17.100000000000001" customHeight="1" x14ac:dyDescent="0.3">
      <c r="A194" s="500" t="s">
        <v>39</v>
      </c>
      <c r="B194" s="501"/>
      <c r="C194" s="501"/>
      <c r="D194" s="502"/>
      <c r="E194" s="106"/>
      <c r="F194" s="32">
        <f>SUM(F180:F192)</f>
        <v>0</v>
      </c>
      <c r="G194" s="32">
        <f t="shared" ref="G194:S194" si="51">SUM(G180:G192)</f>
        <v>0</v>
      </c>
      <c r="H194" s="32">
        <f t="shared" si="51"/>
        <v>0</v>
      </c>
      <c r="I194" s="32">
        <f t="shared" si="51"/>
        <v>10</v>
      </c>
      <c r="J194" s="32">
        <f t="shared" si="51"/>
        <v>200</v>
      </c>
      <c r="K194" s="32">
        <f t="shared" si="51"/>
        <v>183000</v>
      </c>
      <c r="L194" s="32">
        <f t="shared" si="51"/>
        <v>10</v>
      </c>
      <c r="M194" s="32">
        <f t="shared" si="51"/>
        <v>200</v>
      </c>
      <c r="N194" s="32">
        <f t="shared" si="51"/>
        <v>85000</v>
      </c>
      <c r="O194" s="32">
        <f t="shared" si="51"/>
        <v>50</v>
      </c>
      <c r="P194" s="32">
        <f t="shared" si="51"/>
        <v>35000</v>
      </c>
      <c r="Q194" s="32">
        <f t="shared" si="51"/>
        <v>20</v>
      </c>
      <c r="R194" s="32">
        <f t="shared" si="51"/>
        <v>450</v>
      </c>
      <c r="S194" s="32">
        <f t="shared" si="51"/>
        <v>303000</v>
      </c>
    </row>
    <row r="195" spans="1:19" ht="17.100000000000001" customHeight="1" x14ac:dyDescent="0.3">
      <c r="A195" s="16">
        <v>21</v>
      </c>
      <c r="B195" s="44" t="s">
        <v>75</v>
      </c>
      <c r="C195" s="44" t="s">
        <v>76</v>
      </c>
      <c r="D195" s="15" t="s">
        <v>77</v>
      </c>
      <c r="E195" s="57">
        <v>18</v>
      </c>
      <c r="F195" s="13">
        <v>0</v>
      </c>
      <c r="G195" s="13">
        <v>0</v>
      </c>
      <c r="H195" s="13">
        <v>0</v>
      </c>
      <c r="I195" s="13">
        <v>3</v>
      </c>
      <c r="J195" s="13">
        <v>60</v>
      </c>
      <c r="K195" s="13">
        <v>60000</v>
      </c>
      <c r="L195" s="13">
        <v>0</v>
      </c>
      <c r="M195" s="13">
        <v>0</v>
      </c>
      <c r="N195" s="13">
        <v>0</v>
      </c>
      <c r="O195" s="13">
        <v>0</v>
      </c>
      <c r="P195" s="13"/>
      <c r="Q195" s="31">
        <f>F195+I195+L195</f>
        <v>3</v>
      </c>
      <c r="R195" s="31">
        <f>G195+J195+M195+O195</f>
        <v>60</v>
      </c>
      <c r="S195" s="31">
        <f>H195+K195+N195+P195</f>
        <v>60000</v>
      </c>
    </row>
    <row r="196" spans="1:19" ht="17.100000000000001" customHeight="1" x14ac:dyDescent="0.3">
      <c r="A196" s="16"/>
      <c r="B196" s="44"/>
      <c r="C196" s="44"/>
      <c r="D196" s="15" t="s">
        <v>78</v>
      </c>
      <c r="E196" s="57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spans="1:19" ht="17.100000000000001" customHeight="1" x14ac:dyDescent="0.3">
      <c r="A197" s="16"/>
      <c r="B197" s="44"/>
      <c r="C197" s="44" t="s">
        <v>79</v>
      </c>
      <c r="D197" s="15" t="s">
        <v>28</v>
      </c>
      <c r="E197" s="57">
        <v>18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2</v>
      </c>
      <c r="M197" s="13">
        <v>40</v>
      </c>
      <c r="N197" s="13">
        <v>40000</v>
      </c>
      <c r="O197" s="13">
        <v>0</v>
      </c>
      <c r="P197" s="13">
        <v>0</v>
      </c>
      <c r="Q197" s="31">
        <f>F197+I197+L197</f>
        <v>2</v>
      </c>
      <c r="R197" s="31">
        <f>G197+J197+M197+O197</f>
        <v>40</v>
      </c>
      <c r="S197" s="31">
        <f>H197+K197+N197+P197</f>
        <v>40000</v>
      </c>
    </row>
    <row r="198" spans="1:19" ht="17.100000000000001" customHeight="1" x14ac:dyDescent="0.3">
      <c r="A198" s="16"/>
      <c r="B198" s="44"/>
      <c r="C198" s="44"/>
      <c r="D198" s="15" t="s">
        <v>78</v>
      </c>
      <c r="E198" s="57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1:19" ht="17.100000000000001" customHeight="1" x14ac:dyDescent="0.3">
      <c r="A199" s="16"/>
      <c r="B199" s="44"/>
      <c r="C199" s="44" t="s">
        <v>80</v>
      </c>
      <c r="D199" s="16" t="s">
        <v>95</v>
      </c>
      <c r="E199" s="57">
        <v>18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2</v>
      </c>
      <c r="M199" s="13">
        <v>40</v>
      </c>
      <c r="N199" s="13">
        <v>40000</v>
      </c>
      <c r="O199" s="13">
        <v>0</v>
      </c>
      <c r="P199" s="13">
        <v>0</v>
      </c>
      <c r="Q199" s="31">
        <f>F199+I199+L199</f>
        <v>2</v>
      </c>
      <c r="R199" s="31">
        <f t="shared" ref="R199:S202" si="52">G199+J199+M199+O199</f>
        <v>40</v>
      </c>
      <c r="S199" s="31">
        <f t="shared" si="52"/>
        <v>40000</v>
      </c>
    </row>
    <row r="200" spans="1:19" ht="17.100000000000001" customHeight="1" x14ac:dyDescent="0.3">
      <c r="A200" s="16"/>
      <c r="B200" s="44"/>
      <c r="C200" s="44" t="s">
        <v>81</v>
      </c>
      <c r="D200" s="16" t="s">
        <v>95</v>
      </c>
      <c r="E200" s="57">
        <v>18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1</v>
      </c>
      <c r="M200" s="13">
        <v>20</v>
      </c>
      <c r="N200" s="13">
        <v>20000</v>
      </c>
      <c r="O200" s="13">
        <v>0</v>
      </c>
      <c r="P200" s="13">
        <v>0</v>
      </c>
      <c r="Q200" s="31">
        <f>F200+I200+L200</f>
        <v>1</v>
      </c>
      <c r="R200" s="31">
        <f t="shared" si="52"/>
        <v>20</v>
      </c>
      <c r="S200" s="31">
        <f t="shared" si="52"/>
        <v>20000</v>
      </c>
    </row>
    <row r="201" spans="1:19" ht="17.100000000000001" customHeight="1" x14ac:dyDescent="0.3">
      <c r="A201" s="16"/>
      <c r="B201" s="44"/>
      <c r="C201" s="44" t="s">
        <v>82</v>
      </c>
      <c r="D201" s="16" t="s">
        <v>95</v>
      </c>
      <c r="E201" s="57">
        <v>18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1</v>
      </c>
      <c r="M201" s="13">
        <v>20</v>
      </c>
      <c r="N201" s="13">
        <v>20000</v>
      </c>
      <c r="O201" s="13">
        <v>0</v>
      </c>
      <c r="P201" s="13">
        <v>0</v>
      </c>
      <c r="Q201" s="31">
        <f>F201+I201+L201</f>
        <v>1</v>
      </c>
      <c r="R201" s="31">
        <f t="shared" si="52"/>
        <v>20</v>
      </c>
      <c r="S201" s="31">
        <f t="shared" si="52"/>
        <v>20000</v>
      </c>
    </row>
    <row r="202" spans="1:19" ht="17.100000000000001" customHeight="1" x14ac:dyDescent="0.3">
      <c r="A202" s="5"/>
      <c r="B202" s="122"/>
      <c r="C202" s="122" t="s">
        <v>83</v>
      </c>
      <c r="D202" s="63" t="s">
        <v>95</v>
      </c>
      <c r="E202" s="63">
        <v>18</v>
      </c>
      <c r="F202" s="61">
        <v>0</v>
      </c>
      <c r="G202" s="61">
        <v>0</v>
      </c>
      <c r="H202" s="61">
        <v>0</v>
      </c>
      <c r="I202" s="61">
        <v>0</v>
      </c>
      <c r="J202" s="61">
        <v>0</v>
      </c>
      <c r="K202" s="61">
        <v>0</v>
      </c>
      <c r="L202" s="61">
        <v>1</v>
      </c>
      <c r="M202" s="61">
        <v>20</v>
      </c>
      <c r="N202" s="61">
        <v>20000</v>
      </c>
      <c r="O202" s="61">
        <v>0</v>
      </c>
      <c r="P202" s="61">
        <v>0</v>
      </c>
      <c r="Q202" s="50">
        <f>F202+I202+L202</f>
        <v>1</v>
      </c>
      <c r="R202" s="50">
        <f t="shared" si="52"/>
        <v>20</v>
      </c>
      <c r="S202" s="50">
        <f t="shared" si="52"/>
        <v>20000</v>
      </c>
    </row>
    <row r="203" spans="1:19" ht="17.100000000000001" customHeight="1" x14ac:dyDescent="0.3">
      <c r="A203" s="500" t="s">
        <v>39</v>
      </c>
      <c r="B203" s="501"/>
      <c r="C203" s="501"/>
      <c r="D203" s="502"/>
      <c r="E203" s="106"/>
      <c r="F203" s="32">
        <f>SUM(F195:F202)</f>
        <v>0</v>
      </c>
      <c r="G203" s="32">
        <f t="shared" ref="G203:S203" si="53">SUM(G195:G202)</f>
        <v>0</v>
      </c>
      <c r="H203" s="32">
        <f t="shared" si="53"/>
        <v>0</v>
      </c>
      <c r="I203" s="32">
        <f t="shared" si="53"/>
        <v>3</v>
      </c>
      <c r="J203" s="32">
        <f t="shared" si="53"/>
        <v>60</v>
      </c>
      <c r="K203" s="32">
        <f t="shared" si="53"/>
        <v>60000</v>
      </c>
      <c r="L203" s="32">
        <f t="shared" si="53"/>
        <v>7</v>
      </c>
      <c r="M203" s="32">
        <f t="shared" si="53"/>
        <v>140</v>
      </c>
      <c r="N203" s="32">
        <f t="shared" si="53"/>
        <v>140000</v>
      </c>
      <c r="O203" s="32">
        <f t="shared" si="53"/>
        <v>0</v>
      </c>
      <c r="P203" s="32">
        <f t="shared" si="53"/>
        <v>0</v>
      </c>
      <c r="Q203" s="32">
        <f t="shared" si="53"/>
        <v>10</v>
      </c>
      <c r="R203" s="32">
        <f t="shared" si="53"/>
        <v>200</v>
      </c>
      <c r="S203" s="32">
        <f t="shared" si="53"/>
        <v>200000</v>
      </c>
    </row>
    <row r="204" spans="1:19" ht="17.100000000000001" customHeight="1" x14ac:dyDescent="0.3">
      <c r="A204" s="11">
        <v>22</v>
      </c>
      <c r="B204" s="14" t="s">
        <v>89</v>
      </c>
      <c r="C204" s="14" t="s">
        <v>90</v>
      </c>
      <c r="D204" s="14" t="s">
        <v>24</v>
      </c>
      <c r="E204" s="11">
        <v>60</v>
      </c>
      <c r="F204" s="42">
        <v>0</v>
      </c>
      <c r="G204" s="42">
        <v>0</v>
      </c>
      <c r="H204" s="42">
        <v>0</v>
      </c>
      <c r="I204" s="42">
        <v>0</v>
      </c>
      <c r="J204" s="42">
        <v>0</v>
      </c>
      <c r="K204" s="42">
        <v>0</v>
      </c>
      <c r="L204" s="42">
        <v>1</v>
      </c>
      <c r="M204" s="42">
        <v>20</v>
      </c>
      <c r="N204" s="29">
        <v>83500</v>
      </c>
      <c r="O204" s="42">
        <v>0</v>
      </c>
      <c r="P204" s="42">
        <v>0</v>
      </c>
      <c r="Q204" s="30">
        <f>F204+I204+L204</f>
        <v>1</v>
      </c>
      <c r="R204" s="30">
        <f>G204+J204+M204+O204</f>
        <v>20</v>
      </c>
      <c r="S204" s="30">
        <f>H204+K204+N204+P204</f>
        <v>83500</v>
      </c>
    </row>
    <row r="205" spans="1:19" ht="17.100000000000001" customHeight="1" x14ac:dyDescent="0.3">
      <c r="A205" s="4"/>
      <c r="B205" s="15"/>
      <c r="C205" s="51" t="s">
        <v>91</v>
      </c>
      <c r="D205" s="15" t="s">
        <v>92</v>
      </c>
      <c r="E205" s="16"/>
      <c r="F205" s="41"/>
      <c r="G205" s="41"/>
      <c r="H205" s="41"/>
      <c r="I205" s="41"/>
      <c r="J205" s="41"/>
      <c r="K205" s="41"/>
      <c r="L205" s="41"/>
      <c r="M205" s="41"/>
      <c r="N205" s="13"/>
      <c r="O205" s="41"/>
      <c r="P205" s="41"/>
      <c r="Q205" s="41"/>
      <c r="R205" s="41"/>
      <c r="S205" s="41"/>
    </row>
    <row r="206" spans="1:19" ht="17.100000000000001" customHeight="1" x14ac:dyDescent="0.3">
      <c r="A206" s="4"/>
      <c r="B206" s="15"/>
      <c r="C206" s="51" t="s">
        <v>93</v>
      </c>
      <c r="D206" s="16" t="s">
        <v>95</v>
      </c>
      <c r="E206" s="16">
        <v>60</v>
      </c>
      <c r="F206" s="41">
        <v>0</v>
      </c>
      <c r="G206" s="41">
        <v>0</v>
      </c>
      <c r="H206" s="41">
        <v>0</v>
      </c>
      <c r="I206" s="41">
        <v>0</v>
      </c>
      <c r="J206" s="41">
        <v>0</v>
      </c>
      <c r="K206" s="41">
        <v>0</v>
      </c>
      <c r="L206" s="41">
        <v>1</v>
      </c>
      <c r="M206" s="41">
        <v>20</v>
      </c>
      <c r="N206" s="13">
        <v>83500</v>
      </c>
      <c r="O206" s="41">
        <v>0</v>
      </c>
      <c r="P206" s="41">
        <v>0</v>
      </c>
      <c r="Q206" s="31">
        <f>F206+I206+L206</f>
        <v>1</v>
      </c>
      <c r="R206" s="31">
        <f>G206+J206+M206+O206</f>
        <v>20</v>
      </c>
      <c r="S206" s="31">
        <f>H206+K206+N206+P206</f>
        <v>83500</v>
      </c>
    </row>
    <row r="207" spans="1:19" ht="17.100000000000001" customHeight="1" x14ac:dyDescent="0.3">
      <c r="A207" s="4"/>
      <c r="B207" s="15"/>
      <c r="C207" s="51" t="s">
        <v>94</v>
      </c>
      <c r="D207" s="15"/>
      <c r="E207" s="16"/>
      <c r="F207" s="41"/>
      <c r="G207" s="41"/>
      <c r="H207" s="41"/>
      <c r="I207" s="41"/>
      <c r="J207" s="41"/>
      <c r="K207" s="41"/>
      <c r="L207" s="41"/>
      <c r="M207" s="41"/>
      <c r="N207" s="13"/>
      <c r="O207" s="41"/>
      <c r="P207" s="41"/>
      <c r="Q207" s="41"/>
      <c r="R207" s="41"/>
      <c r="S207" s="41"/>
    </row>
    <row r="208" spans="1:19" ht="17.100000000000001" customHeight="1" x14ac:dyDescent="0.3">
      <c r="A208" s="4"/>
      <c r="B208" s="15"/>
      <c r="C208" s="15" t="s">
        <v>96</v>
      </c>
      <c r="D208" s="16" t="s">
        <v>95</v>
      </c>
      <c r="E208" s="16">
        <v>60</v>
      </c>
      <c r="F208" s="41">
        <v>0</v>
      </c>
      <c r="G208" s="41">
        <v>0</v>
      </c>
      <c r="H208" s="41">
        <v>0</v>
      </c>
      <c r="I208" s="41">
        <v>0</v>
      </c>
      <c r="J208" s="41">
        <v>0</v>
      </c>
      <c r="K208" s="41">
        <v>0</v>
      </c>
      <c r="L208" s="41">
        <v>1</v>
      </c>
      <c r="M208" s="41">
        <v>20</v>
      </c>
      <c r="N208" s="13">
        <v>83500</v>
      </c>
      <c r="O208" s="41">
        <v>0</v>
      </c>
      <c r="P208" s="41">
        <v>0</v>
      </c>
      <c r="Q208" s="31">
        <f>F208+I208+L208</f>
        <v>1</v>
      </c>
      <c r="R208" s="31">
        <f>G208+J208+M208+O208</f>
        <v>20</v>
      </c>
      <c r="S208" s="31">
        <f>H208+K208+N208+P208</f>
        <v>83500</v>
      </c>
    </row>
    <row r="209" spans="1:19" ht="17.100000000000001" customHeight="1" x14ac:dyDescent="0.3">
      <c r="A209" s="5"/>
      <c r="B209" s="39"/>
      <c r="C209" s="39" t="s">
        <v>97</v>
      </c>
      <c r="D209" s="39"/>
      <c r="E209" s="63"/>
      <c r="F209" s="43"/>
      <c r="G209" s="43"/>
      <c r="H209" s="43"/>
      <c r="I209" s="43"/>
      <c r="J209" s="43"/>
      <c r="K209" s="43"/>
      <c r="L209" s="43"/>
      <c r="M209" s="43"/>
      <c r="N209" s="61"/>
      <c r="O209" s="43"/>
      <c r="P209" s="43"/>
      <c r="Q209" s="43"/>
      <c r="R209" s="43"/>
      <c r="S209" s="43"/>
    </row>
    <row r="210" spans="1:19" ht="17.100000000000001" customHeight="1" x14ac:dyDescent="0.3">
      <c r="A210" s="4"/>
      <c r="B210" s="15"/>
      <c r="C210" s="15" t="s">
        <v>98</v>
      </c>
      <c r="D210" s="16" t="s">
        <v>95</v>
      </c>
      <c r="E210" s="16">
        <v>60</v>
      </c>
      <c r="F210" s="41">
        <v>0</v>
      </c>
      <c r="G210" s="41">
        <v>0</v>
      </c>
      <c r="H210" s="41">
        <v>0</v>
      </c>
      <c r="I210" s="41">
        <v>0</v>
      </c>
      <c r="J210" s="41">
        <v>0</v>
      </c>
      <c r="K210" s="41">
        <v>0</v>
      </c>
      <c r="L210" s="41">
        <v>1</v>
      </c>
      <c r="M210" s="41">
        <v>20</v>
      </c>
      <c r="N210" s="13">
        <v>83500</v>
      </c>
      <c r="O210" s="41">
        <v>0</v>
      </c>
      <c r="P210" s="41">
        <v>0</v>
      </c>
      <c r="Q210" s="31">
        <f>F210+I210+L210</f>
        <v>1</v>
      </c>
      <c r="R210" s="31">
        <f>G210+J210+M210+O210</f>
        <v>20</v>
      </c>
      <c r="S210" s="31">
        <f>H210+K210+N210+P210</f>
        <v>83500</v>
      </c>
    </row>
    <row r="211" spans="1:19" ht="17.100000000000001" customHeight="1" x14ac:dyDescent="0.3">
      <c r="A211" s="4"/>
      <c r="B211" s="15"/>
      <c r="C211" s="51" t="s">
        <v>91</v>
      </c>
      <c r="D211" s="15"/>
      <c r="E211" s="16"/>
      <c r="F211" s="41"/>
      <c r="G211" s="41"/>
      <c r="H211" s="41"/>
      <c r="I211" s="41"/>
      <c r="J211" s="41"/>
      <c r="K211" s="41"/>
      <c r="L211" s="41"/>
      <c r="M211" s="41"/>
      <c r="N211" s="13"/>
      <c r="O211" s="41"/>
      <c r="P211" s="41"/>
      <c r="Q211" s="41"/>
      <c r="R211" s="41"/>
      <c r="S211" s="41"/>
    </row>
    <row r="212" spans="1:19" ht="17.100000000000001" customHeight="1" x14ac:dyDescent="0.3">
      <c r="A212" s="4"/>
      <c r="B212" s="15"/>
      <c r="C212" s="15" t="s">
        <v>99</v>
      </c>
      <c r="D212" s="16" t="s">
        <v>95</v>
      </c>
      <c r="E212" s="16">
        <v>60</v>
      </c>
      <c r="F212" s="41">
        <v>0</v>
      </c>
      <c r="G212" s="41">
        <v>0</v>
      </c>
      <c r="H212" s="41">
        <v>0</v>
      </c>
      <c r="I212" s="41">
        <v>0</v>
      </c>
      <c r="J212" s="41">
        <v>0</v>
      </c>
      <c r="K212" s="41">
        <v>0</v>
      </c>
      <c r="L212" s="41">
        <v>1</v>
      </c>
      <c r="M212" s="41">
        <v>20</v>
      </c>
      <c r="N212" s="13">
        <v>83500</v>
      </c>
      <c r="O212" s="41">
        <v>0</v>
      </c>
      <c r="P212" s="41">
        <v>0</v>
      </c>
      <c r="Q212" s="31">
        <f>F212+I212+L212</f>
        <v>1</v>
      </c>
      <c r="R212" s="31">
        <f>G212+J212+M212+O212</f>
        <v>20</v>
      </c>
      <c r="S212" s="31">
        <f>H212+K212+N212+P212</f>
        <v>83500</v>
      </c>
    </row>
    <row r="213" spans="1:19" ht="17.100000000000001" customHeight="1" x14ac:dyDescent="0.3">
      <c r="A213" s="4"/>
      <c r="B213" s="4"/>
      <c r="C213" s="48" t="s">
        <v>100</v>
      </c>
      <c r="D213" s="16" t="s">
        <v>95</v>
      </c>
      <c r="E213" s="16">
        <v>60</v>
      </c>
      <c r="F213" s="41">
        <v>0</v>
      </c>
      <c r="G213" s="41">
        <v>0</v>
      </c>
      <c r="H213" s="41">
        <v>0</v>
      </c>
      <c r="I213" s="41">
        <v>0</v>
      </c>
      <c r="J213" s="41">
        <v>0</v>
      </c>
      <c r="K213" s="41">
        <v>0</v>
      </c>
      <c r="L213" s="41">
        <v>1</v>
      </c>
      <c r="M213" s="41">
        <v>20</v>
      </c>
      <c r="N213" s="13">
        <v>83500</v>
      </c>
      <c r="O213" s="41">
        <v>0</v>
      </c>
      <c r="P213" s="41">
        <v>0</v>
      </c>
      <c r="Q213" s="31">
        <f>F213+I213+L213</f>
        <v>1</v>
      </c>
      <c r="R213" s="31">
        <f>G213+J213+M213+O213</f>
        <v>20</v>
      </c>
      <c r="S213" s="31">
        <f>H213+K213+N213+P213</f>
        <v>83500</v>
      </c>
    </row>
    <row r="214" spans="1:19" ht="17.100000000000001" customHeight="1" x14ac:dyDescent="0.3">
      <c r="A214" s="5"/>
      <c r="B214" s="5"/>
      <c r="C214" s="5" t="s">
        <v>101</v>
      </c>
      <c r="D214" s="39"/>
      <c r="E214" s="63"/>
      <c r="F214" s="43"/>
      <c r="G214" s="43"/>
      <c r="H214" s="43"/>
      <c r="I214" s="43"/>
      <c r="J214" s="43"/>
      <c r="K214" s="43"/>
      <c r="L214" s="43"/>
      <c r="M214" s="43"/>
      <c r="N214" s="61"/>
      <c r="O214" s="43"/>
      <c r="P214" s="43"/>
      <c r="Q214" s="43"/>
      <c r="R214" s="43"/>
      <c r="S214" s="43"/>
    </row>
    <row r="215" spans="1:19" ht="17.100000000000001" customHeight="1" x14ac:dyDescent="0.3">
      <c r="A215" s="500" t="s">
        <v>39</v>
      </c>
      <c r="B215" s="501"/>
      <c r="C215" s="501"/>
      <c r="D215" s="502"/>
      <c r="E215" s="106"/>
      <c r="F215" s="32">
        <f>SUM(F204:F214)</f>
        <v>0</v>
      </c>
      <c r="G215" s="32">
        <f t="shared" ref="G215:S215" si="54">SUM(G204:G214)</f>
        <v>0</v>
      </c>
      <c r="H215" s="32">
        <f t="shared" si="54"/>
        <v>0</v>
      </c>
      <c r="I215" s="32">
        <f t="shared" si="54"/>
        <v>0</v>
      </c>
      <c r="J215" s="32">
        <f t="shared" si="54"/>
        <v>0</v>
      </c>
      <c r="K215" s="32">
        <f t="shared" si="54"/>
        <v>0</v>
      </c>
      <c r="L215" s="32">
        <f t="shared" si="54"/>
        <v>6</v>
      </c>
      <c r="M215" s="32">
        <f t="shared" si="54"/>
        <v>120</v>
      </c>
      <c r="N215" s="32">
        <f t="shared" si="54"/>
        <v>501000</v>
      </c>
      <c r="O215" s="32">
        <f t="shared" si="54"/>
        <v>0</v>
      </c>
      <c r="P215" s="32">
        <f t="shared" si="54"/>
        <v>0</v>
      </c>
      <c r="Q215" s="32">
        <f t="shared" si="54"/>
        <v>6</v>
      </c>
      <c r="R215" s="32">
        <f t="shared" si="54"/>
        <v>120</v>
      </c>
      <c r="S215" s="32">
        <f t="shared" si="54"/>
        <v>501000</v>
      </c>
    </row>
    <row r="216" spans="1:19" x14ac:dyDescent="0.3">
      <c r="A216" s="11">
        <v>23</v>
      </c>
      <c r="B216" s="14" t="s">
        <v>56</v>
      </c>
      <c r="C216" s="14" t="s">
        <v>409</v>
      </c>
      <c r="D216" s="14" t="s">
        <v>57</v>
      </c>
      <c r="E216" s="53">
        <v>420</v>
      </c>
      <c r="F216" s="29">
        <v>1</v>
      </c>
      <c r="G216" s="29">
        <v>16</v>
      </c>
      <c r="H216" s="29">
        <v>195200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30">
        <f>F216+I216+L216</f>
        <v>1</v>
      </c>
      <c r="R216" s="30">
        <f>G216+J216+M216+O216</f>
        <v>16</v>
      </c>
      <c r="S216" s="30">
        <f>H216+K216+N216+P216</f>
        <v>195200</v>
      </c>
    </row>
    <row r="217" spans="1:19" x14ac:dyDescent="0.3">
      <c r="A217" s="63"/>
      <c r="B217" s="39"/>
      <c r="C217" s="39"/>
      <c r="D217" s="39"/>
      <c r="E217" s="107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50"/>
      <c r="R217" s="50"/>
      <c r="S217" s="50"/>
    </row>
    <row r="218" spans="1:19" x14ac:dyDescent="0.3">
      <c r="A218" s="500" t="s">
        <v>39</v>
      </c>
      <c r="B218" s="501"/>
      <c r="C218" s="501"/>
      <c r="D218" s="502"/>
      <c r="E218" s="106"/>
      <c r="F218" s="32">
        <f>SUM(F216)</f>
        <v>1</v>
      </c>
      <c r="G218" s="32">
        <f t="shared" ref="G218:S218" si="55">SUM(G216)</f>
        <v>16</v>
      </c>
      <c r="H218" s="32">
        <f t="shared" si="55"/>
        <v>195200</v>
      </c>
      <c r="I218" s="32">
        <f t="shared" si="55"/>
        <v>0</v>
      </c>
      <c r="J218" s="32">
        <f t="shared" si="55"/>
        <v>0</v>
      </c>
      <c r="K218" s="32">
        <f t="shared" si="55"/>
        <v>0</v>
      </c>
      <c r="L218" s="32">
        <f t="shared" si="55"/>
        <v>0</v>
      </c>
      <c r="M218" s="32">
        <f t="shared" si="55"/>
        <v>0</v>
      </c>
      <c r="N218" s="32">
        <f t="shared" si="55"/>
        <v>0</v>
      </c>
      <c r="O218" s="32">
        <f t="shared" si="55"/>
        <v>0</v>
      </c>
      <c r="P218" s="32">
        <f t="shared" si="55"/>
        <v>0</v>
      </c>
      <c r="Q218" s="32">
        <f t="shared" si="55"/>
        <v>1</v>
      </c>
      <c r="R218" s="32">
        <f t="shared" si="55"/>
        <v>16</v>
      </c>
      <c r="S218" s="32">
        <f t="shared" si="55"/>
        <v>195200</v>
      </c>
    </row>
    <row r="219" spans="1:19" x14ac:dyDescent="0.3">
      <c r="A219" s="11">
        <v>24</v>
      </c>
      <c r="B219" s="14" t="s">
        <v>183</v>
      </c>
      <c r="C219" s="14" t="s">
        <v>184</v>
      </c>
      <c r="D219" s="14" t="s">
        <v>187</v>
      </c>
      <c r="E219" s="53">
        <v>60</v>
      </c>
      <c r="F219" s="42">
        <v>0</v>
      </c>
      <c r="G219" s="42">
        <v>0</v>
      </c>
      <c r="H219" s="29">
        <v>0</v>
      </c>
      <c r="I219" s="29">
        <v>1</v>
      </c>
      <c r="J219" s="29">
        <v>20</v>
      </c>
      <c r="K219" s="29">
        <v>40000</v>
      </c>
      <c r="L219" s="29">
        <v>0</v>
      </c>
      <c r="M219" s="29">
        <v>0</v>
      </c>
      <c r="N219" s="29">
        <v>0</v>
      </c>
      <c r="O219" s="29">
        <v>0</v>
      </c>
      <c r="P219" s="29">
        <v>0</v>
      </c>
      <c r="Q219" s="30">
        <f>F219+I219+L219</f>
        <v>1</v>
      </c>
      <c r="R219" s="30">
        <f t="shared" ref="R219:S222" si="56">G219+J219+M219+O219</f>
        <v>20</v>
      </c>
      <c r="S219" s="30">
        <f t="shared" si="56"/>
        <v>40000</v>
      </c>
    </row>
    <row r="220" spans="1:19" x14ac:dyDescent="0.3">
      <c r="A220" s="16"/>
      <c r="B220" s="15"/>
      <c r="C220" s="15" t="s">
        <v>185</v>
      </c>
      <c r="D220" s="65" t="s">
        <v>188</v>
      </c>
      <c r="E220" s="57">
        <v>60</v>
      </c>
      <c r="F220" s="41">
        <v>0</v>
      </c>
      <c r="G220" s="41">
        <v>0</v>
      </c>
      <c r="H220" s="13">
        <v>0</v>
      </c>
      <c r="I220" s="13">
        <v>1</v>
      </c>
      <c r="J220" s="13">
        <v>20</v>
      </c>
      <c r="K220" s="13">
        <v>28000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31">
        <f>F220+I220+L220</f>
        <v>1</v>
      </c>
      <c r="R220" s="31">
        <f t="shared" si="56"/>
        <v>20</v>
      </c>
      <c r="S220" s="31">
        <f t="shared" si="56"/>
        <v>28000</v>
      </c>
    </row>
    <row r="221" spans="1:19" x14ac:dyDescent="0.3">
      <c r="A221" s="16"/>
      <c r="B221" s="15"/>
      <c r="C221" s="15" t="s">
        <v>105</v>
      </c>
      <c r="D221" s="15" t="s">
        <v>189</v>
      </c>
      <c r="E221" s="57">
        <v>60</v>
      </c>
      <c r="F221" s="41">
        <v>0</v>
      </c>
      <c r="G221" s="41">
        <v>0</v>
      </c>
      <c r="H221" s="13">
        <v>0</v>
      </c>
      <c r="I221" s="13">
        <v>1</v>
      </c>
      <c r="J221" s="13">
        <v>20</v>
      </c>
      <c r="K221" s="13">
        <v>28000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31">
        <f>F221+I221+L221</f>
        <v>1</v>
      </c>
      <c r="R221" s="31">
        <f t="shared" si="56"/>
        <v>20</v>
      </c>
      <c r="S221" s="31">
        <f t="shared" si="56"/>
        <v>28000</v>
      </c>
    </row>
    <row r="222" spans="1:19" x14ac:dyDescent="0.3">
      <c r="A222" s="16"/>
      <c r="B222" s="15"/>
      <c r="C222" s="15" t="s">
        <v>186</v>
      </c>
      <c r="D222" s="16" t="s">
        <v>95</v>
      </c>
      <c r="E222" s="107">
        <v>60</v>
      </c>
      <c r="F222" s="43">
        <v>0</v>
      </c>
      <c r="G222" s="43">
        <v>0</v>
      </c>
      <c r="H222" s="61">
        <v>0</v>
      </c>
      <c r="I222" s="61">
        <v>1</v>
      </c>
      <c r="J222" s="61">
        <v>20</v>
      </c>
      <c r="K222" s="61">
        <v>28000</v>
      </c>
      <c r="L222" s="61">
        <v>0</v>
      </c>
      <c r="M222" s="61">
        <v>0</v>
      </c>
      <c r="N222" s="61">
        <v>0</v>
      </c>
      <c r="O222" s="61">
        <v>0</v>
      </c>
      <c r="P222" s="61">
        <v>0</v>
      </c>
      <c r="Q222" s="50">
        <f>F222+I222+L222</f>
        <v>1</v>
      </c>
      <c r="R222" s="50">
        <f t="shared" si="56"/>
        <v>20</v>
      </c>
      <c r="S222" s="50">
        <f t="shared" si="56"/>
        <v>28000</v>
      </c>
    </row>
    <row r="223" spans="1:19" x14ac:dyDescent="0.3">
      <c r="A223" s="500" t="s">
        <v>39</v>
      </c>
      <c r="B223" s="501"/>
      <c r="C223" s="501"/>
      <c r="D223" s="502"/>
      <c r="E223" s="106"/>
      <c r="F223" s="32">
        <f>SUM(F219:F222)</f>
        <v>0</v>
      </c>
      <c r="G223" s="32">
        <f t="shared" ref="G223:S223" si="57">SUM(G219:G222)</f>
        <v>0</v>
      </c>
      <c r="H223" s="32">
        <f t="shared" si="57"/>
        <v>0</v>
      </c>
      <c r="I223" s="32">
        <f t="shared" si="57"/>
        <v>4</v>
      </c>
      <c r="J223" s="32">
        <f t="shared" si="57"/>
        <v>80</v>
      </c>
      <c r="K223" s="32">
        <f t="shared" si="57"/>
        <v>124000</v>
      </c>
      <c r="L223" s="32">
        <f t="shared" si="57"/>
        <v>0</v>
      </c>
      <c r="M223" s="32">
        <f t="shared" si="57"/>
        <v>0</v>
      </c>
      <c r="N223" s="32">
        <f t="shared" si="57"/>
        <v>0</v>
      </c>
      <c r="O223" s="32">
        <f t="shared" si="57"/>
        <v>0</v>
      </c>
      <c r="P223" s="32">
        <f t="shared" si="57"/>
        <v>0</v>
      </c>
      <c r="Q223" s="32">
        <f t="shared" si="57"/>
        <v>4</v>
      </c>
      <c r="R223" s="32">
        <f t="shared" si="57"/>
        <v>80</v>
      </c>
      <c r="S223" s="32">
        <f t="shared" si="57"/>
        <v>124000</v>
      </c>
    </row>
    <row r="224" spans="1:19" x14ac:dyDescent="0.3">
      <c r="A224" s="11">
        <v>25</v>
      </c>
      <c r="B224" s="3" t="s">
        <v>122</v>
      </c>
      <c r="C224" s="3" t="s">
        <v>123</v>
      </c>
      <c r="D224" s="14" t="s">
        <v>125</v>
      </c>
      <c r="E224" s="53">
        <v>1120</v>
      </c>
      <c r="F224" s="42">
        <v>2</v>
      </c>
      <c r="G224" s="42">
        <v>30</v>
      </c>
      <c r="H224" s="29">
        <v>150000</v>
      </c>
      <c r="I224" s="29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0</v>
      </c>
      <c r="O224" s="42">
        <v>0</v>
      </c>
      <c r="P224" s="42">
        <v>0</v>
      </c>
      <c r="Q224" s="30">
        <f>F224+I224+L224</f>
        <v>2</v>
      </c>
      <c r="R224" s="30">
        <f>G224+J224+M224+O224</f>
        <v>30</v>
      </c>
      <c r="S224" s="30">
        <f>H224+K224+N224+P224</f>
        <v>150000</v>
      </c>
    </row>
    <row r="225" spans="1:19" x14ac:dyDescent="0.3">
      <c r="A225" s="4"/>
      <c r="B225" s="4"/>
      <c r="C225" s="4"/>
      <c r="D225" s="15" t="s">
        <v>126</v>
      </c>
      <c r="E225" s="16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</row>
    <row r="226" spans="1:19" x14ac:dyDescent="0.3">
      <c r="A226" s="4"/>
      <c r="B226" s="4"/>
      <c r="C226" s="4" t="s">
        <v>124</v>
      </c>
      <c r="D226" s="16" t="s">
        <v>95</v>
      </c>
      <c r="E226" s="16">
        <v>840</v>
      </c>
      <c r="F226" s="41">
        <v>2</v>
      </c>
      <c r="G226" s="41">
        <v>7</v>
      </c>
      <c r="H226" s="13">
        <v>35000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41">
        <v>0</v>
      </c>
      <c r="P226" s="41">
        <v>0</v>
      </c>
      <c r="Q226" s="31">
        <f t="shared" ref="Q226:Q236" si="58">F226+I226+L226</f>
        <v>2</v>
      </c>
      <c r="R226" s="31">
        <f t="shared" ref="R226:R236" si="59">G226+J226+M226+O226</f>
        <v>7</v>
      </c>
      <c r="S226" s="31">
        <f t="shared" ref="S226:S236" si="60">H226+K226+N226+P226</f>
        <v>35000</v>
      </c>
    </row>
    <row r="227" spans="1:19" x14ac:dyDescent="0.3">
      <c r="A227" s="4"/>
      <c r="B227" s="4"/>
      <c r="C227" s="4" t="s">
        <v>127</v>
      </c>
      <c r="D227" s="16" t="s">
        <v>95</v>
      </c>
      <c r="E227" s="16">
        <v>840</v>
      </c>
      <c r="F227" s="41">
        <v>1</v>
      </c>
      <c r="G227" s="41">
        <v>6</v>
      </c>
      <c r="H227" s="13">
        <v>30000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41">
        <v>0</v>
      </c>
      <c r="P227" s="41">
        <v>0</v>
      </c>
      <c r="Q227" s="31">
        <f t="shared" si="58"/>
        <v>1</v>
      </c>
      <c r="R227" s="31">
        <f t="shared" si="59"/>
        <v>6</v>
      </c>
      <c r="S227" s="31">
        <f t="shared" si="60"/>
        <v>30000</v>
      </c>
    </row>
    <row r="228" spans="1:19" x14ac:dyDescent="0.3">
      <c r="A228" s="4"/>
      <c r="B228" s="4"/>
      <c r="C228" s="4" t="s">
        <v>128</v>
      </c>
      <c r="D228" s="16" t="s">
        <v>95</v>
      </c>
      <c r="E228" s="57">
        <v>1120</v>
      </c>
      <c r="F228" s="41">
        <v>1</v>
      </c>
      <c r="G228" s="41">
        <v>3</v>
      </c>
      <c r="H228" s="13">
        <v>15000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41">
        <v>0</v>
      </c>
      <c r="P228" s="41">
        <v>0</v>
      </c>
      <c r="Q228" s="31">
        <f t="shared" si="58"/>
        <v>1</v>
      </c>
      <c r="R228" s="31">
        <f t="shared" si="59"/>
        <v>3</v>
      </c>
      <c r="S228" s="31">
        <f t="shared" si="60"/>
        <v>15000</v>
      </c>
    </row>
    <row r="229" spans="1:19" x14ac:dyDescent="0.3">
      <c r="A229" s="4"/>
      <c r="B229" s="4"/>
      <c r="C229" s="4" t="s">
        <v>129</v>
      </c>
      <c r="D229" s="16" t="s">
        <v>95</v>
      </c>
      <c r="E229" s="16">
        <v>840</v>
      </c>
      <c r="F229" s="41">
        <v>1</v>
      </c>
      <c r="G229" s="41">
        <v>8</v>
      </c>
      <c r="H229" s="13">
        <v>40000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41">
        <v>0</v>
      </c>
      <c r="P229" s="41">
        <v>0</v>
      </c>
      <c r="Q229" s="31">
        <f t="shared" si="58"/>
        <v>1</v>
      </c>
      <c r="R229" s="31">
        <f t="shared" si="59"/>
        <v>8</v>
      </c>
      <c r="S229" s="31">
        <f t="shared" si="60"/>
        <v>40000</v>
      </c>
    </row>
    <row r="230" spans="1:19" x14ac:dyDescent="0.3">
      <c r="A230" s="4"/>
      <c r="B230" s="4"/>
      <c r="C230" s="4" t="s">
        <v>130</v>
      </c>
      <c r="D230" s="16" t="s">
        <v>95</v>
      </c>
      <c r="E230" s="57">
        <v>1120</v>
      </c>
      <c r="F230" s="41">
        <v>1</v>
      </c>
      <c r="G230" s="41">
        <v>15</v>
      </c>
      <c r="H230" s="13">
        <v>75000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41">
        <v>0</v>
      </c>
      <c r="P230" s="41">
        <v>0</v>
      </c>
      <c r="Q230" s="31">
        <f t="shared" si="58"/>
        <v>1</v>
      </c>
      <c r="R230" s="31">
        <f t="shared" si="59"/>
        <v>15</v>
      </c>
      <c r="S230" s="31">
        <f t="shared" si="60"/>
        <v>75000</v>
      </c>
    </row>
    <row r="231" spans="1:19" x14ac:dyDescent="0.3">
      <c r="A231" s="4"/>
      <c r="B231" s="4"/>
      <c r="C231" s="4" t="s">
        <v>131</v>
      </c>
      <c r="D231" s="16" t="s">
        <v>95</v>
      </c>
      <c r="E231" s="57">
        <v>1121</v>
      </c>
      <c r="F231" s="41">
        <v>1</v>
      </c>
      <c r="G231" s="41">
        <v>4</v>
      </c>
      <c r="H231" s="13">
        <v>20000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41">
        <v>0</v>
      </c>
      <c r="P231" s="41">
        <v>0</v>
      </c>
      <c r="Q231" s="31">
        <f t="shared" si="58"/>
        <v>1</v>
      </c>
      <c r="R231" s="31">
        <f t="shared" si="59"/>
        <v>4</v>
      </c>
      <c r="S231" s="31">
        <f t="shared" si="60"/>
        <v>20000</v>
      </c>
    </row>
    <row r="232" spans="1:19" x14ac:dyDescent="0.3">
      <c r="A232" s="4"/>
      <c r="B232" s="4"/>
      <c r="C232" s="4" t="s">
        <v>132</v>
      </c>
      <c r="D232" s="16" t="s">
        <v>95</v>
      </c>
      <c r="E232" s="16">
        <v>449</v>
      </c>
      <c r="F232" s="41">
        <v>1</v>
      </c>
      <c r="G232" s="41">
        <v>24</v>
      </c>
      <c r="H232" s="13">
        <v>120000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41">
        <v>0</v>
      </c>
      <c r="P232" s="41">
        <v>0</v>
      </c>
      <c r="Q232" s="31">
        <f t="shared" si="58"/>
        <v>1</v>
      </c>
      <c r="R232" s="31">
        <f t="shared" si="59"/>
        <v>24</v>
      </c>
      <c r="S232" s="31">
        <f t="shared" si="60"/>
        <v>120000</v>
      </c>
    </row>
    <row r="233" spans="1:19" x14ac:dyDescent="0.3">
      <c r="A233" s="4"/>
      <c r="B233" s="4"/>
      <c r="C233" s="4" t="s">
        <v>133</v>
      </c>
      <c r="D233" s="16" t="s">
        <v>95</v>
      </c>
      <c r="E233" s="57">
        <v>1120</v>
      </c>
      <c r="F233" s="41">
        <v>1</v>
      </c>
      <c r="G233" s="41">
        <v>14</v>
      </c>
      <c r="H233" s="13">
        <v>70000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41">
        <v>0</v>
      </c>
      <c r="P233" s="41">
        <v>0</v>
      </c>
      <c r="Q233" s="31">
        <f t="shared" si="58"/>
        <v>1</v>
      </c>
      <c r="R233" s="31">
        <f t="shared" si="59"/>
        <v>14</v>
      </c>
      <c r="S233" s="31">
        <f t="shared" si="60"/>
        <v>70000</v>
      </c>
    </row>
    <row r="234" spans="1:19" x14ac:dyDescent="0.3">
      <c r="A234" s="4"/>
      <c r="B234" s="4"/>
      <c r="C234" s="4" t="s">
        <v>134</v>
      </c>
      <c r="D234" s="16" t="s">
        <v>95</v>
      </c>
      <c r="E234" s="16">
        <v>840</v>
      </c>
      <c r="F234" s="41">
        <v>1</v>
      </c>
      <c r="G234" s="41">
        <v>11</v>
      </c>
      <c r="H234" s="13">
        <v>55000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41">
        <v>0</v>
      </c>
      <c r="P234" s="41">
        <v>0</v>
      </c>
      <c r="Q234" s="31">
        <f t="shared" si="58"/>
        <v>1</v>
      </c>
      <c r="R234" s="31">
        <f t="shared" si="59"/>
        <v>11</v>
      </c>
      <c r="S234" s="31">
        <f t="shared" si="60"/>
        <v>55000</v>
      </c>
    </row>
    <row r="235" spans="1:19" x14ac:dyDescent="0.3">
      <c r="A235" s="4"/>
      <c r="B235" s="4"/>
      <c r="C235" s="4" t="s">
        <v>135</v>
      </c>
      <c r="D235" s="16" t="s">
        <v>95</v>
      </c>
      <c r="E235" s="16">
        <v>980</v>
      </c>
      <c r="F235" s="41">
        <v>1</v>
      </c>
      <c r="G235" s="41">
        <v>7</v>
      </c>
      <c r="H235" s="13">
        <v>35000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41">
        <v>0</v>
      </c>
      <c r="P235" s="41">
        <v>0</v>
      </c>
      <c r="Q235" s="31">
        <f t="shared" si="58"/>
        <v>1</v>
      </c>
      <c r="R235" s="31">
        <f t="shared" si="59"/>
        <v>7</v>
      </c>
      <c r="S235" s="31">
        <f t="shared" si="60"/>
        <v>35000</v>
      </c>
    </row>
    <row r="236" spans="1:19" x14ac:dyDescent="0.3">
      <c r="A236" s="4"/>
      <c r="B236" s="4"/>
      <c r="C236" s="4" t="s">
        <v>136</v>
      </c>
      <c r="D236" s="15" t="s">
        <v>143</v>
      </c>
      <c r="E236" s="57">
        <v>1120</v>
      </c>
      <c r="F236" s="41">
        <v>1</v>
      </c>
      <c r="G236" s="41">
        <v>16</v>
      </c>
      <c r="H236" s="13">
        <v>230400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41">
        <v>0</v>
      </c>
      <c r="P236" s="41">
        <v>0</v>
      </c>
      <c r="Q236" s="31">
        <f t="shared" si="58"/>
        <v>1</v>
      </c>
      <c r="R236" s="31">
        <f t="shared" si="59"/>
        <v>16</v>
      </c>
      <c r="S236" s="31">
        <f t="shared" si="60"/>
        <v>230400</v>
      </c>
    </row>
    <row r="237" spans="1:19" x14ac:dyDescent="0.3">
      <c r="A237" s="4"/>
      <c r="B237" s="4"/>
      <c r="C237" s="4"/>
      <c r="D237" s="15" t="s">
        <v>144</v>
      </c>
      <c r="E237" s="57"/>
      <c r="F237" s="41"/>
      <c r="G237" s="41"/>
      <c r="H237" s="13"/>
      <c r="I237" s="13"/>
      <c r="J237" s="13"/>
      <c r="K237" s="13"/>
      <c r="L237" s="13"/>
      <c r="M237" s="13"/>
      <c r="N237" s="13"/>
      <c r="O237" s="41"/>
      <c r="P237" s="41"/>
      <c r="Q237" s="31"/>
      <c r="R237" s="31"/>
      <c r="S237" s="31"/>
    </row>
    <row r="238" spans="1:19" ht="17.100000000000001" customHeight="1" x14ac:dyDescent="0.3">
      <c r="A238" s="5"/>
      <c r="B238" s="5"/>
      <c r="C238" s="5" t="s">
        <v>137</v>
      </c>
      <c r="D238" s="63" t="s">
        <v>95</v>
      </c>
      <c r="E238" s="63">
        <v>840</v>
      </c>
      <c r="F238" s="43">
        <v>1</v>
      </c>
      <c r="G238" s="43">
        <v>2</v>
      </c>
      <c r="H238" s="61">
        <v>19200</v>
      </c>
      <c r="I238" s="61">
        <v>0</v>
      </c>
      <c r="J238" s="61">
        <v>0</v>
      </c>
      <c r="K238" s="61">
        <v>0</v>
      </c>
      <c r="L238" s="61">
        <v>0</v>
      </c>
      <c r="M238" s="61">
        <v>0</v>
      </c>
      <c r="N238" s="61">
        <v>0</v>
      </c>
      <c r="O238" s="43">
        <v>0</v>
      </c>
      <c r="P238" s="43">
        <v>0</v>
      </c>
      <c r="Q238" s="50">
        <f t="shared" ref="Q238:Q243" si="61">F238+I238+L238</f>
        <v>1</v>
      </c>
      <c r="R238" s="50">
        <f t="shared" ref="R238:S243" si="62">G238+J238+M238+O238</f>
        <v>2</v>
      </c>
      <c r="S238" s="50">
        <f t="shared" si="62"/>
        <v>19200</v>
      </c>
    </row>
    <row r="239" spans="1:19" ht="17.100000000000001" customHeight="1" x14ac:dyDescent="0.3">
      <c r="A239" s="4"/>
      <c r="B239" s="4"/>
      <c r="C239" s="4" t="s">
        <v>138</v>
      </c>
      <c r="D239" s="16" t="s">
        <v>95</v>
      </c>
      <c r="E239" s="16">
        <v>841</v>
      </c>
      <c r="F239" s="41">
        <v>1</v>
      </c>
      <c r="G239" s="41">
        <v>6</v>
      </c>
      <c r="H239" s="13">
        <v>57600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41">
        <v>0</v>
      </c>
      <c r="P239" s="41">
        <v>0</v>
      </c>
      <c r="Q239" s="31">
        <f t="shared" si="61"/>
        <v>1</v>
      </c>
      <c r="R239" s="31">
        <f t="shared" si="62"/>
        <v>6</v>
      </c>
      <c r="S239" s="31">
        <f t="shared" si="62"/>
        <v>57600</v>
      </c>
    </row>
    <row r="240" spans="1:19" ht="17.100000000000001" customHeight="1" x14ac:dyDescent="0.3">
      <c r="A240" s="4"/>
      <c r="B240" s="4"/>
      <c r="C240" s="4" t="s">
        <v>139</v>
      </c>
      <c r="D240" s="16" t="s">
        <v>95</v>
      </c>
      <c r="E240" s="57">
        <v>1120</v>
      </c>
      <c r="F240" s="41">
        <v>1</v>
      </c>
      <c r="G240" s="41">
        <v>3</v>
      </c>
      <c r="H240" s="13">
        <v>43200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41">
        <v>0</v>
      </c>
      <c r="P240" s="41">
        <v>0</v>
      </c>
      <c r="Q240" s="31">
        <f t="shared" si="61"/>
        <v>1</v>
      </c>
      <c r="R240" s="31">
        <f t="shared" si="62"/>
        <v>3</v>
      </c>
      <c r="S240" s="31">
        <f t="shared" si="62"/>
        <v>43200</v>
      </c>
    </row>
    <row r="241" spans="1:19" ht="17.100000000000001" customHeight="1" x14ac:dyDescent="0.3">
      <c r="A241" s="4"/>
      <c r="B241" s="4"/>
      <c r="C241" s="4" t="s">
        <v>140</v>
      </c>
      <c r="D241" s="16" t="s">
        <v>95</v>
      </c>
      <c r="E241" s="16">
        <v>840</v>
      </c>
      <c r="F241" s="41">
        <v>1</v>
      </c>
      <c r="G241" s="41">
        <v>8</v>
      </c>
      <c r="H241" s="13">
        <v>76800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41">
        <v>0</v>
      </c>
      <c r="P241" s="41">
        <v>0</v>
      </c>
      <c r="Q241" s="31">
        <f t="shared" si="61"/>
        <v>1</v>
      </c>
      <c r="R241" s="31">
        <f t="shared" si="62"/>
        <v>8</v>
      </c>
      <c r="S241" s="31">
        <f t="shared" si="62"/>
        <v>76800</v>
      </c>
    </row>
    <row r="242" spans="1:19" ht="17.100000000000001" customHeight="1" x14ac:dyDescent="0.3">
      <c r="A242" s="4"/>
      <c r="B242" s="4"/>
      <c r="C242" s="4" t="s">
        <v>141</v>
      </c>
      <c r="D242" s="16" t="s">
        <v>95</v>
      </c>
      <c r="E242" s="57">
        <v>1120</v>
      </c>
      <c r="F242" s="41">
        <v>1</v>
      </c>
      <c r="G242" s="41">
        <v>15</v>
      </c>
      <c r="H242" s="13">
        <v>216000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41">
        <v>0</v>
      </c>
      <c r="P242" s="41">
        <v>0</v>
      </c>
      <c r="Q242" s="31">
        <f t="shared" si="61"/>
        <v>1</v>
      </c>
      <c r="R242" s="31">
        <f t="shared" si="62"/>
        <v>15</v>
      </c>
      <c r="S242" s="31">
        <f t="shared" si="62"/>
        <v>216000</v>
      </c>
    </row>
    <row r="243" spans="1:19" ht="17.100000000000001" customHeight="1" x14ac:dyDescent="0.3">
      <c r="A243" s="5"/>
      <c r="B243" s="5"/>
      <c r="C243" s="5" t="s">
        <v>142</v>
      </c>
      <c r="D243" s="63" t="s">
        <v>95</v>
      </c>
      <c r="E243" s="107">
        <v>1120</v>
      </c>
      <c r="F243" s="43">
        <v>1</v>
      </c>
      <c r="G243" s="43">
        <v>4</v>
      </c>
      <c r="H243" s="61">
        <v>57600</v>
      </c>
      <c r="I243" s="61">
        <v>0</v>
      </c>
      <c r="J243" s="61">
        <v>0</v>
      </c>
      <c r="K243" s="61">
        <v>0</v>
      </c>
      <c r="L243" s="61">
        <v>0</v>
      </c>
      <c r="M243" s="61">
        <v>0</v>
      </c>
      <c r="N243" s="61">
        <v>0</v>
      </c>
      <c r="O243" s="43">
        <v>0</v>
      </c>
      <c r="P243" s="43">
        <v>0</v>
      </c>
      <c r="Q243" s="50">
        <f t="shared" si="61"/>
        <v>1</v>
      </c>
      <c r="R243" s="50">
        <f t="shared" si="62"/>
        <v>4</v>
      </c>
      <c r="S243" s="50">
        <f t="shared" si="62"/>
        <v>57600</v>
      </c>
    </row>
    <row r="244" spans="1:19" ht="17.100000000000001" customHeight="1" x14ac:dyDescent="0.3">
      <c r="A244" s="500" t="s">
        <v>39</v>
      </c>
      <c r="B244" s="501"/>
      <c r="C244" s="501"/>
      <c r="D244" s="502"/>
      <c r="E244" s="106"/>
      <c r="F244" s="32">
        <f>SUM(F224:F243)</f>
        <v>20</v>
      </c>
      <c r="G244" s="32">
        <f t="shared" ref="G244:S244" si="63">SUM(G224:G243)</f>
        <v>183</v>
      </c>
      <c r="H244" s="32">
        <f t="shared" si="63"/>
        <v>1345800</v>
      </c>
      <c r="I244" s="32">
        <f t="shared" si="63"/>
        <v>0</v>
      </c>
      <c r="J244" s="32">
        <f t="shared" si="63"/>
        <v>0</v>
      </c>
      <c r="K244" s="32">
        <f t="shared" si="63"/>
        <v>0</v>
      </c>
      <c r="L244" s="32">
        <f t="shared" si="63"/>
        <v>0</v>
      </c>
      <c r="M244" s="32">
        <f t="shared" si="63"/>
        <v>0</v>
      </c>
      <c r="N244" s="32">
        <f t="shared" si="63"/>
        <v>0</v>
      </c>
      <c r="O244" s="32">
        <f t="shared" si="63"/>
        <v>0</v>
      </c>
      <c r="P244" s="32">
        <f t="shared" si="63"/>
        <v>0</v>
      </c>
      <c r="Q244" s="32">
        <f t="shared" si="63"/>
        <v>20</v>
      </c>
      <c r="R244" s="32">
        <f t="shared" si="63"/>
        <v>183</v>
      </c>
      <c r="S244" s="32">
        <f t="shared" si="63"/>
        <v>1345800</v>
      </c>
    </row>
    <row r="245" spans="1:19" x14ac:dyDescent="0.3">
      <c r="A245" s="11">
        <v>26</v>
      </c>
      <c r="B245" s="14" t="s">
        <v>58</v>
      </c>
      <c r="C245" s="14" t="s">
        <v>59</v>
      </c>
      <c r="D245" s="14" t="s">
        <v>60</v>
      </c>
      <c r="E245" s="53" t="s">
        <v>322</v>
      </c>
      <c r="F245" s="29">
        <v>0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4</v>
      </c>
      <c r="P245" s="29">
        <v>2800</v>
      </c>
      <c r="Q245" s="30">
        <f>F245+I245+L245</f>
        <v>0</v>
      </c>
      <c r="R245" s="30">
        <f>G245+J245+M245+O245</f>
        <v>4</v>
      </c>
      <c r="S245" s="30">
        <f>H245+K245+N245+P245</f>
        <v>2800</v>
      </c>
    </row>
    <row r="246" spans="1:19" x14ac:dyDescent="0.3">
      <c r="A246" s="16"/>
      <c r="B246" s="15"/>
      <c r="C246" s="15"/>
      <c r="D246" s="15" t="s">
        <v>61</v>
      </c>
      <c r="E246" s="57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</row>
    <row r="247" spans="1:19" x14ac:dyDescent="0.3">
      <c r="A247" s="16"/>
      <c r="B247" s="15"/>
      <c r="C247" s="15" t="s">
        <v>62</v>
      </c>
      <c r="D247" s="16" t="s">
        <v>95</v>
      </c>
      <c r="E247" s="57" t="s">
        <v>322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52</v>
      </c>
      <c r="P247" s="13">
        <v>36400</v>
      </c>
      <c r="Q247" s="31">
        <f>F247+I247+L247</f>
        <v>0</v>
      </c>
      <c r="R247" s="31">
        <f>G247+J247+M247+O247</f>
        <v>52</v>
      </c>
      <c r="S247" s="31">
        <f>H247+K247+N247+P247</f>
        <v>36400</v>
      </c>
    </row>
    <row r="248" spans="1:19" x14ac:dyDescent="0.3">
      <c r="A248" s="16"/>
      <c r="B248" s="15"/>
      <c r="C248" s="4" t="s">
        <v>63</v>
      </c>
      <c r="D248" s="15" t="s">
        <v>41</v>
      </c>
      <c r="E248" s="57" t="s">
        <v>322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20</v>
      </c>
      <c r="P248" s="13">
        <v>14000</v>
      </c>
      <c r="Q248" s="31">
        <f>F248+I248+L248</f>
        <v>0</v>
      </c>
      <c r="R248" s="31">
        <f>G248+J248+M248+O248</f>
        <v>20</v>
      </c>
      <c r="S248" s="31">
        <f>H248+K248+N248+P248</f>
        <v>14000</v>
      </c>
    </row>
    <row r="249" spans="1:19" x14ac:dyDescent="0.3">
      <c r="A249" s="16"/>
      <c r="B249" s="15"/>
      <c r="C249" s="15"/>
      <c r="D249" s="15" t="s">
        <v>42</v>
      </c>
      <c r="E249" s="57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</row>
    <row r="250" spans="1:19" x14ac:dyDescent="0.3">
      <c r="A250" s="16"/>
      <c r="B250" s="15"/>
      <c r="C250" s="15" t="s">
        <v>64</v>
      </c>
      <c r="D250" s="16" t="s">
        <v>95</v>
      </c>
      <c r="E250" s="57" t="s">
        <v>322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5</v>
      </c>
      <c r="P250" s="13">
        <v>3500</v>
      </c>
      <c r="Q250" s="31">
        <f>F250+I250+L250</f>
        <v>0</v>
      </c>
      <c r="R250" s="31">
        <f>G250+J250+M250+O250</f>
        <v>5</v>
      </c>
      <c r="S250" s="31">
        <f>H250+K250+N250+P250</f>
        <v>3500</v>
      </c>
    </row>
    <row r="251" spans="1:19" x14ac:dyDescent="0.3">
      <c r="A251" s="16"/>
      <c r="B251" s="15"/>
      <c r="C251" s="15" t="s">
        <v>65</v>
      </c>
      <c r="D251" s="15" t="s">
        <v>57</v>
      </c>
      <c r="E251" s="57">
        <v>560</v>
      </c>
      <c r="F251" s="13">
        <v>1</v>
      </c>
      <c r="G251" s="13">
        <v>3</v>
      </c>
      <c r="H251" s="13">
        <v>60000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31">
        <f>F251+I251+L251</f>
        <v>1</v>
      </c>
      <c r="R251" s="31">
        <f t="shared" ref="R251:S253" si="64">G251+J251+M251+O251</f>
        <v>3</v>
      </c>
      <c r="S251" s="31">
        <f t="shared" si="64"/>
        <v>60000</v>
      </c>
    </row>
    <row r="252" spans="1:19" x14ac:dyDescent="0.3">
      <c r="A252" s="16"/>
      <c r="B252" s="15"/>
      <c r="C252" s="15" t="s">
        <v>66</v>
      </c>
      <c r="D252" s="16" t="s">
        <v>95</v>
      </c>
      <c r="E252" s="57">
        <v>560</v>
      </c>
      <c r="F252" s="13">
        <v>1</v>
      </c>
      <c r="G252" s="13">
        <v>3</v>
      </c>
      <c r="H252" s="13">
        <v>60000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31">
        <f>F252+I252+L252</f>
        <v>1</v>
      </c>
      <c r="R252" s="31">
        <f t="shared" si="64"/>
        <v>3</v>
      </c>
      <c r="S252" s="31">
        <f t="shared" si="64"/>
        <v>60000</v>
      </c>
    </row>
    <row r="253" spans="1:19" x14ac:dyDescent="0.3">
      <c r="A253" s="5"/>
      <c r="B253" s="39"/>
      <c r="C253" s="39" t="s">
        <v>32</v>
      </c>
      <c r="D253" s="63" t="s">
        <v>95</v>
      </c>
      <c r="E253" s="107">
        <v>560</v>
      </c>
      <c r="F253" s="61">
        <v>1</v>
      </c>
      <c r="G253" s="61">
        <v>3</v>
      </c>
      <c r="H253" s="61">
        <v>60000</v>
      </c>
      <c r="I253" s="61">
        <v>0</v>
      </c>
      <c r="J253" s="61">
        <v>0</v>
      </c>
      <c r="K253" s="61">
        <v>0</v>
      </c>
      <c r="L253" s="61">
        <v>0</v>
      </c>
      <c r="M253" s="61">
        <v>0</v>
      </c>
      <c r="N253" s="61">
        <v>0</v>
      </c>
      <c r="O253" s="61">
        <v>0</v>
      </c>
      <c r="P253" s="61">
        <v>0</v>
      </c>
      <c r="Q253" s="50">
        <f>F253+I253+L253</f>
        <v>1</v>
      </c>
      <c r="R253" s="50">
        <f t="shared" si="64"/>
        <v>3</v>
      </c>
      <c r="S253" s="50">
        <f t="shared" si="64"/>
        <v>60000</v>
      </c>
    </row>
    <row r="254" spans="1:19" ht="16.5" customHeight="1" x14ac:dyDescent="0.3">
      <c r="A254" s="500" t="s">
        <v>39</v>
      </c>
      <c r="B254" s="501"/>
      <c r="C254" s="501"/>
      <c r="D254" s="502"/>
      <c r="E254" s="106"/>
      <c r="F254" s="32">
        <f>SUM(F245:F253)</f>
        <v>3</v>
      </c>
      <c r="G254" s="32">
        <f t="shared" ref="G254:S254" si="65">SUM(G245:G253)</f>
        <v>9</v>
      </c>
      <c r="H254" s="32">
        <f t="shared" si="65"/>
        <v>180000</v>
      </c>
      <c r="I254" s="32">
        <f t="shared" si="65"/>
        <v>0</v>
      </c>
      <c r="J254" s="32">
        <f t="shared" si="65"/>
        <v>0</v>
      </c>
      <c r="K254" s="32">
        <f t="shared" si="65"/>
        <v>0</v>
      </c>
      <c r="L254" s="32">
        <f t="shared" si="65"/>
        <v>0</v>
      </c>
      <c r="M254" s="32">
        <f t="shared" si="65"/>
        <v>0</v>
      </c>
      <c r="N254" s="32">
        <f t="shared" si="65"/>
        <v>0</v>
      </c>
      <c r="O254" s="32">
        <f t="shared" si="65"/>
        <v>81</v>
      </c>
      <c r="P254" s="32">
        <f t="shared" si="65"/>
        <v>56700</v>
      </c>
      <c r="Q254" s="32">
        <f t="shared" si="65"/>
        <v>3</v>
      </c>
      <c r="R254" s="32">
        <f t="shared" si="65"/>
        <v>90</v>
      </c>
      <c r="S254" s="32">
        <f t="shared" si="65"/>
        <v>236700</v>
      </c>
    </row>
    <row r="255" spans="1:19" ht="75.75" customHeight="1" x14ac:dyDescent="0.3">
      <c r="A255" s="94">
        <v>27</v>
      </c>
      <c r="B255" s="95" t="s">
        <v>84</v>
      </c>
      <c r="C255" s="96" t="s">
        <v>326</v>
      </c>
      <c r="D255" s="96" t="s">
        <v>325</v>
      </c>
      <c r="E255" s="94">
        <v>240</v>
      </c>
      <c r="F255" s="116">
        <v>2</v>
      </c>
      <c r="G255" s="116">
        <v>40</v>
      </c>
      <c r="H255" s="101">
        <f>G255*5000</f>
        <v>200000</v>
      </c>
      <c r="I255" s="101">
        <v>0</v>
      </c>
      <c r="J255" s="101">
        <v>0</v>
      </c>
      <c r="K255" s="101">
        <v>0</v>
      </c>
      <c r="L255" s="101">
        <v>0</v>
      </c>
      <c r="M255" s="101">
        <v>0</v>
      </c>
      <c r="N255" s="101">
        <v>0</v>
      </c>
      <c r="O255" s="101">
        <v>0</v>
      </c>
      <c r="P255" s="101">
        <v>0</v>
      </c>
      <c r="Q255" s="159">
        <f>F255+I255+L255</f>
        <v>2</v>
      </c>
      <c r="R255" s="159">
        <f>G255+J255+M255+O255</f>
        <v>40</v>
      </c>
      <c r="S255" s="159">
        <f>H255+K255+N255+P255</f>
        <v>200000</v>
      </c>
    </row>
    <row r="256" spans="1:19" ht="36.75" customHeight="1" x14ac:dyDescent="0.3">
      <c r="A256" s="16"/>
      <c r="B256" s="4"/>
      <c r="C256" s="97" t="s">
        <v>327</v>
      </c>
      <c r="D256" s="98" t="s">
        <v>95</v>
      </c>
      <c r="E256" s="111">
        <v>100</v>
      </c>
      <c r="F256" s="117">
        <v>0</v>
      </c>
      <c r="G256" s="117">
        <v>0</v>
      </c>
      <c r="H256" s="102">
        <v>0</v>
      </c>
      <c r="I256" s="102">
        <v>2</v>
      </c>
      <c r="J256" s="102">
        <v>40</v>
      </c>
      <c r="K256" s="102">
        <f>J256*1000</f>
        <v>40000</v>
      </c>
      <c r="L256" s="102">
        <v>0</v>
      </c>
      <c r="M256" s="102">
        <v>0</v>
      </c>
      <c r="N256" s="102">
        <v>0</v>
      </c>
      <c r="O256" s="102">
        <v>0</v>
      </c>
      <c r="P256" s="102">
        <v>0</v>
      </c>
      <c r="Q256" s="100">
        <f t="shared" ref="Q256:Q267" si="66">F256+I256+L256</f>
        <v>2</v>
      </c>
      <c r="R256" s="100">
        <f t="shared" ref="R256:R267" si="67">G256+J256+M256+O256</f>
        <v>40</v>
      </c>
      <c r="S256" s="100">
        <f t="shared" ref="S256:S267" si="68">H256+K256+N256+P256</f>
        <v>40000</v>
      </c>
    </row>
    <row r="257" spans="1:19" ht="36.75" customHeight="1" x14ac:dyDescent="0.3">
      <c r="A257" s="16"/>
      <c r="B257" s="4"/>
      <c r="C257" s="97" t="s">
        <v>329</v>
      </c>
      <c r="D257" s="98" t="s">
        <v>95</v>
      </c>
      <c r="E257" s="111">
        <v>40</v>
      </c>
      <c r="F257" s="117">
        <v>0</v>
      </c>
      <c r="G257" s="117">
        <v>0</v>
      </c>
      <c r="H257" s="102">
        <v>0</v>
      </c>
      <c r="I257" s="102">
        <v>1</v>
      </c>
      <c r="J257" s="102">
        <v>20</v>
      </c>
      <c r="K257" s="102">
        <v>20000</v>
      </c>
      <c r="L257" s="102">
        <v>0</v>
      </c>
      <c r="M257" s="102">
        <v>0</v>
      </c>
      <c r="N257" s="102">
        <v>0</v>
      </c>
      <c r="O257" s="102">
        <v>0</v>
      </c>
      <c r="P257" s="102">
        <v>0</v>
      </c>
      <c r="Q257" s="100">
        <f t="shared" si="66"/>
        <v>1</v>
      </c>
      <c r="R257" s="100">
        <f t="shared" si="67"/>
        <v>20</v>
      </c>
      <c r="S257" s="100">
        <f t="shared" si="68"/>
        <v>20000</v>
      </c>
    </row>
    <row r="258" spans="1:19" ht="37.5" x14ac:dyDescent="0.3">
      <c r="A258" s="16"/>
      <c r="B258" s="4"/>
      <c r="C258" s="97" t="s">
        <v>330</v>
      </c>
      <c r="D258" s="98" t="s">
        <v>95</v>
      </c>
      <c r="E258" s="111">
        <v>40</v>
      </c>
      <c r="F258" s="117">
        <v>0</v>
      </c>
      <c r="G258" s="117">
        <v>0</v>
      </c>
      <c r="H258" s="102">
        <v>0</v>
      </c>
      <c r="I258" s="102">
        <v>1</v>
      </c>
      <c r="J258" s="102">
        <v>20</v>
      </c>
      <c r="K258" s="102">
        <v>20000</v>
      </c>
      <c r="L258" s="102">
        <v>0</v>
      </c>
      <c r="M258" s="102">
        <v>0</v>
      </c>
      <c r="N258" s="102">
        <v>0</v>
      </c>
      <c r="O258" s="102">
        <v>0</v>
      </c>
      <c r="P258" s="102">
        <v>0</v>
      </c>
      <c r="Q258" s="100">
        <f t="shared" si="66"/>
        <v>1</v>
      </c>
      <c r="R258" s="100">
        <f t="shared" si="67"/>
        <v>20</v>
      </c>
      <c r="S258" s="100">
        <f t="shared" si="68"/>
        <v>20000</v>
      </c>
    </row>
    <row r="259" spans="1:19" ht="37.5" x14ac:dyDescent="0.3">
      <c r="A259" s="63"/>
      <c r="B259" s="5"/>
      <c r="C259" s="99" t="s">
        <v>331</v>
      </c>
      <c r="D259" s="120" t="s">
        <v>95</v>
      </c>
      <c r="E259" s="112">
        <v>40</v>
      </c>
      <c r="F259" s="121">
        <v>0</v>
      </c>
      <c r="G259" s="121">
        <v>0</v>
      </c>
      <c r="H259" s="103">
        <v>0</v>
      </c>
      <c r="I259" s="103">
        <v>1</v>
      </c>
      <c r="J259" s="103">
        <v>20</v>
      </c>
      <c r="K259" s="103">
        <v>20000</v>
      </c>
      <c r="L259" s="103">
        <v>0</v>
      </c>
      <c r="M259" s="103">
        <v>0</v>
      </c>
      <c r="N259" s="103">
        <v>0</v>
      </c>
      <c r="O259" s="103">
        <v>0</v>
      </c>
      <c r="P259" s="103">
        <v>0</v>
      </c>
      <c r="Q259" s="137">
        <f t="shared" si="66"/>
        <v>1</v>
      </c>
      <c r="R259" s="137">
        <f t="shared" si="67"/>
        <v>20</v>
      </c>
      <c r="S259" s="137">
        <f t="shared" si="68"/>
        <v>20000</v>
      </c>
    </row>
    <row r="260" spans="1:19" ht="37.5" x14ac:dyDescent="0.3">
      <c r="A260" s="11"/>
      <c r="B260" s="3"/>
      <c r="C260" s="96" t="s">
        <v>332</v>
      </c>
      <c r="D260" s="170" t="s">
        <v>95</v>
      </c>
      <c r="E260" s="94">
        <v>60</v>
      </c>
      <c r="F260" s="116">
        <v>0</v>
      </c>
      <c r="G260" s="116">
        <v>0</v>
      </c>
      <c r="H260" s="101">
        <v>0</v>
      </c>
      <c r="I260" s="101">
        <v>1</v>
      </c>
      <c r="J260" s="101">
        <v>20</v>
      </c>
      <c r="K260" s="101">
        <v>20000</v>
      </c>
      <c r="L260" s="101">
        <v>0</v>
      </c>
      <c r="M260" s="101">
        <v>0</v>
      </c>
      <c r="N260" s="101">
        <v>0</v>
      </c>
      <c r="O260" s="101">
        <v>0</v>
      </c>
      <c r="P260" s="101">
        <v>0</v>
      </c>
      <c r="Q260" s="159">
        <f t="shared" si="66"/>
        <v>1</v>
      </c>
      <c r="R260" s="159">
        <f t="shared" si="67"/>
        <v>20</v>
      </c>
      <c r="S260" s="159">
        <f t="shared" si="68"/>
        <v>20000</v>
      </c>
    </row>
    <row r="261" spans="1:19" ht="37.5" x14ac:dyDescent="0.3">
      <c r="A261" s="16"/>
      <c r="B261" s="4"/>
      <c r="C261" s="97" t="s">
        <v>333</v>
      </c>
      <c r="D261" s="98" t="s">
        <v>95</v>
      </c>
      <c r="E261" s="111">
        <v>60</v>
      </c>
      <c r="F261" s="117">
        <v>0</v>
      </c>
      <c r="G261" s="117">
        <v>0</v>
      </c>
      <c r="H261" s="102">
        <v>0</v>
      </c>
      <c r="I261" s="102">
        <v>1</v>
      </c>
      <c r="J261" s="102">
        <v>20</v>
      </c>
      <c r="K261" s="102">
        <v>20000</v>
      </c>
      <c r="L261" s="102">
        <v>0</v>
      </c>
      <c r="M261" s="102">
        <v>0</v>
      </c>
      <c r="N261" s="102">
        <v>0</v>
      </c>
      <c r="O261" s="102">
        <v>0</v>
      </c>
      <c r="P261" s="102">
        <v>0</v>
      </c>
      <c r="Q261" s="100">
        <f t="shared" si="66"/>
        <v>1</v>
      </c>
      <c r="R261" s="100">
        <f t="shared" si="67"/>
        <v>20</v>
      </c>
      <c r="S261" s="100">
        <f t="shared" si="68"/>
        <v>20000</v>
      </c>
    </row>
    <row r="262" spans="1:19" ht="34.5" customHeight="1" x14ac:dyDescent="0.3">
      <c r="A262" s="16"/>
      <c r="B262" s="4"/>
      <c r="C262" s="97" t="s">
        <v>334</v>
      </c>
      <c r="D262" s="98" t="s">
        <v>340</v>
      </c>
      <c r="E262" s="111">
        <v>150</v>
      </c>
      <c r="F262" s="117">
        <v>0</v>
      </c>
      <c r="G262" s="117">
        <v>0</v>
      </c>
      <c r="H262" s="102">
        <v>0</v>
      </c>
      <c r="I262" s="117">
        <v>0</v>
      </c>
      <c r="J262" s="117">
        <v>0</v>
      </c>
      <c r="K262" s="102">
        <v>0</v>
      </c>
      <c r="L262" s="102">
        <v>2</v>
      </c>
      <c r="M262" s="102">
        <v>40</v>
      </c>
      <c r="N262" s="102">
        <v>40000</v>
      </c>
      <c r="O262" s="102"/>
      <c r="P262" s="102"/>
      <c r="Q262" s="100">
        <f t="shared" si="66"/>
        <v>2</v>
      </c>
      <c r="R262" s="100">
        <f t="shared" si="67"/>
        <v>40</v>
      </c>
      <c r="S262" s="100">
        <f t="shared" si="68"/>
        <v>40000</v>
      </c>
    </row>
    <row r="263" spans="1:19" x14ac:dyDescent="0.3">
      <c r="A263" s="16"/>
      <c r="B263" s="4"/>
      <c r="C263" s="97" t="s">
        <v>335</v>
      </c>
      <c r="D263" s="98" t="s">
        <v>341</v>
      </c>
      <c r="E263" s="111">
        <v>60</v>
      </c>
      <c r="F263" s="117">
        <v>0</v>
      </c>
      <c r="G263" s="117">
        <v>0</v>
      </c>
      <c r="H263" s="102">
        <v>0</v>
      </c>
      <c r="I263" s="117">
        <v>0</v>
      </c>
      <c r="J263" s="117">
        <v>0</v>
      </c>
      <c r="K263" s="102">
        <v>0</v>
      </c>
      <c r="L263" s="102">
        <v>2</v>
      </c>
      <c r="M263" s="102">
        <v>32</v>
      </c>
      <c r="N263" s="102">
        <v>32000</v>
      </c>
      <c r="O263" s="102"/>
      <c r="P263" s="102"/>
      <c r="Q263" s="100">
        <f t="shared" si="66"/>
        <v>2</v>
      </c>
      <c r="R263" s="100">
        <f t="shared" si="67"/>
        <v>32</v>
      </c>
      <c r="S263" s="100">
        <f t="shared" si="68"/>
        <v>32000</v>
      </c>
    </row>
    <row r="264" spans="1:19" ht="16.5" customHeight="1" x14ac:dyDescent="0.3">
      <c r="A264" s="16"/>
      <c r="B264" s="4"/>
      <c r="C264" s="97" t="s">
        <v>336</v>
      </c>
      <c r="D264" s="98" t="s">
        <v>95</v>
      </c>
      <c r="E264" s="111">
        <v>60</v>
      </c>
      <c r="F264" s="117">
        <v>0</v>
      </c>
      <c r="G264" s="117">
        <v>0</v>
      </c>
      <c r="H264" s="102">
        <v>0</v>
      </c>
      <c r="I264" s="117">
        <v>0</v>
      </c>
      <c r="J264" s="117">
        <v>0</v>
      </c>
      <c r="K264" s="102">
        <v>0</v>
      </c>
      <c r="L264" s="102">
        <v>1</v>
      </c>
      <c r="M264" s="102">
        <v>16</v>
      </c>
      <c r="N264" s="102">
        <v>16000</v>
      </c>
      <c r="O264" s="102">
        <v>0</v>
      </c>
      <c r="P264" s="102">
        <v>0</v>
      </c>
      <c r="Q264" s="100">
        <f t="shared" si="66"/>
        <v>1</v>
      </c>
      <c r="R264" s="100">
        <f t="shared" si="67"/>
        <v>16</v>
      </c>
      <c r="S264" s="100">
        <f t="shared" si="68"/>
        <v>16000</v>
      </c>
    </row>
    <row r="265" spans="1:19" ht="37.5" x14ac:dyDescent="0.3">
      <c r="A265" s="16"/>
      <c r="B265" s="4"/>
      <c r="C265" s="97" t="s">
        <v>337</v>
      </c>
      <c r="D265" s="98" t="s">
        <v>340</v>
      </c>
      <c r="E265" s="111">
        <v>60</v>
      </c>
      <c r="F265" s="117"/>
      <c r="G265" s="117"/>
      <c r="H265" s="102"/>
      <c r="I265" s="117"/>
      <c r="J265" s="117"/>
      <c r="K265" s="102"/>
      <c r="L265" s="102">
        <v>1</v>
      </c>
      <c r="M265" s="102">
        <v>16</v>
      </c>
      <c r="N265" s="102">
        <v>16000</v>
      </c>
      <c r="O265" s="102"/>
      <c r="P265" s="102"/>
      <c r="Q265" s="100">
        <f t="shared" si="66"/>
        <v>1</v>
      </c>
      <c r="R265" s="100">
        <f t="shared" si="67"/>
        <v>16</v>
      </c>
      <c r="S265" s="100">
        <f t="shared" si="68"/>
        <v>16000</v>
      </c>
    </row>
    <row r="266" spans="1:19" ht="35.25" customHeight="1" x14ac:dyDescent="0.3">
      <c r="A266" s="16"/>
      <c r="B266" s="4"/>
      <c r="C266" s="97" t="s">
        <v>338</v>
      </c>
      <c r="D266" s="98" t="s">
        <v>307</v>
      </c>
      <c r="E266" s="111">
        <v>30</v>
      </c>
      <c r="F266" s="117">
        <v>0</v>
      </c>
      <c r="G266" s="117">
        <v>0</v>
      </c>
      <c r="H266" s="102">
        <v>0</v>
      </c>
      <c r="I266" s="117">
        <v>0</v>
      </c>
      <c r="J266" s="117">
        <v>0</v>
      </c>
      <c r="K266" s="102">
        <v>0</v>
      </c>
      <c r="L266" s="102">
        <v>1</v>
      </c>
      <c r="M266" s="102">
        <v>16</v>
      </c>
      <c r="N266" s="102">
        <v>16000</v>
      </c>
      <c r="O266" s="102">
        <v>0</v>
      </c>
      <c r="P266" s="102">
        <v>0</v>
      </c>
      <c r="Q266" s="100">
        <f t="shared" si="66"/>
        <v>1</v>
      </c>
      <c r="R266" s="100">
        <f t="shared" si="67"/>
        <v>16</v>
      </c>
      <c r="S266" s="100">
        <f t="shared" si="68"/>
        <v>16000</v>
      </c>
    </row>
    <row r="267" spans="1:19" ht="17.100000000000001" customHeight="1" x14ac:dyDescent="0.3">
      <c r="A267" s="63"/>
      <c r="B267" s="5"/>
      <c r="C267" s="99" t="s">
        <v>339</v>
      </c>
      <c r="D267" s="120" t="s">
        <v>95</v>
      </c>
      <c r="E267" s="112">
        <v>30</v>
      </c>
      <c r="F267" s="121">
        <v>0</v>
      </c>
      <c r="G267" s="121">
        <v>0</v>
      </c>
      <c r="H267" s="103">
        <v>0</v>
      </c>
      <c r="I267" s="121">
        <v>0</v>
      </c>
      <c r="J267" s="121">
        <v>0</v>
      </c>
      <c r="K267" s="103">
        <v>0</v>
      </c>
      <c r="L267" s="103">
        <v>2</v>
      </c>
      <c r="M267" s="103">
        <v>32</v>
      </c>
      <c r="N267" s="103">
        <v>32000</v>
      </c>
      <c r="O267" s="103">
        <v>0</v>
      </c>
      <c r="P267" s="103">
        <v>0</v>
      </c>
      <c r="Q267" s="137">
        <f t="shared" si="66"/>
        <v>2</v>
      </c>
      <c r="R267" s="137">
        <f t="shared" si="67"/>
        <v>32</v>
      </c>
      <c r="S267" s="137">
        <f t="shared" si="68"/>
        <v>32000</v>
      </c>
    </row>
    <row r="268" spans="1:19" ht="17.100000000000001" customHeight="1" x14ac:dyDescent="0.3">
      <c r="A268" s="500" t="s">
        <v>39</v>
      </c>
      <c r="B268" s="501"/>
      <c r="C268" s="501"/>
      <c r="D268" s="502"/>
      <c r="E268" s="106"/>
      <c r="F268" s="32">
        <f>SUM(F255:F267)</f>
        <v>2</v>
      </c>
      <c r="G268" s="32">
        <f t="shared" ref="G268:S268" si="69">SUM(G255:G267)</f>
        <v>40</v>
      </c>
      <c r="H268" s="32">
        <f t="shared" si="69"/>
        <v>200000</v>
      </c>
      <c r="I268" s="32">
        <f t="shared" si="69"/>
        <v>7</v>
      </c>
      <c r="J268" s="32">
        <f t="shared" si="69"/>
        <v>140</v>
      </c>
      <c r="K268" s="32">
        <f t="shared" si="69"/>
        <v>140000</v>
      </c>
      <c r="L268" s="32">
        <f t="shared" si="69"/>
        <v>9</v>
      </c>
      <c r="M268" s="32">
        <f t="shared" si="69"/>
        <v>152</v>
      </c>
      <c r="N268" s="32">
        <f t="shared" si="69"/>
        <v>152000</v>
      </c>
      <c r="O268" s="32">
        <f t="shared" si="69"/>
        <v>0</v>
      </c>
      <c r="P268" s="32">
        <f t="shared" si="69"/>
        <v>0</v>
      </c>
      <c r="Q268" s="32">
        <f t="shared" si="69"/>
        <v>18</v>
      </c>
      <c r="R268" s="32">
        <f t="shared" si="69"/>
        <v>332</v>
      </c>
      <c r="S268" s="32">
        <f t="shared" si="69"/>
        <v>492000</v>
      </c>
    </row>
    <row r="269" spans="1:19" ht="16.899999999999999" customHeight="1" x14ac:dyDescent="0.3">
      <c r="A269" s="11">
        <v>28</v>
      </c>
      <c r="B269" s="14" t="s">
        <v>246</v>
      </c>
      <c r="C269" s="3" t="s">
        <v>401</v>
      </c>
      <c r="D269" s="14" t="s">
        <v>85</v>
      </c>
      <c r="E269" s="11">
        <v>30</v>
      </c>
      <c r="F269" s="42">
        <v>0</v>
      </c>
      <c r="G269" s="42">
        <v>0</v>
      </c>
      <c r="H269" s="42">
        <v>0</v>
      </c>
      <c r="I269" s="42">
        <v>11</v>
      </c>
      <c r="J269" s="42">
        <v>220</v>
      </c>
      <c r="K269" s="29">
        <v>286000</v>
      </c>
      <c r="L269" s="42">
        <v>0</v>
      </c>
      <c r="M269" s="42">
        <v>0</v>
      </c>
      <c r="N269" s="42">
        <v>0</v>
      </c>
      <c r="O269" s="42">
        <v>0</v>
      </c>
      <c r="P269" s="42">
        <v>0</v>
      </c>
      <c r="Q269" s="30">
        <f>F269+I269+L269</f>
        <v>11</v>
      </c>
      <c r="R269" s="30">
        <f t="shared" ref="R269:S272" si="70">G269+J269+M269+O269</f>
        <v>220</v>
      </c>
      <c r="S269" s="30">
        <f t="shared" si="70"/>
        <v>286000</v>
      </c>
    </row>
    <row r="270" spans="1:19" ht="16.899999999999999" customHeight="1" x14ac:dyDescent="0.3">
      <c r="A270" s="64"/>
      <c r="B270" s="72"/>
      <c r="C270" s="4" t="s">
        <v>402</v>
      </c>
      <c r="D270" s="16" t="s">
        <v>95</v>
      </c>
      <c r="E270" s="16">
        <v>30</v>
      </c>
      <c r="F270" s="41">
        <v>0</v>
      </c>
      <c r="G270" s="41">
        <v>0</v>
      </c>
      <c r="H270" s="41">
        <v>0</v>
      </c>
      <c r="I270" s="41">
        <v>1</v>
      </c>
      <c r="J270" s="41">
        <v>20</v>
      </c>
      <c r="K270" s="13">
        <v>26000</v>
      </c>
      <c r="L270" s="41">
        <v>0</v>
      </c>
      <c r="M270" s="41">
        <v>0</v>
      </c>
      <c r="N270" s="41">
        <v>0</v>
      </c>
      <c r="O270" s="41">
        <v>0</v>
      </c>
      <c r="P270" s="41">
        <v>0</v>
      </c>
      <c r="Q270" s="31">
        <f>F270+I270+L270</f>
        <v>1</v>
      </c>
      <c r="R270" s="31">
        <f t="shared" si="70"/>
        <v>20</v>
      </c>
      <c r="S270" s="31">
        <f t="shared" si="70"/>
        <v>26000</v>
      </c>
    </row>
    <row r="271" spans="1:19" ht="33" customHeight="1" x14ac:dyDescent="0.3">
      <c r="A271" s="64"/>
      <c r="B271" s="72"/>
      <c r="C271" s="73" t="s">
        <v>403</v>
      </c>
      <c r="D271" s="16" t="s">
        <v>95</v>
      </c>
      <c r="E271" s="16">
        <v>18</v>
      </c>
      <c r="F271" s="41">
        <v>0</v>
      </c>
      <c r="G271" s="41">
        <v>0</v>
      </c>
      <c r="H271" s="41">
        <v>0</v>
      </c>
      <c r="I271" s="41">
        <v>2</v>
      </c>
      <c r="J271" s="41">
        <v>40</v>
      </c>
      <c r="K271" s="13">
        <v>36600</v>
      </c>
      <c r="L271" s="41">
        <v>0</v>
      </c>
      <c r="M271" s="41">
        <v>0</v>
      </c>
      <c r="N271" s="41">
        <v>0</v>
      </c>
      <c r="O271" s="41">
        <v>0</v>
      </c>
      <c r="P271" s="41">
        <v>0</v>
      </c>
      <c r="Q271" s="31">
        <f>F271+I271+L271</f>
        <v>2</v>
      </c>
      <c r="R271" s="31">
        <f t="shared" si="70"/>
        <v>40</v>
      </c>
      <c r="S271" s="31">
        <f t="shared" si="70"/>
        <v>36600</v>
      </c>
    </row>
    <row r="272" spans="1:19" ht="16.899999999999999" customHeight="1" x14ac:dyDescent="0.3">
      <c r="A272" s="64"/>
      <c r="B272" s="72"/>
      <c r="C272" s="4" t="s">
        <v>404</v>
      </c>
      <c r="D272" s="16" t="s">
        <v>95</v>
      </c>
      <c r="E272" s="16">
        <v>18</v>
      </c>
      <c r="F272" s="41">
        <v>0</v>
      </c>
      <c r="G272" s="41">
        <v>0</v>
      </c>
      <c r="H272" s="41">
        <v>0</v>
      </c>
      <c r="I272" s="41">
        <v>3</v>
      </c>
      <c r="J272" s="41">
        <v>60</v>
      </c>
      <c r="K272" s="13">
        <v>54900</v>
      </c>
      <c r="L272" s="41">
        <v>0</v>
      </c>
      <c r="M272" s="41">
        <v>0</v>
      </c>
      <c r="N272" s="41">
        <v>0</v>
      </c>
      <c r="O272" s="41">
        <v>0</v>
      </c>
      <c r="P272" s="41">
        <v>0</v>
      </c>
      <c r="Q272" s="31">
        <f>F272+I272+L272</f>
        <v>3</v>
      </c>
      <c r="R272" s="31">
        <f t="shared" si="70"/>
        <v>60</v>
      </c>
      <c r="S272" s="31">
        <f t="shared" si="70"/>
        <v>54900</v>
      </c>
    </row>
    <row r="273" spans="1:19" ht="16.899999999999999" customHeight="1" x14ac:dyDescent="0.3">
      <c r="A273" s="521" t="s">
        <v>39</v>
      </c>
      <c r="B273" s="521"/>
      <c r="C273" s="521"/>
      <c r="D273" s="521"/>
      <c r="E273" s="106"/>
      <c r="F273" s="32">
        <f>SUM(F269:F272)</f>
        <v>0</v>
      </c>
      <c r="G273" s="32">
        <f t="shared" ref="G273:S273" si="71">SUM(G269:G272)</f>
        <v>0</v>
      </c>
      <c r="H273" s="32">
        <f t="shared" si="71"/>
        <v>0</v>
      </c>
      <c r="I273" s="32">
        <f t="shared" si="71"/>
        <v>17</v>
      </c>
      <c r="J273" s="32">
        <f t="shared" si="71"/>
        <v>340</v>
      </c>
      <c r="K273" s="32">
        <f t="shared" si="71"/>
        <v>403500</v>
      </c>
      <c r="L273" s="32">
        <f t="shared" si="71"/>
        <v>0</v>
      </c>
      <c r="M273" s="32">
        <f t="shared" si="71"/>
        <v>0</v>
      </c>
      <c r="N273" s="32">
        <f t="shared" si="71"/>
        <v>0</v>
      </c>
      <c r="O273" s="32">
        <f t="shared" si="71"/>
        <v>0</v>
      </c>
      <c r="P273" s="32">
        <f t="shared" si="71"/>
        <v>0</v>
      </c>
      <c r="Q273" s="32">
        <f t="shared" si="71"/>
        <v>17</v>
      </c>
      <c r="R273" s="32">
        <f t="shared" si="71"/>
        <v>340</v>
      </c>
      <c r="S273" s="32">
        <f t="shared" si="71"/>
        <v>403500</v>
      </c>
    </row>
    <row r="274" spans="1:19" ht="16.899999999999999" customHeight="1" x14ac:dyDescent="0.3">
      <c r="A274" s="11">
        <v>29</v>
      </c>
      <c r="B274" s="11" t="s">
        <v>321</v>
      </c>
      <c r="C274" s="3" t="s">
        <v>405</v>
      </c>
      <c r="D274" s="11" t="s">
        <v>158</v>
      </c>
      <c r="E274" s="11">
        <v>18</v>
      </c>
      <c r="F274" s="42">
        <v>0</v>
      </c>
      <c r="G274" s="42">
        <v>0</v>
      </c>
      <c r="H274" s="42">
        <v>0</v>
      </c>
      <c r="I274" s="42">
        <v>0</v>
      </c>
      <c r="J274" s="42">
        <v>0</v>
      </c>
      <c r="K274" s="42">
        <v>0</v>
      </c>
      <c r="L274" s="42">
        <v>1</v>
      </c>
      <c r="M274" s="42">
        <v>20</v>
      </c>
      <c r="N274" s="118">
        <v>20000</v>
      </c>
      <c r="O274" s="30">
        <v>0</v>
      </c>
      <c r="P274" s="30">
        <v>0</v>
      </c>
      <c r="Q274" s="30">
        <f>F274+I274+L274</f>
        <v>1</v>
      </c>
      <c r="R274" s="30">
        <f>G274+J274+M274+O274</f>
        <v>20</v>
      </c>
      <c r="S274" s="30">
        <f>H274+K274+N274+P274</f>
        <v>20000</v>
      </c>
    </row>
    <row r="275" spans="1:19" ht="16.899999999999999" customHeight="1" x14ac:dyDescent="0.3">
      <c r="A275" s="64"/>
      <c r="B275" s="64"/>
      <c r="C275" s="4" t="s">
        <v>320</v>
      </c>
      <c r="D275" s="16"/>
      <c r="E275" s="16"/>
      <c r="F275" s="41"/>
      <c r="G275" s="41"/>
      <c r="H275" s="41"/>
      <c r="I275" s="41"/>
      <c r="J275" s="41"/>
      <c r="K275" s="41"/>
      <c r="L275" s="41"/>
      <c r="M275" s="41"/>
      <c r="N275" s="41"/>
      <c r="O275" s="31"/>
      <c r="P275" s="31"/>
      <c r="Q275" s="31"/>
      <c r="R275" s="31"/>
      <c r="S275" s="31"/>
    </row>
    <row r="276" spans="1:19" ht="16.899999999999999" customHeight="1" x14ac:dyDescent="0.3">
      <c r="A276" s="64"/>
      <c r="B276" s="64"/>
      <c r="C276" s="4" t="s">
        <v>406</v>
      </c>
      <c r="D276" s="16" t="s">
        <v>158</v>
      </c>
      <c r="E276" s="16">
        <v>18</v>
      </c>
      <c r="F276" s="41">
        <v>0</v>
      </c>
      <c r="G276" s="41">
        <v>0</v>
      </c>
      <c r="H276" s="41">
        <v>0</v>
      </c>
      <c r="I276" s="41">
        <v>0</v>
      </c>
      <c r="J276" s="41">
        <v>0</v>
      </c>
      <c r="K276" s="41">
        <v>0</v>
      </c>
      <c r="L276" s="41">
        <v>1</v>
      </c>
      <c r="M276" s="41">
        <v>20</v>
      </c>
      <c r="N276" s="119">
        <v>20000</v>
      </c>
      <c r="O276" s="31">
        <v>0</v>
      </c>
      <c r="P276" s="31">
        <v>0</v>
      </c>
      <c r="Q276" s="31">
        <f>F276+I276+L276</f>
        <v>1</v>
      </c>
      <c r="R276" s="31">
        <f>G276+J276+M276+O276</f>
        <v>20</v>
      </c>
      <c r="S276" s="31">
        <f>H276+K276+N276+P276</f>
        <v>20000</v>
      </c>
    </row>
    <row r="277" spans="1:19" ht="16.899999999999999" customHeight="1" x14ac:dyDescent="0.3">
      <c r="A277" s="64"/>
      <c r="B277" s="64"/>
      <c r="C277" s="4" t="s">
        <v>407</v>
      </c>
      <c r="D277" s="16" t="s">
        <v>158</v>
      </c>
      <c r="E277" s="16">
        <v>18</v>
      </c>
      <c r="F277" s="41">
        <v>0</v>
      </c>
      <c r="G277" s="41">
        <v>0</v>
      </c>
      <c r="H277" s="41">
        <v>0</v>
      </c>
      <c r="I277" s="41">
        <v>0</v>
      </c>
      <c r="J277" s="41">
        <v>0</v>
      </c>
      <c r="K277" s="41">
        <v>0</v>
      </c>
      <c r="L277" s="41">
        <v>1</v>
      </c>
      <c r="M277" s="41">
        <v>20</v>
      </c>
      <c r="N277" s="119">
        <v>20000</v>
      </c>
      <c r="O277" s="31">
        <v>0</v>
      </c>
      <c r="P277" s="31">
        <v>0</v>
      </c>
      <c r="Q277" s="31">
        <f>F277+I277+L277</f>
        <v>1</v>
      </c>
      <c r="R277" s="31">
        <f>G277+J277+M277+O277</f>
        <v>20</v>
      </c>
      <c r="S277" s="31">
        <f>H277+K277+N277+P277</f>
        <v>20000</v>
      </c>
    </row>
    <row r="278" spans="1:19" ht="16.899999999999999" customHeight="1" x14ac:dyDescent="0.3">
      <c r="A278" s="521" t="s">
        <v>39</v>
      </c>
      <c r="B278" s="521"/>
      <c r="C278" s="521"/>
      <c r="D278" s="521"/>
      <c r="E278" s="106"/>
      <c r="F278" s="32">
        <f>SUM(F274:F277)</f>
        <v>0</v>
      </c>
      <c r="G278" s="32">
        <f t="shared" ref="G278:S278" si="72">SUM(G274:G277)</f>
        <v>0</v>
      </c>
      <c r="H278" s="32">
        <f t="shared" si="72"/>
        <v>0</v>
      </c>
      <c r="I278" s="32">
        <f t="shared" si="72"/>
        <v>0</v>
      </c>
      <c r="J278" s="32">
        <f t="shared" si="72"/>
        <v>0</v>
      </c>
      <c r="K278" s="32">
        <f t="shared" si="72"/>
        <v>0</v>
      </c>
      <c r="L278" s="32">
        <f t="shared" si="72"/>
        <v>3</v>
      </c>
      <c r="M278" s="32">
        <f t="shared" si="72"/>
        <v>60</v>
      </c>
      <c r="N278" s="32">
        <f t="shared" si="72"/>
        <v>60000</v>
      </c>
      <c r="O278" s="32">
        <f t="shared" si="72"/>
        <v>0</v>
      </c>
      <c r="P278" s="32">
        <f t="shared" si="72"/>
        <v>0</v>
      </c>
      <c r="Q278" s="32">
        <f t="shared" si="72"/>
        <v>3</v>
      </c>
      <c r="R278" s="32">
        <f t="shared" si="72"/>
        <v>60</v>
      </c>
      <c r="S278" s="32">
        <f t="shared" si="72"/>
        <v>60000</v>
      </c>
    </row>
    <row r="279" spans="1:19" ht="16.899999999999999" customHeight="1" x14ac:dyDescent="0.3">
      <c r="A279" s="11">
        <v>30</v>
      </c>
      <c r="B279" s="14" t="s">
        <v>233</v>
      </c>
      <c r="C279" s="138" t="s">
        <v>397</v>
      </c>
      <c r="D279" s="139" t="s">
        <v>343</v>
      </c>
      <c r="E279" s="144">
        <v>40</v>
      </c>
      <c r="F279" s="144">
        <v>0</v>
      </c>
      <c r="G279" s="144">
        <v>0</v>
      </c>
      <c r="H279" s="144">
        <v>0</v>
      </c>
      <c r="I279" s="144">
        <v>2</v>
      </c>
      <c r="J279" s="144">
        <v>40</v>
      </c>
      <c r="K279" s="144">
        <v>55000</v>
      </c>
      <c r="L279" s="144">
        <v>0</v>
      </c>
      <c r="M279" s="144">
        <v>0</v>
      </c>
      <c r="N279" s="144">
        <v>0</v>
      </c>
      <c r="O279" s="29">
        <v>0</v>
      </c>
      <c r="P279" s="29">
        <v>0</v>
      </c>
      <c r="Q279" s="30">
        <f>F279+I279+L279</f>
        <v>2</v>
      </c>
      <c r="R279" s="30">
        <f>G279+J279+M279+O279</f>
        <v>40</v>
      </c>
      <c r="S279" s="30">
        <f>H279+K279+N279+P279</f>
        <v>55000</v>
      </c>
    </row>
    <row r="280" spans="1:19" ht="16.899999999999999" customHeight="1" x14ac:dyDescent="0.3">
      <c r="A280" s="16"/>
      <c r="B280" s="15"/>
      <c r="C280" s="140" t="s">
        <v>342</v>
      </c>
      <c r="D280" s="141" t="s">
        <v>344</v>
      </c>
      <c r="E280" s="145"/>
      <c r="F280" s="145"/>
      <c r="G280" s="145"/>
      <c r="H280" s="145"/>
      <c r="I280" s="145"/>
      <c r="J280" s="145"/>
      <c r="K280" s="145"/>
      <c r="L280" s="145"/>
      <c r="M280" s="145"/>
      <c r="N280" s="145"/>
      <c r="O280" s="13"/>
      <c r="P280" s="13"/>
      <c r="Q280" s="13"/>
      <c r="R280" s="13"/>
      <c r="S280" s="13"/>
    </row>
    <row r="281" spans="1:19" ht="16.899999999999999" customHeight="1" x14ac:dyDescent="0.3">
      <c r="A281" s="16"/>
      <c r="B281" s="15"/>
      <c r="C281" s="140" t="s">
        <v>398</v>
      </c>
      <c r="D281" s="141" t="s">
        <v>345</v>
      </c>
      <c r="E281" s="145">
        <v>18</v>
      </c>
      <c r="F281" s="145">
        <v>0</v>
      </c>
      <c r="G281" s="145">
        <v>0</v>
      </c>
      <c r="H281" s="145">
        <v>0</v>
      </c>
      <c r="I281" s="145">
        <v>4</v>
      </c>
      <c r="J281" s="145">
        <v>100</v>
      </c>
      <c r="K281" s="145">
        <v>190000</v>
      </c>
      <c r="L281" s="145">
        <v>0</v>
      </c>
      <c r="M281" s="145">
        <v>0</v>
      </c>
      <c r="N281" s="145">
        <v>0</v>
      </c>
      <c r="O281" s="13">
        <v>0</v>
      </c>
      <c r="P281" s="13">
        <v>0</v>
      </c>
      <c r="Q281" s="31">
        <f>F281+I281+L281</f>
        <v>4</v>
      </c>
      <c r="R281" s="31">
        <f>G281+J281+M281+O281</f>
        <v>100</v>
      </c>
      <c r="S281" s="31">
        <f>H281+K281+N281+P281</f>
        <v>190000</v>
      </c>
    </row>
    <row r="282" spans="1:19" ht="16.899999999999999" customHeight="1" x14ac:dyDescent="0.3">
      <c r="A282" s="16"/>
      <c r="B282" s="15"/>
      <c r="C282" s="140"/>
      <c r="D282" s="141" t="s">
        <v>388</v>
      </c>
      <c r="E282" s="145"/>
      <c r="F282" s="145"/>
      <c r="G282" s="145"/>
      <c r="H282" s="145"/>
      <c r="I282" s="145"/>
      <c r="J282" s="145"/>
      <c r="K282" s="145"/>
      <c r="L282" s="145"/>
      <c r="M282" s="145"/>
      <c r="N282" s="145"/>
      <c r="O282" s="13"/>
      <c r="P282" s="13"/>
      <c r="Q282" s="13"/>
      <c r="R282" s="13"/>
      <c r="S282" s="13"/>
    </row>
    <row r="283" spans="1:19" ht="16.899999999999999" customHeight="1" x14ac:dyDescent="0.3">
      <c r="A283" s="63"/>
      <c r="B283" s="39"/>
      <c r="C283" s="142"/>
      <c r="D283" s="143" t="s">
        <v>346</v>
      </c>
      <c r="E283" s="146"/>
      <c r="F283" s="146"/>
      <c r="G283" s="146"/>
      <c r="H283" s="146"/>
      <c r="I283" s="146"/>
      <c r="J283" s="146"/>
      <c r="K283" s="146"/>
      <c r="L283" s="146"/>
      <c r="M283" s="146"/>
      <c r="N283" s="146"/>
      <c r="O283" s="61"/>
      <c r="P283" s="61"/>
      <c r="Q283" s="50"/>
      <c r="R283" s="50"/>
      <c r="S283" s="50"/>
    </row>
    <row r="284" spans="1:19" ht="16.899999999999999" customHeight="1" x14ac:dyDescent="0.3">
      <c r="A284" s="16"/>
      <c r="B284" s="15"/>
      <c r="C284" s="140" t="s">
        <v>399</v>
      </c>
      <c r="D284" s="141" t="s">
        <v>345</v>
      </c>
      <c r="E284" s="145">
        <v>18</v>
      </c>
      <c r="F284" s="145">
        <v>0</v>
      </c>
      <c r="G284" s="145">
        <v>0</v>
      </c>
      <c r="H284" s="145">
        <v>0</v>
      </c>
      <c r="I284" s="145">
        <v>4</v>
      </c>
      <c r="J284" s="145">
        <v>100</v>
      </c>
      <c r="K284" s="145">
        <v>190000</v>
      </c>
      <c r="L284" s="145">
        <v>0</v>
      </c>
      <c r="M284" s="145">
        <v>0</v>
      </c>
      <c r="N284" s="145">
        <v>0</v>
      </c>
      <c r="O284" s="13"/>
      <c r="P284" s="13"/>
      <c r="Q284" s="31">
        <f>F284+I284+L284</f>
        <v>4</v>
      </c>
      <c r="R284" s="31">
        <f>G284+J284+M284+O284</f>
        <v>100</v>
      </c>
      <c r="S284" s="31">
        <f>H284+K284+N284+P284</f>
        <v>190000</v>
      </c>
    </row>
    <row r="285" spans="1:19" ht="16.899999999999999" customHeight="1" x14ac:dyDescent="0.3">
      <c r="A285" s="16"/>
      <c r="B285" s="15"/>
      <c r="C285" s="140" t="s">
        <v>389</v>
      </c>
      <c r="D285" s="141" t="s">
        <v>390</v>
      </c>
      <c r="E285" s="145"/>
      <c r="F285" s="145"/>
      <c r="G285" s="145"/>
      <c r="H285" s="145"/>
      <c r="I285" s="145"/>
      <c r="J285" s="145"/>
      <c r="K285" s="145"/>
      <c r="L285" s="145"/>
      <c r="M285" s="145"/>
      <c r="N285" s="145"/>
      <c r="O285" s="13"/>
      <c r="P285" s="13"/>
      <c r="Q285" s="31"/>
      <c r="R285" s="31"/>
      <c r="S285" s="31"/>
    </row>
    <row r="286" spans="1:19" ht="16.899999999999999" customHeight="1" x14ac:dyDescent="0.3">
      <c r="A286" s="16"/>
      <c r="B286" s="15"/>
      <c r="C286" s="140"/>
      <c r="D286" s="141" t="s">
        <v>391</v>
      </c>
      <c r="E286" s="145"/>
      <c r="F286" s="145"/>
      <c r="G286" s="145"/>
      <c r="H286" s="145"/>
      <c r="I286" s="145"/>
      <c r="J286" s="145"/>
      <c r="K286" s="145"/>
      <c r="L286" s="145"/>
      <c r="M286" s="145"/>
      <c r="N286" s="145"/>
      <c r="O286" s="13"/>
      <c r="P286" s="13"/>
      <c r="Q286" s="13"/>
      <c r="R286" s="13"/>
      <c r="S286" s="13"/>
    </row>
    <row r="287" spans="1:19" ht="16.899999999999999" customHeight="1" x14ac:dyDescent="0.3">
      <c r="A287" s="16"/>
      <c r="B287" s="15"/>
      <c r="C287" s="140" t="s">
        <v>400</v>
      </c>
      <c r="D287" s="141" t="s">
        <v>343</v>
      </c>
      <c r="E287" s="145">
        <v>20</v>
      </c>
      <c r="F287" s="145">
        <v>0</v>
      </c>
      <c r="G287" s="145">
        <v>0</v>
      </c>
      <c r="H287" s="145">
        <v>0</v>
      </c>
      <c r="I287" s="145">
        <v>1</v>
      </c>
      <c r="J287" s="145">
        <v>20</v>
      </c>
      <c r="K287" s="145">
        <v>20000</v>
      </c>
      <c r="L287" s="145">
        <v>0</v>
      </c>
      <c r="M287" s="145">
        <v>0</v>
      </c>
      <c r="N287" s="145">
        <v>0</v>
      </c>
      <c r="O287" s="13"/>
      <c r="P287" s="13"/>
      <c r="Q287" s="31">
        <f>F287+I287+L287</f>
        <v>1</v>
      </c>
      <c r="R287" s="31">
        <f>G287+J287+M287+O287</f>
        <v>20</v>
      </c>
      <c r="S287" s="31">
        <f>H287+K287+N287+P287</f>
        <v>20000</v>
      </c>
    </row>
    <row r="288" spans="1:19" ht="16.899999999999999" customHeight="1" x14ac:dyDescent="0.3">
      <c r="A288" s="16"/>
      <c r="B288" s="15"/>
      <c r="C288" s="140"/>
      <c r="D288" s="141" t="s">
        <v>392</v>
      </c>
      <c r="E288" s="145"/>
      <c r="F288" s="145"/>
      <c r="G288" s="145"/>
      <c r="H288" s="145"/>
      <c r="I288" s="145"/>
      <c r="J288" s="145"/>
      <c r="K288" s="145"/>
      <c r="L288" s="145"/>
      <c r="M288" s="145"/>
      <c r="N288" s="145"/>
      <c r="O288" s="13"/>
      <c r="P288" s="13"/>
      <c r="Q288" s="31"/>
      <c r="R288" s="31"/>
      <c r="S288" s="31"/>
    </row>
    <row r="289" spans="1:19" ht="16.899999999999999" customHeight="1" x14ac:dyDescent="0.3">
      <c r="A289" s="63"/>
      <c r="B289" s="39"/>
      <c r="C289" s="142"/>
      <c r="D289" s="143" t="s">
        <v>393</v>
      </c>
      <c r="E289" s="146"/>
      <c r="F289" s="146"/>
      <c r="G289" s="146"/>
      <c r="H289" s="146"/>
      <c r="I289" s="146"/>
      <c r="J289" s="146"/>
      <c r="K289" s="146"/>
      <c r="L289" s="146"/>
      <c r="M289" s="146"/>
      <c r="N289" s="146"/>
      <c r="O289" s="61"/>
      <c r="P289" s="61"/>
      <c r="Q289" s="61"/>
      <c r="R289" s="61"/>
      <c r="S289" s="61"/>
    </row>
    <row r="290" spans="1:19" ht="16.899999999999999" customHeight="1" x14ac:dyDescent="0.3">
      <c r="A290" s="521" t="s">
        <v>39</v>
      </c>
      <c r="B290" s="521"/>
      <c r="C290" s="521"/>
      <c r="D290" s="521"/>
      <c r="E290" s="106"/>
      <c r="F290" s="32">
        <f>SUM(F279:F289)</f>
        <v>0</v>
      </c>
      <c r="G290" s="32">
        <f t="shared" ref="G290:S290" si="73">SUM(G279:G289)</f>
        <v>0</v>
      </c>
      <c r="H290" s="32">
        <f t="shared" si="73"/>
        <v>0</v>
      </c>
      <c r="I290" s="32">
        <f t="shared" si="73"/>
        <v>11</v>
      </c>
      <c r="J290" s="32">
        <f t="shared" si="73"/>
        <v>260</v>
      </c>
      <c r="K290" s="32">
        <f t="shared" si="73"/>
        <v>455000</v>
      </c>
      <c r="L290" s="32">
        <f t="shared" si="73"/>
        <v>0</v>
      </c>
      <c r="M290" s="32">
        <f t="shared" si="73"/>
        <v>0</v>
      </c>
      <c r="N290" s="32">
        <f t="shared" si="73"/>
        <v>0</v>
      </c>
      <c r="O290" s="32">
        <f t="shared" si="73"/>
        <v>0</v>
      </c>
      <c r="P290" s="32">
        <f t="shared" si="73"/>
        <v>0</v>
      </c>
      <c r="Q290" s="32">
        <f t="shared" si="73"/>
        <v>11</v>
      </c>
      <c r="R290" s="32">
        <f t="shared" si="73"/>
        <v>260</v>
      </c>
      <c r="S290" s="32">
        <f t="shared" si="73"/>
        <v>455000</v>
      </c>
    </row>
    <row r="291" spans="1:19" ht="18.75" customHeight="1" x14ac:dyDescent="0.3">
      <c r="A291" s="11">
        <v>31</v>
      </c>
      <c r="B291" s="3" t="s">
        <v>145</v>
      </c>
      <c r="C291" s="3" t="s">
        <v>146</v>
      </c>
      <c r="D291" s="14" t="s">
        <v>150</v>
      </c>
      <c r="E291" s="11">
        <v>60</v>
      </c>
      <c r="F291" s="42">
        <v>0</v>
      </c>
      <c r="G291" s="42">
        <v>0</v>
      </c>
      <c r="H291" s="29">
        <v>0</v>
      </c>
      <c r="I291" s="42">
        <v>0</v>
      </c>
      <c r="J291" s="42">
        <v>0</v>
      </c>
      <c r="K291" s="42">
        <v>0</v>
      </c>
      <c r="L291" s="42">
        <v>1</v>
      </c>
      <c r="M291" s="42">
        <v>20</v>
      </c>
      <c r="N291" s="29">
        <v>12000</v>
      </c>
      <c r="O291" s="42">
        <v>0</v>
      </c>
      <c r="P291" s="42">
        <v>0</v>
      </c>
      <c r="Q291" s="30">
        <f>F291+I291+L291</f>
        <v>1</v>
      </c>
      <c r="R291" s="30">
        <f t="shared" ref="R291:S295" si="74">G291+J291+M291+O291</f>
        <v>20</v>
      </c>
      <c r="S291" s="30">
        <f t="shared" si="74"/>
        <v>12000</v>
      </c>
    </row>
    <row r="292" spans="1:19" ht="17.45" customHeight="1" x14ac:dyDescent="0.3">
      <c r="A292" s="4"/>
      <c r="B292" s="4"/>
      <c r="C292" s="4" t="s">
        <v>104</v>
      </c>
      <c r="D292" s="16" t="s">
        <v>95</v>
      </c>
      <c r="E292" s="16">
        <v>60</v>
      </c>
      <c r="F292" s="41">
        <v>0</v>
      </c>
      <c r="G292" s="41">
        <v>0</v>
      </c>
      <c r="H292" s="13">
        <v>0</v>
      </c>
      <c r="I292" s="41">
        <v>0</v>
      </c>
      <c r="J292" s="41">
        <v>0</v>
      </c>
      <c r="K292" s="41">
        <v>0</v>
      </c>
      <c r="L292" s="41">
        <v>1</v>
      </c>
      <c r="M292" s="41">
        <v>20</v>
      </c>
      <c r="N292" s="13">
        <v>12000</v>
      </c>
      <c r="O292" s="41">
        <v>0</v>
      </c>
      <c r="P292" s="41">
        <v>0</v>
      </c>
      <c r="Q292" s="31">
        <f>F292+I292+L292</f>
        <v>1</v>
      </c>
      <c r="R292" s="31">
        <f t="shared" si="74"/>
        <v>20</v>
      </c>
      <c r="S292" s="31">
        <f t="shared" si="74"/>
        <v>12000</v>
      </c>
    </row>
    <row r="293" spans="1:19" ht="17.45" customHeight="1" x14ac:dyDescent="0.3">
      <c r="A293" s="4"/>
      <c r="B293" s="4"/>
      <c r="C293" s="4" t="s">
        <v>147</v>
      </c>
      <c r="D293" s="16" t="s">
        <v>95</v>
      </c>
      <c r="E293" s="16">
        <v>60</v>
      </c>
      <c r="F293" s="41">
        <v>0</v>
      </c>
      <c r="G293" s="41">
        <v>0</v>
      </c>
      <c r="H293" s="13">
        <v>0</v>
      </c>
      <c r="I293" s="41">
        <v>0</v>
      </c>
      <c r="J293" s="41">
        <v>0</v>
      </c>
      <c r="K293" s="41">
        <v>0</v>
      </c>
      <c r="L293" s="41">
        <v>1</v>
      </c>
      <c r="M293" s="41">
        <v>20</v>
      </c>
      <c r="N293" s="13">
        <v>12000</v>
      </c>
      <c r="O293" s="41">
        <v>0</v>
      </c>
      <c r="P293" s="41">
        <v>0</v>
      </c>
      <c r="Q293" s="31">
        <f>F293+I293+L293</f>
        <v>1</v>
      </c>
      <c r="R293" s="31">
        <f t="shared" si="74"/>
        <v>20</v>
      </c>
      <c r="S293" s="31">
        <f t="shared" si="74"/>
        <v>12000</v>
      </c>
    </row>
    <row r="294" spans="1:19" ht="17.45" customHeight="1" x14ac:dyDescent="0.3">
      <c r="A294" s="4"/>
      <c r="B294" s="4"/>
      <c r="C294" s="4" t="s">
        <v>148</v>
      </c>
      <c r="D294" s="16" t="s">
        <v>95</v>
      </c>
      <c r="E294" s="16">
        <v>60</v>
      </c>
      <c r="F294" s="41">
        <v>0</v>
      </c>
      <c r="G294" s="41">
        <v>0</v>
      </c>
      <c r="H294" s="13">
        <v>0</v>
      </c>
      <c r="I294" s="41">
        <v>0</v>
      </c>
      <c r="J294" s="41">
        <v>0</v>
      </c>
      <c r="K294" s="41">
        <v>0</v>
      </c>
      <c r="L294" s="41">
        <v>1</v>
      </c>
      <c r="M294" s="41">
        <v>20</v>
      </c>
      <c r="N294" s="13">
        <v>12000</v>
      </c>
      <c r="O294" s="41">
        <v>0</v>
      </c>
      <c r="P294" s="41">
        <v>0</v>
      </c>
      <c r="Q294" s="31">
        <f>F294+I294+L294</f>
        <v>1</v>
      </c>
      <c r="R294" s="31">
        <f t="shared" si="74"/>
        <v>20</v>
      </c>
      <c r="S294" s="31">
        <f t="shared" si="74"/>
        <v>12000</v>
      </c>
    </row>
    <row r="295" spans="1:19" ht="18" customHeight="1" x14ac:dyDescent="0.3">
      <c r="A295" s="5"/>
      <c r="B295" s="5"/>
      <c r="C295" s="5" t="s">
        <v>149</v>
      </c>
      <c r="D295" s="63" t="s">
        <v>95</v>
      </c>
      <c r="E295" s="63">
        <v>60</v>
      </c>
      <c r="F295" s="43">
        <v>0</v>
      </c>
      <c r="G295" s="43">
        <v>0</v>
      </c>
      <c r="H295" s="61">
        <v>0</v>
      </c>
      <c r="I295" s="43">
        <v>0</v>
      </c>
      <c r="J295" s="43">
        <v>0</v>
      </c>
      <c r="K295" s="43">
        <v>0</v>
      </c>
      <c r="L295" s="43">
        <v>1</v>
      </c>
      <c r="M295" s="43">
        <v>20</v>
      </c>
      <c r="N295" s="61">
        <v>12000</v>
      </c>
      <c r="O295" s="43">
        <v>0</v>
      </c>
      <c r="P295" s="43">
        <v>0</v>
      </c>
      <c r="Q295" s="50">
        <f>F295+I295+L295</f>
        <v>1</v>
      </c>
      <c r="R295" s="50">
        <f t="shared" si="74"/>
        <v>20</v>
      </c>
      <c r="S295" s="50">
        <f t="shared" si="74"/>
        <v>12000</v>
      </c>
    </row>
    <row r="296" spans="1:19" ht="18.75" customHeight="1" x14ac:dyDescent="0.3">
      <c r="A296" s="500" t="s">
        <v>39</v>
      </c>
      <c r="B296" s="501"/>
      <c r="C296" s="501"/>
      <c r="D296" s="502"/>
      <c r="E296" s="106"/>
      <c r="F296" s="32">
        <f>SUM(F291:F295)</f>
        <v>0</v>
      </c>
      <c r="G296" s="32">
        <f t="shared" ref="G296:S296" si="75">SUM(G291:G295)</f>
        <v>0</v>
      </c>
      <c r="H296" s="32">
        <f t="shared" si="75"/>
        <v>0</v>
      </c>
      <c r="I296" s="32">
        <f t="shared" si="75"/>
        <v>0</v>
      </c>
      <c r="J296" s="32">
        <f t="shared" si="75"/>
        <v>0</v>
      </c>
      <c r="K296" s="32">
        <f t="shared" si="75"/>
        <v>0</v>
      </c>
      <c r="L296" s="32">
        <f t="shared" si="75"/>
        <v>5</v>
      </c>
      <c r="M296" s="32">
        <f t="shared" si="75"/>
        <v>100</v>
      </c>
      <c r="N296" s="32">
        <f t="shared" si="75"/>
        <v>60000</v>
      </c>
      <c r="O296" s="32">
        <f t="shared" si="75"/>
        <v>0</v>
      </c>
      <c r="P296" s="32">
        <f t="shared" si="75"/>
        <v>0</v>
      </c>
      <c r="Q296" s="32">
        <f t="shared" si="75"/>
        <v>5</v>
      </c>
      <c r="R296" s="32">
        <f t="shared" si="75"/>
        <v>100</v>
      </c>
      <c r="S296" s="32">
        <f t="shared" si="75"/>
        <v>60000</v>
      </c>
    </row>
    <row r="297" spans="1:19" ht="17.100000000000001" customHeight="1" x14ac:dyDescent="0.3">
      <c r="A297" s="11">
        <v>32</v>
      </c>
      <c r="B297" s="14" t="s">
        <v>178</v>
      </c>
      <c r="C297" s="14" t="s">
        <v>179</v>
      </c>
      <c r="D297" s="14" t="s">
        <v>24</v>
      </c>
      <c r="E297" s="53">
        <v>30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29">
        <v>1</v>
      </c>
      <c r="M297" s="29">
        <v>20</v>
      </c>
      <c r="N297" s="29">
        <v>40000</v>
      </c>
      <c r="O297" s="29">
        <v>0</v>
      </c>
      <c r="P297" s="29">
        <v>0</v>
      </c>
      <c r="Q297" s="30">
        <f>F297+I297+L297</f>
        <v>1</v>
      </c>
      <c r="R297" s="30">
        <f t="shared" ref="R297:S301" si="76">G297+J297+M297+O297</f>
        <v>20</v>
      </c>
      <c r="S297" s="30">
        <f t="shared" si="76"/>
        <v>40000</v>
      </c>
    </row>
    <row r="298" spans="1:19" ht="17.100000000000001" customHeight="1" x14ac:dyDescent="0.3">
      <c r="A298" s="16"/>
      <c r="B298" s="15"/>
      <c r="C298" s="15" t="s">
        <v>161</v>
      </c>
      <c r="D298" s="16" t="s">
        <v>95</v>
      </c>
      <c r="E298" s="57">
        <v>30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1</v>
      </c>
      <c r="M298" s="13">
        <v>20</v>
      </c>
      <c r="N298" s="13">
        <v>40000</v>
      </c>
      <c r="O298" s="13">
        <v>0</v>
      </c>
      <c r="P298" s="13">
        <v>0</v>
      </c>
      <c r="Q298" s="31">
        <f>F298+I298+L298</f>
        <v>1</v>
      </c>
      <c r="R298" s="31">
        <f t="shared" si="76"/>
        <v>20</v>
      </c>
      <c r="S298" s="31">
        <f t="shared" si="76"/>
        <v>40000</v>
      </c>
    </row>
    <row r="299" spans="1:19" ht="17.100000000000001" customHeight="1" x14ac:dyDescent="0.3">
      <c r="A299" s="16"/>
      <c r="B299" s="15"/>
      <c r="C299" s="15" t="s">
        <v>180</v>
      </c>
      <c r="D299" s="16" t="s">
        <v>95</v>
      </c>
      <c r="E299" s="57">
        <v>30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1</v>
      </c>
      <c r="M299" s="13">
        <v>20</v>
      </c>
      <c r="N299" s="13">
        <v>40000</v>
      </c>
      <c r="O299" s="13">
        <v>0</v>
      </c>
      <c r="P299" s="13">
        <v>0</v>
      </c>
      <c r="Q299" s="31">
        <f>F299+I299+L299</f>
        <v>1</v>
      </c>
      <c r="R299" s="31">
        <f t="shared" si="76"/>
        <v>20</v>
      </c>
      <c r="S299" s="31">
        <f t="shared" si="76"/>
        <v>40000</v>
      </c>
    </row>
    <row r="300" spans="1:19" ht="17.100000000000001" customHeight="1" x14ac:dyDescent="0.3">
      <c r="A300" s="16"/>
      <c r="B300" s="15"/>
      <c r="C300" s="15" t="s">
        <v>181</v>
      </c>
      <c r="D300" s="15" t="s">
        <v>158</v>
      </c>
      <c r="E300" s="57">
        <v>30</v>
      </c>
      <c r="F300" s="13">
        <v>0</v>
      </c>
      <c r="G300" s="13">
        <v>0</v>
      </c>
      <c r="H300" s="13">
        <v>0</v>
      </c>
      <c r="I300" s="13">
        <v>1</v>
      </c>
      <c r="J300" s="13">
        <v>20</v>
      </c>
      <c r="K300" s="13">
        <v>30000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31">
        <f>F300+I300+L300</f>
        <v>1</v>
      </c>
      <c r="R300" s="31">
        <f t="shared" si="76"/>
        <v>20</v>
      </c>
      <c r="S300" s="31">
        <f t="shared" si="76"/>
        <v>30000</v>
      </c>
    </row>
    <row r="301" spans="1:19" ht="17.100000000000001" customHeight="1" x14ac:dyDescent="0.3">
      <c r="A301" s="16"/>
      <c r="B301" s="15"/>
      <c r="C301" s="15" t="s">
        <v>182</v>
      </c>
      <c r="D301" s="16" t="s">
        <v>95</v>
      </c>
      <c r="E301" s="57">
        <v>30</v>
      </c>
      <c r="F301" s="13">
        <v>0</v>
      </c>
      <c r="G301" s="13">
        <v>0</v>
      </c>
      <c r="H301" s="13">
        <v>0</v>
      </c>
      <c r="I301" s="13">
        <v>1</v>
      </c>
      <c r="J301" s="13">
        <v>20</v>
      </c>
      <c r="K301" s="13">
        <v>40000</v>
      </c>
      <c r="L301" s="61">
        <v>0</v>
      </c>
      <c r="M301" s="61">
        <v>0</v>
      </c>
      <c r="N301" s="61">
        <v>0</v>
      </c>
      <c r="O301" s="61">
        <v>0</v>
      </c>
      <c r="P301" s="61">
        <v>0</v>
      </c>
      <c r="Q301" s="50">
        <f>F301+I301+L301</f>
        <v>1</v>
      </c>
      <c r="R301" s="50">
        <f t="shared" si="76"/>
        <v>20</v>
      </c>
      <c r="S301" s="50">
        <f t="shared" si="76"/>
        <v>40000</v>
      </c>
    </row>
    <row r="302" spans="1:19" ht="17.100000000000001" customHeight="1" x14ac:dyDescent="0.3">
      <c r="A302" s="500" t="s">
        <v>39</v>
      </c>
      <c r="B302" s="501"/>
      <c r="C302" s="501"/>
      <c r="D302" s="502"/>
      <c r="E302" s="106"/>
      <c r="F302" s="32">
        <f>SUM(F297:F301)</f>
        <v>0</v>
      </c>
      <c r="G302" s="32">
        <f t="shared" ref="G302:S302" si="77">SUM(G297:G301)</f>
        <v>0</v>
      </c>
      <c r="H302" s="32">
        <f t="shared" si="77"/>
        <v>0</v>
      </c>
      <c r="I302" s="32">
        <f t="shared" si="77"/>
        <v>2</v>
      </c>
      <c r="J302" s="32">
        <f t="shared" si="77"/>
        <v>40</v>
      </c>
      <c r="K302" s="32">
        <f t="shared" si="77"/>
        <v>70000</v>
      </c>
      <c r="L302" s="32">
        <f t="shared" si="77"/>
        <v>3</v>
      </c>
      <c r="M302" s="32">
        <f t="shared" si="77"/>
        <v>60</v>
      </c>
      <c r="N302" s="32">
        <f t="shared" si="77"/>
        <v>120000</v>
      </c>
      <c r="O302" s="32">
        <f t="shared" si="77"/>
        <v>0</v>
      </c>
      <c r="P302" s="32">
        <f t="shared" si="77"/>
        <v>0</v>
      </c>
      <c r="Q302" s="32">
        <f t="shared" si="77"/>
        <v>5</v>
      </c>
      <c r="R302" s="32">
        <f t="shared" si="77"/>
        <v>100</v>
      </c>
      <c r="S302" s="32">
        <f t="shared" si="77"/>
        <v>190000</v>
      </c>
    </row>
    <row r="303" spans="1:19" ht="17.100000000000001" customHeight="1" x14ac:dyDescent="0.3">
      <c r="A303" s="16">
        <v>33</v>
      </c>
      <c r="B303" s="15" t="s">
        <v>159</v>
      </c>
      <c r="C303" s="15" t="s">
        <v>160</v>
      </c>
      <c r="D303" s="15" t="s">
        <v>163</v>
      </c>
      <c r="E303" s="57">
        <v>30</v>
      </c>
      <c r="F303" s="42">
        <v>0</v>
      </c>
      <c r="G303" s="42">
        <v>0</v>
      </c>
      <c r="H303" s="29">
        <v>0</v>
      </c>
      <c r="I303" s="42">
        <v>0</v>
      </c>
      <c r="J303" s="42">
        <v>0</v>
      </c>
      <c r="K303" s="29">
        <v>0</v>
      </c>
      <c r="L303" s="42">
        <v>1</v>
      </c>
      <c r="M303" s="42">
        <v>16</v>
      </c>
      <c r="N303" s="29">
        <v>16000</v>
      </c>
      <c r="O303" s="29">
        <v>0</v>
      </c>
      <c r="P303" s="29">
        <v>0</v>
      </c>
      <c r="Q303" s="30">
        <f>F303+I303+L303</f>
        <v>1</v>
      </c>
      <c r="R303" s="30">
        <f t="shared" ref="R303:S305" si="78">G303+J303+M303+O303</f>
        <v>16</v>
      </c>
      <c r="S303" s="30">
        <f t="shared" si="78"/>
        <v>16000</v>
      </c>
    </row>
    <row r="304" spans="1:19" ht="17.100000000000001" customHeight="1" x14ac:dyDescent="0.3">
      <c r="A304" s="16"/>
      <c r="B304" s="15"/>
      <c r="C304" s="15" t="s">
        <v>161</v>
      </c>
      <c r="D304" s="15" t="s">
        <v>164</v>
      </c>
      <c r="E304" s="57">
        <v>60</v>
      </c>
      <c r="F304" s="41">
        <v>0</v>
      </c>
      <c r="G304" s="41">
        <v>0</v>
      </c>
      <c r="H304" s="13">
        <v>0</v>
      </c>
      <c r="I304" s="41">
        <v>0</v>
      </c>
      <c r="J304" s="41">
        <v>0</v>
      </c>
      <c r="K304" s="13">
        <v>0</v>
      </c>
      <c r="L304" s="41">
        <v>1</v>
      </c>
      <c r="M304" s="41">
        <v>20</v>
      </c>
      <c r="N304" s="13">
        <v>30000</v>
      </c>
      <c r="O304" s="13">
        <v>0</v>
      </c>
      <c r="P304" s="13">
        <v>0</v>
      </c>
      <c r="Q304" s="31">
        <f>F304+I304+L304</f>
        <v>1</v>
      </c>
      <c r="R304" s="31">
        <f t="shared" si="78"/>
        <v>20</v>
      </c>
      <c r="S304" s="31">
        <f t="shared" si="78"/>
        <v>30000</v>
      </c>
    </row>
    <row r="305" spans="1:19" ht="17.100000000000001" customHeight="1" x14ac:dyDescent="0.3">
      <c r="A305" s="63"/>
      <c r="B305" s="39"/>
      <c r="C305" s="39" t="s">
        <v>162</v>
      </c>
      <c r="D305" s="39" t="s">
        <v>24</v>
      </c>
      <c r="E305" s="107">
        <v>30</v>
      </c>
      <c r="F305" s="43">
        <v>0</v>
      </c>
      <c r="G305" s="43">
        <v>0</v>
      </c>
      <c r="H305" s="61">
        <v>0</v>
      </c>
      <c r="I305" s="61">
        <v>2</v>
      </c>
      <c r="J305" s="61">
        <v>40</v>
      </c>
      <c r="K305" s="61">
        <v>40000</v>
      </c>
      <c r="L305" s="61">
        <v>0</v>
      </c>
      <c r="M305" s="61">
        <v>0</v>
      </c>
      <c r="N305" s="61">
        <v>0</v>
      </c>
      <c r="O305" s="61">
        <v>0</v>
      </c>
      <c r="P305" s="61">
        <v>0</v>
      </c>
      <c r="Q305" s="50">
        <f>F305+I305+L305</f>
        <v>2</v>
      </c>
      <c r="R305" s="50">
        <f t="shared" si="78"/>
        <v>40</v>
      </c>
      <c r="S305" s="50">
        <f t="shared" si="78"/>
        <v>40000</v>
      </c>
    </row>
    <row r="306" spans="1:19" ht="17.100000000000001" customHeight="1" x14ac:dyDescent="0.3">
      <c r="A306" s="500" t="s">
        <v>39</v>
      </c>
      <c r="B306" s="501"/>
      <c r="C306" s="501"/>
      <c r="D306" s="502"/>
      <c r="E306" s="106"/>
      <c r="F306" s="32">
        <f>SUM(F303:F305)</f>
        <v>0</v>
      </c>
      <c r="G306" s="32">
        <f t="shared" ref="G306:S306" si="79">SUM(G303:G305)</f>
        <v>0</v>
      </c>
      <c r="H306" s="32">
        <f t="shared" si="79"/>
        <v>0</v>
      </c>
      <c r="I306" s="32">
        <f>SUM(I303:I305)</f>
        <v>2</v>
      </c>
      <c r="J306" s="32">
        <f t="shared" si="79"/>
        <v>40</v>
      </c>
      <c r="K306" s="32">
        <f t="shared" si="79"/>
        <v>40000</v>
      </c>
      <c r="L306" s="32">
        <f t="shared" si="79"/>
        <v>2</v>
      </c>
      <c r="M306" s="32">
        <f>SUM(M303:M305)</f>
        <v>36</v>
      </c>
      <c r="N306" s="32">
        <f t="shared" si="79"/>
        <v>46000</v>
      </c>
      <c r="O306" s="32">
        <f t="shared" si="79"/>
        <v>0</v>
      </c>
      <c r="P306" s="32">
        <f t="shared" si="79"/>
        <v>0</v>
      </c>
      <c r="Q306" s="32">
        <f t="shared" si="79"/>
        <v>4</v>
      </c>
      <c r="R306" s="32">
        <f t="shared" si="79"/>
        <v>76</v>
      </c>
      <c r="S306" s="32">
        <f t="shared" si="79"/>
        <v>86000</v>
      </c>
    </row>
    <row r="307" spans="1:19" ht="17.100000000000001" customHeight="1" x14ac:dyDescent="0.3">
      <c r="A307" s="503" t="s">
        <v>16</v>
      </c>
      <c r="B307" s="503"/>
      <c r="C307" s="503"/>
      <c r="D307" s="503"/>
      <c r="E307" s="107"/>
      <c r="F307" s="50">
        <f t="shared" ref="F307:R307" si="80">SUM(F11+F15+F20+F32+F37+F54+F61+F69+F78+F92+F113+F116+F124+F140+F147+F159+F166+F173+F177+F194+F203+F215+F218+F223+F244+F254+F268+F273+F278+F290+F296+F302+F306)</f>
        <v>42</v>
      </c>
      <c r="G307" s="50">
        <f t="shared" si="80"/>
        <v>560</v>
      </c>
      <c r="H307" s="50">
        <f t="shared" si="80"/>
        <v>2203000</v>
      </c>
      <c r="I307" s="50">
        <f t="shared" si="80"/>
        <v>166</v>
      </c>
      <c r="J307" s="50">
        <f t="shared" si="80"/>
        <v>3370</v>
      </c>
      <c r="K307" s="50">
        <f t="shared" si="80"/>
        <v>4666200</v>
      </c>
      <c r="L307" s="50">
        <f t="shared" si="80"/>
        <v>106</v>
      </c>
      <c r="M307" s="50">
        <f t="shared" si="80"/>
        <v>2042</v>
      </c>
      <c r="N307" s="50">
        <f t="shared" si="80"/>
        <v>2555400</v>
      </c>
      <c r="O307" s="50">
        <f t="shared" si="80"/>
        <v>471</v>
      </c>
      <c r="P307" s="50">
        <f t="shared" si="80"/>
        <v>219700</v>
      </c>
      <c r="Q307" s="50">
        <f t="shared" si="80"/>
        <v>314</v>
      </c>
      <c r="R307" s="50">
        <f t="shared" si="80"/>
        <v>6443</v>
      </c>
      <c r="S307" s="50">
        <f>SUM(S11+S15+S20+S32+S37+S54+S61+S69+S78+S92+S113+S116+S124+S140+S147+S159+S166+S173+S177+S194+S203+S215+S218+S223+S244+S254+S268+S273+S278+S290+S296+S302+S306)</f>
        <v>9644300</v>
      </c>
    </row>
    <row r="308" spans="1:19" ht="8.25" customHeight="1" x14ac:dyDescent="0.3">
      <c r="N308" s="52"/>
    </row>
    <row r="309" spans="1:19" ht="16.5" customHeight="1" x14ac:dyDescent="0.3">
      <c r="A309" s="10" t="s">
        <v>421</v>
      </c>
    </row>
    <row r="310" spans="1:19" ht="16.5" customHeight="1" x14ac:dyDescent="0.3">
      <c r="A310" s="24" t="s">
        <v>322</v>
      </c>
      <c r="B310" s="1" t="s">
        <v>396</v>
      </c>
    </row>
    <row r="311" spans="1:19" ht="16.5" customHeight="1" x14ac:dyDescent="0.3">
      <c r="A311" s="24" t="s">
        <v>322</v>
      </c>
      <c r="B311" s="1" t="s">
        <v>422</v>
      </c>
    </row>
    <row r="312" spans="1:19" ht="16.5" customHeight="1" x14ac:dyDescent="0.3">
      <c r="A312" s="24" t="s">
        <v>322</v>
      </c>
      <c r="B312" s="1" t="s">
        <v>419</v>
      </c>
    </row>
    <row r="313" spans="1:19" ht="16.5" customHeight="1" x14ac:dyDescent="0.3">
      <c r="A313" s="24" t="s">
        <v>322</v>
      </c>
      <c r="B313" s="1" t="s">
        <v>328</v>
      </c>
    </row>
    <row r="314" spans="1:19" s="2" customFormat="1" ht="16.5" customHeight="1" x14ac:dyDescent="0.3">
      <c r="B314" s="2" t="s">
        <v>423</v>
      </c>
      <c r="D314" s="113"/>
      <c r="E314" s="114"/>
      <c r="F314" s="115"/>
      <c r="G314" s="115"/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</row>
    <row r="315" spans="1:19" ht="16.5" customHeight="1" x14ac:dyDescent="0.3"/>
    <row r="316" spans="1:19" x14ac:dyDescent="0.3">
      <c r="C316" s="115"/>
      <c r="D316" s="125"/>
    </row>
  </sheetData>
  <mergeCells count="57">
    <mergeCell ref="A273:D273"/>
    <mergeCell ref="A166:D166"/>
    <mergeCell ref="A215:D215"/>
    <mergeCell ref="A61:D61"/>
    <mergeCell ref="A116:D116"/>
    <mergeCell ref="A124:D124"/>
    <mergeCell ref="A218:D218"/>
    <mergeCell ref="A54:D54"/>
    <mergeCell ref="A113:D113"/>
    <mergeCell ref="A69:D69"/>
    <mergeCell ref="A140:D140"/>
    <mergeCell ref="A92:D92"/>
    <mergeCell ref="A78:D78"/>
    <mergeCell ref="A296:D296"/>
    <mergeCell ref="A307:D307"/>
    <mergeCell ref="A147:D147"/>
    <mergeCell ref="A306:D306"/>
    <mergeCell ref="A159:D159"/>
    <mergeCell ref="A302:D302"/>
    <mergeCell ref="A203:D203"/>
    <mergeCell ref="A177:D177"/>
    <mergeCell ref="A290:D290"/>
    <mergeCell ref="A268:D268"/>
    <mergeCell ref="A278:D278"/>
    <mergeCell ref="A223:D223"/>
    <mergeCell ref="A194:D194"/>
    <mergeCell ref="A254:D254"/>
    <mergeCell ref="A173:D173"/>
    <mergeCell ref="A244:D244"/>
    <mergeCell ref="A1:S1"/>
    <mergeCell ref="A2:S2"/>
    <mergeCell ref="A3:S3"/>
    <mergeCell ref="A5:A8"/>
    <mergeCell ref="P7:P8"/>
    <mergeCell ref="Q7:R7"/>
    <mergeCell ref="S7:S8"/>
    <mergeCell ref="B5:B8"/>
    <mergeCell ref="C5:C8"/>
    <mergeCell ref="D5:D8"/>
    <mergeCell ref="L6:N6"/>
    <mergeCell ref="O6:P6"/>
    <mergeCell ref="F7:G7"/>
    <mergeCell ref="N7:N8"/>
    <mergeCell ref="E5:E8"/>
    <mergeCell ref="F5:P5"/>
    <mergeCell ref="A11:D11"/>
    <mergeCell ref="A32:D32"/>
    <mergeCell ref="A37:D37"/>
    <mergeCell ref="Q5:S6"/>
    <mergeCell ref="A20:D20"/>
    <mergeCell ref="H7:H8"/>
    <mergeCell ref="I7:J7"/>
    <mergeCell ref="K7:K8"/>
    <mergeCell ref="L7:M7"/>
    <mergeCell ref="F6:H6"/>
    <mergeCell ref="I6:K6"/>
    <mergeCell ref="A15:D15"/>
  </mergeCells>
  <pageMargins left="0.23622047244094491" right="0.19685039370078741" top="0.47244094488188981" bottom="0.27559055118110237" header="0.31496062992125984" footer="0.31496062992125984"/>
  <pageSetup paperSize="9" scale="88" orientation="landscape" verticalDpi="0" r:id="rId1"/>
  <ignoredErrors>
    <ignoredError sqref="F16:K19 F21:S31 F79:J79 G92:P92 F91:J91 L91:S91 F90:J90 L90:S90 F89:S89 F88:J88 L88:S88 F87:S87 F86:J86 L86:S86 F85:S85 F84:J84 L84:S84 F83:S83 F82:J82 L82:S82 F81:J81 L81:S81 F80:J80 L80:S80 L79:S79" numberStoredAsText="1"/>
    <ignoredError sqref="Q291:S295 Q269:S272 Q245:S253 Q32:S32 Q274:S277 Q297:S301 Q268:S268 Q116:S116 Q203:S203 Q61:S61 S147 S140" formula="1"/>
    <ignoredError sqref="Q92:S92" numberStoredAsText="1" formula="1"/>
    <ignoredError sqref="E76:E77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E22" sqref="E22"/>
    </sheetView>
  </sheetViews>
  <sheetFormatPr defaultRowHeight="21" x14ac:dyDescent="0.35"/>
  <cols>
    <col min="1" max="1" width="7" style="414" customWidth="1"/>
    <col min="2" max="2" width="23.25" style="415" customWidth="1"/>
    <col min="3" max="3" width="14.125" style="415" customWidth="1"/>
    <col min="4" max="4" width="13.75" style="415" customWidth="1"/>
    <col min="5" max="5" width="14.875" style="415" customWidth="1"/>
    <col min="6" max="16384" width="9" style="415"/>
  </cols>
  <sheetData>
    <row r="1" spans="1:5" x14ac:dyDescent="0.35">
      <c r="A1" s="523" t="s">
        <v>482</v>
      </c>
      <c r="B1" s="523"/>
      <c r="C1" s="523"/>
      <c r="D1" s="523"/>
      <c r="E1" s="523"/>
    </row>
    <row r="2" spans="1:5" x14ac:dyDescent="0.35">
      <c r="A2" s="522" t="s">
        <v>481</v>
      </c>
      <c r="B2" s="522"/>
      <c r="C2" s="522"/>
      <c r="D2" s="522"/>
      <c r="E2" s="522"/>
    </row>
    <row r="3" spans="1:5" x14ac:dyDescent="0.35">
      <c r="A3" s="416" t="s">
        <v>0</v>
      </c>
      <c r="B3" s="416" t="s">
        <v>21</v>
      </c>
      <c r="C3" s="416" t="s">
        <v>485</v>
      </c>
      <c r="D3" s="416" t="s">
        <v>479</v>
      </c>
      <c r="E3" s="416" t="s">
        <v>480</v>
      </c>
    </row>
    <row r="4" spans="1:5" x14ac:dyDescent="0.35">
      <c r="A4" s="417">
        <v>1</v>
      </c>
      <c r="B4" s="418" t="s">
        <v>279</v>
      </c>
      <c r="C4" s="419"/>
      <c r="D4" s="420" t="s">
        <v>250</v>
      </c>
      <c r="E4" s="420"/>
    </row>
    <row r="5" spans="1:5" x14ac:dyDescent="0.35">
      <c r="A5" s="417">
        <v>2</v>
      </c>
      <c r="B5" s="418" t="s">
        <v>226</v>
      </c>
      <c r="C5" s="419"/>
      <c r="D5" s="420" t="s">
        <v>250</v>
      </c>
      <c r="E5" s="420" t="s">
        <v>250</v>
      </c>
    </row>
    <row r="6" spans="1:5" x14ac:dyDescent="0.35">
      <c r="A6" s="417">
        <v>3</v>
      </c>
      <c r="B6" s="418" t="s">
        <v>227</v>
      </c>
      <c r="C6" s="420" t="s">
        <v>250</v>
      </c>
      <c r="D6" s="419"/>
      <c r="E6" s="419"/>
    </row>
    <row r="7" spans="1:5" x14ac:dyDescent="0.35">
      <c r="A7" s="417">
        <v>4</v>
      </c>
      <c r="B7" s="418" t="s">
        <v>229</v>
      </c>
      <c r="C7" s="419"/>
      <c r="D7" s="420" t="s">
        <v>250</v>
      </c>
      <c r="E7" s="419"/>
    </row>
    <row r="8" spans="1:5" x14ac:dyDescent="0.35">
      <c r="A8" s="417">
        <v>5</v>
      </c>
      <c r="B8" s="418" t="s">
        <v>230</v>
      </c>
      <c r="C8" s="420" t="s">
        <v>250</v>
      </c>
      <c r="D8" s="419"/>
      <c r="E8" s="419"/>
    </row>
    <row r="9" spans="1:5" x14ac:dyDescent="0.35">
      <c r="A9" s="417">
        <v>6</v>
      </c>
      <c r="B9" s="418" t="s">
        <v>231</v>
      </c>
      <c r="C9" s="420" t="s">
        <v>250</v>
      </c>
      <c r="D9" s="419"/>
      <c r="E9" s="419"/>
    </row>
    <row r="10" spans="1:5" x14ac:dyDescent="0.35">
      <c r="A10" s="417">
        <v>7</v>
      </c>
      <c r="B10" s="418" t="s">
        <v>233</v>
      </c>
      <c r="C10" s="419"/>
      <c r="D10" s="420" t="s">
        <v>250</v>
      </c>
      <c r="E10" s="419"/>
    </row>
    <row r="11" spans="1:5" x14ac:dyDescent="0.35">
      <c r="A11" s="417">
        <v>8</v>
      </c>
      <c r="B11" s="418" t="s">
        <v>43</v>
      </c>
      <c r="C11" s="419"/>
      <c r="D11" s="420" t="s">
        <v>250</v>
      </c>
      <c r="E11" s="419"/>
    </row>
    <row r="12" spans="1:5" x14ac:dyDescent="0.35">
      <c r="A12" s="417">
        <v>9</v>
      </c>
      <c r="B12" s="418" t="s">
        <v>190</v>
      </c>
      <c r="C12" s="419"/>
      <c r="D12" s="420" t="s">
        <v>250</v>
      </c>
      <c r="E12" s="420"/>
    </row>
    <row r="13" spans="1:5" x14ac:dyDescent="0.35">
      <c r="A13" s="417">
        <v>10</v>
      </c>
      <c r="B13" s="418" t="s">
        <v>234</v>
      </c>
      <c r="C13" s="419"/>
      <c r="D13" s="420" t="s">
        <v>250</v>
      </c>
      <c r="E13" s="420" t="s">
        <v>250</v>
      </c>
    </row>
    <row r="14" spans="1:5" ht="18.95" customHeight="1" x14ac:dyDescent="0.35">
      <c r="A14" s="417">
        <v>11</v>
      </c>
      <c r="B14" s="418" t="s">
        <v>235</v>
      </c>
      <c r="C14" s="419"/>
      <c r="D14" s="420" t="s">
        <v>250</v>
      </c>
      <c r="E14" s="420" t="s">
        <v>250</v>
      </c>
    </row>
    <row r="15" spans="1:5" ht="18.95" customHeight="1" x14ac:dyDescent="0.35">
      <c r="A15" s="417">
        <v>12</v>
      </c>
      <c r="B15" s="418" t="s">
        <v>236</v>
      </c>
      <c r="C15" s="419"/>
      <c r="D15" s="420" t="s">
        <v>250</v>
      </c>
      <c r="E15" s="420"/>
    </row>
    <row r="16" spans="1:5" ht="18.95" customHeight="1" x14ac:dyDescent="0.35">
      <c r="A16" s="417">
        <v>13</v>
      </c>
      <c r="B16" s="418" t="s">
        <v>237</v>
      </c>
      <c r="C16" s="419"/>
      <c r="D16" s="420" t="s">
        <v>250</v>
      </c>
      <c r="E16" s="419"/>
    </row>
    <row r="17" spans="1:5" ht="18.95" customHeight="1" x14ac:dyDescent="0.35">
      <c r="A17" s="417">
        <v>14</v>
      </c>
      <c r="B17" s="418" t="s">
        <v>238</v>
      </c>
      <c r="C17" s="420" t="s">
        <v>250</v>
      </c>
      <c r="E17" s="420" t="s">
        <v>250</v>
      </c>
    </row>
    <row r="18" spans="1:5" ht="18.95" customHeight="1" x14ac:dyDescent="0.35">
      <c r="A18" s="417">
        <v>15</v>
      </c>
      <c r="B18" s="418" t="s">
        <v>239</v>
      </c>
      <c r="C18" s="419"/>
      <c r="D18" s="420" t="s">
        <v>250</v>
      </c>
      <c r="E18" s="420"/>
    </row>
    <row r="19" spans="1:5" ht="18.95" customHeight="1" x14ac:dyDescent="0.35">
      <c r="A19" s="417">
        <v>16</v>
      </c>
      <c r="B19" s="418" t="s">
        <v>240</v>
      </c>
      <c r="C19" s="419"/>
      <c r="D19" s="420" t="s">
        <v>250</v>
      </c>
      <c r="E19" s="420"/>
    </row>
    <row r="20" spans="1:5" ht="18.95" customHeight="1" x14ac:dyDescent="0.35">
      <c r="A20" s="417">
        <v>17</v>
      </c>
      <c r="B20" s="418" t="s">
        <v>67</v>
      </c>
      <c r="C20" s="420" t="s">
        <v>250</v>
      </c>
      <c r="D20" s="419"/>
      <c r="E20" s="419"/>
    </row>
    <row r="21" spans="1:5" ht="18.95" customHeight="1" x14ac:dyDescent="0.35">
      <c r="A21" s="417">
        <v>18</v>
      </c>
      <c r="B21" s="418" t="s">
        <v>47</v>
      </c>
      <c r="C21" s="420" t="s">
        <v>250</v>
      </c>
      <c r="D21" s="419"/>
      <c r="E21" s="419"/>
    </row>
    <row r="22" spans="1:5" ht="18.95" customHeight="1" x14ac:dyDescent="0.35">
      <c r="A22" s="417">
        <v>19</v>
      </c>
      <c r="B22" s="418" t="s">
        <v>241</v>
      </c>
      <c r="C22" s="420" t="s">
        <v>250</v>
      </c>
      <c r="D22" s="419"/>
      <c r="E22" s="419"/>
    </row>
    <row r="23" spans="1:5" ht="18.95" customHeight="1" x14ac:dyDescent="0.35">
      <c r="A23" s="417">
        <v>20</v>
      </c>
      <c r="B23" s="418" t="s">
        <v>217</v>
      </c>
      <c r="C23" s="419"/>
      <c r="D23" s="420" t="s">
        <v>250</v>
      </c>
      <c r="E23" s="419"/>
    </row>
    <row r="24" spans="1:5" ht="18.95" customHeight="1" x14ac:dyDescent="0.35">
      <c r="A24" s="417">
        <v>21</v>
      </c>
      <c r="B24" s="418" t="s">
        <v>165</v>
      </c>
      <c r="C24" s="420" t="s">
        <v>250</v>
      </c>
      <c r="D24" s="419"/>
      <c r="E24" s="419"/>
    </row>
    <row r="25" spans="1:5" ht="18.95" customHeight="1" x14ac:dyDescent="0.35">
      <c r="A25" s="417">
        <v>22</v>
      </c>
      <c r="B25" s="418" t="s">
        <v>102</v>
      </c>
      <c r="C25" s="420" t="s">
        <v>250</v>
      </c>
      <c r="D25" s="419"/>
      <c r="E25" s="419"/>
    </row>
    <row r="26" spans="1:5" ht="18.95" customHeight="1" x14ac:dyDescent="0.35">
      <c r="A26" s="417">
        <v>23</v>
      </c>
      <c r="B26" s="418" t="s">
        <v>89</v>
      </c>
      <c r="C26" s="420" t="s">
        <v>250</v>
      </c>
      <c r="D26" s="419"/>
      <c r="E26" s="419"/>
    </row>
    <row r="27" spans="1:5" ht="18.95" customHeight="1" x14ac:dyDescent="0.35">
      <c r="A27" s="417">
        <v>24</v>
      </c>
      <c r="B27" s="418" t="s">
        <v>22</v>
      </c>
      <c r="C27" s="420" t="s">
        <v>250</v>
      </c>
      <c r="D27" s="419"/>
      <c r="E27" s="419"/>
    </row>
    <row r="28" spans="1:5" ht="18.95" customHeight="1" x14ac:dyDescent="0.35">
      <c r="A28" s="417">
        <v>25</v>
      </c>
      <c r="B28" s="418" t="s">
        <v>75</v>
      </c>
      <c r="C28" s="420" t="s">
        <v>250</v>
      </c>
      <c r="D28" s="419"/>
      <c r="E28" s="419"/>
    </row>
    <row r="29" spans="1:5" ht="18.95" customHeight="1" x14ac:dyDescent="0.35">
      <c r="A29" s="417">
        <v>26</v>
      </c>
      <c r="B29" s="418" t="s">
        <v>56</v>
      </c>
      <c r="C29" s="419"/>
      <c r="D29" s="420" t="s">
        <v>250</v>
      </c>
      <c r="E29" s="419"/>
    </row>
    <row r="30" spans="1:5" ht="18.95" customHeight="1" x14ac:dyDescent="0.35">
      <c r="A30" s="417">
        <v>27</v>
      </c>
      <c r="B30" s="418" t="s">
        <v>183</v>
      </c>
      <c r="C30" s="420" t="s">
        <v>250</v>
      </c>
      <c r="D30" s="419"/>
      <c r="E30" s="419"/>
    </row>
    <row r="31" spans="1:5" ht="18.95" customHeight="1" x14ac:dyDescent="0.35">
      <c r="A31" s="417">
        <v>28</v>
      </c>
      <c r="B31" s="418" t="s">
        <v>58</v>
      </c>
      <c r="C31" s="420" t="s">
        <v>250</v>
      </c>
      <c r="D31" s="419"/>
      <c r="E31" s="419"/>
    </row>
    <row r="32" spans="1:5" ht="18.95" customHeight="1" x14ac:dyDescent="0.35">
      <c r="A32" s="417">
        <v>29</v>
      </c>
      <c r="B32" s="418" t="s">
        <v>246</v>
      </c>
      <c r="C32" s="419"/>
      <c r="D32" s="420" t="s">
        <v>250</v>
      </c>
      <c r="E32" s="419"/>
    </row>
    <row r="33" spans="1:5" ht="18.95" customHeight="1" x14ac:dyDescent="0.35">
      <c r="A33" s="417">
        <v>30</v>
      </c>
      <c r="B33" s="418" t="s">
        <v>247</v>
      </c>
      <c r="C33" s="420" t="s">
        <v>250</v>
      </c>
      <c r="D33" s="419"/>
      <c r="E33" s="419"/>
    </row>
    <row r="34" spans="1:5" ht="18.95" customHeight="1" x14ac:dyDescent="0.35">
      <c r="A34" s="417">
        <v>31</v>
      </c>
      <c r="B34" s="418" t="s">
        <v>178</v>
      </c>
      <c r="C34" s="419"/>
      <c r="D34" s="420" t="s">
        <v>250</v>
      </c>
      <c r="E34" s="419"/>
    </row>
    <row r="35" spans="1:5" ht="18.95" customHeight="1" x14ac:dyDescent="0.35">
      <c r="A35" s="417">
        <v>32</v>
      </c>
      <c r="B35" s="418" t="s">
        <v>159</v>
      </c>
      <c r="C35" s="420" t="s">
        <v>250</v>
      </c>
      <c r="D35" s="419"/>
      <c r="E35" s="419"/>
    </row>
    <row r="36" spans="1:5" ht="18.95" customHeight="1" x14ac:dyDescent="0.35">
      <c r="A36" s="417">
        <v>33</v>
      </c>
      <c r="B36" s="418" t="s">
        <v>145</v>
      </c>
      <c r="C36" s="419"/>
      <c r="D36" s="420" t="s">
        <v>250</v>
      </c>
      <c r="E36" s="419"/>
    </row>
  </sheetData>
  <mergeCells count="2">
    <mergeCell ref="A2:E2"/>
    <mergeCell ref="A1:E1"/>
  </mergeCells>
  <pageMargins left="1.1399999999999999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B24" sqref="B24"/>
    </sheetView>
  </sheetViews>
  <sheetFormatPr defaultRowHeight="18.75" x14ac:dyDescent="0.3"/>
  <cols>
    <col min="1" max="1" width="7.25" style="1" customWidth="1"/>
    <col min="2" max="2" width="32" style="1" customWidth="1"/>
    <col min="3" max="3" width="27.5" style="46" customWidth="1"/>
    <col min="4" max="4" width="20.375" style="24" customWidth="1"/>
    <col min="5" max="5" width="17" style="1" customWidth="1"/>
    <col min="6" max="16384" width="9" style="1"/>
  </cols>
  <sheetData>
    <row r="1" spans="1:5" ht="21" x14ac:dyDescent="0.35">
      <c r="A1" s="493" t="s">
        <v>7</v>
      </c>
      <c r="B1" s="493"/>
      <c r="C1" s="493"/>
      <c r="D1" s="493"/>
      <c r="E1" s="493"/>
    </row>
    <row r="2" spans="1:5" ht="21" x14ac:dyDescent="0.35">
      <c r="A2" s="493" t="s">
        <v>318</v>
      </c>
      <c r="B2" s="493"/>
      <c r="C2" s="493"/>
      <c r="D2" s="493"/>
      <c r="E2" s="493"/>
    </row>
    <row r="3" spans="1:5" ht="17.25" customHeight="1" x14ac:dyDescent="0.3">
      <c r="A3" s="505"/>
      <c r="B3" s="505"/>
      <c r="C3" s="505"/>
      <c r="D3" s="505"/>
    </row>
    <row r="4" spans="1:5" s="2" customFormat="1" ht="9" customHeight="1" x14ac:dyDescent="0.3">
      <c r="A4" s="506" t="s">
        <v>0</v>
      </c>
      <c r="B4" s="507" t="s">
        <v>21</v>
      </c>
      <c r="C4" s="510" t="s">
        <v>319</v>
      </c>
      <c r="D4" s="514" t="s">
        <v>10</v>
      </c>
      <c r="E4" s="514" t="s">
        <v>317</v>
      </c>
    </row>
    <row r="5" spans="1:5" s="2" customFormat="1" x14ac:dyDescent="0.3">
      <c r="A5" s="506"/>
      <c r="B5" s="508"/>
      <c r="C5" s="511"/>
      <c r="D5" s="524"/>
      <c r="E5" s="524"/>
    </row>
    <row r="6" spans="1:5" s="2" customFormat="1" ht="10.5" customHeight="1" x14ac:dyDescent="0.3">
      <c r="A6" s="506"/>
      <c r="B6" s="508"/>
      <c r="C6" s="511"/>
      <c r="D6" s="524"/>
      <c r="E6" s="524"/>
    </row>
    <row r="7" spans="1:5" s="2" customFormat="1" ht="19.5" x14ac:dyDescent="0.3">
      <c r="A7" s="74"/>
      <c r="B7" s="74"/>
      <c r="C7" s="75"/>
      <c r="D7" s="76"/>
      <c r="E7" s="76"/>
    </row>
    <row r="8" spans="1:5" s="2" customFormat="1" ht="19.5" x14ac:dyDescent="0.3">
      <c r="A8" s="77"/>
      <c r="B8" s="77"/>
      <c r="C8" s="78"/>
      <c r="D8" s="79"/>
      <c r="E8" s="79"/>
    </row>
    <row r="9" spans="1:5" s="2" customFormat="1" ht="19.5" x14ac:dyDescent="0.3">
      <c r="A9" s="77"/>
      <c r="B9" s="77"/>
      <c r="C9" s="78"/>
      <c r="D9" s="79"/>
      <c r="E9" s="79"/>
    </row>
    <row r="10" spans="1:5" s="2" customFormat="1" ht="19.5" x14ac:dyDescent="0.3">
      <c r="A10" s="77"/>
      <c r="B10" s="77"/>
      <c r="C10" s="78"/>
      <c r="D10" s="79"/>
      <c r="E10" s="79"/>
    </row>
    <row r="11" spans="1:5" s="2" customFormat="1" ht="19.5" x14ac:dyDescent="0.3">
      <c r="A11" s="77"/>
      <c r="B11" s="77"/>
      <c r="C11" s="78"/>
      <c r="D11" s="79"/>
      <c r="E11" s="79"/>
    </row>
    <row r="12" spans="1:5" s="2" customFormat="1" ht="19.5" x14ac:dyDescent="0.3">
      <c r="A12" s="77"/>
      <c r="B12" s="77"/>
      <c r="C12" s="78"/>
      <c r="D12" s="79"/>
      <c r="E12" s="79"/>
    </row>
    <row r="13" spans="1:5" s="2" customFormat="1" ht="19.5" x14ac:dyDescent="0.3">
      <c r="A13" s="77"/>
      <c r="B13" s="77"/>
      <c r="C13" s="78"/>
      <c r="D13" s="79"/>
      <c r="E13" s="79"/>
    </row>
    <row r="14" spans="1:5" s="2" customFormat="1" ht="19.5" x14ac:dyDescent="0.3">
      <c r="A14" s="77"/>
      <c r="B14" s="77"/>
      <c r="C14" s="78"/>
      <c r="D14" s="79"/>
      <c r="E14" s="79"/>
    </row>
    <row r="15" spans="1:5" s="2" customFormat="1" ht="19.5" x14ac:dyDescent="0.3">
      <c r="A15" s="77"/>
      <c r="B15" s="77"/>
      <c r="C15" s="78"/>
      <c r="D15" s="79"/>
      <c r="E15" s="79"/>
    </row>
    <row r="16" spans="1:5" s="2" customFormat="1" ht="19.5" x14ac:dyDescent="0.3">
      <c r="A16" s="77"/>
      <c r="B16" s="77"/>
      <c r="C16" s="78"/>
      <c r="D16" s="79"/>
      <c r="E16" s="79"/>
    </row>
    <row r="17" spans="1:5" s="2" customFormat="1" ht="19.5" x14ac:dyDescent="0.3">
      <c r="A17" s="77"/>
      <c r="B17" s="77"/>
      <c r="C17" s="78"/>
      <c r="D17" s="79"/>
      <c r="E17" s="79"/>
    </row>
    <row r="18" spans="1:5" s="2" customFormat="1" ht="19.5" x14ac:dyDescent="0.3">
      <c r="A18" s="77"/>
      <c r="B18" s="77"/>
      <c r="C18" s="78"/>
      <c r="D18" s="79"/>
      <c r="E18" s="79"/>
    </row>
    <row r="19" spans="1:5" s="2" customFormat="1" ht="19.5" x14ac:dyDescent="0.3">
      <c r="A19" s="77"/>
      <c r="B19" s="77"/>
      <c r="C19" s="78"/>
      <c r="D19" s="79"/>
      <c r="E19" s="79"/>
    </row>
    <row r="20" spans="1:5" s="2" customFormat="1" ht="19.5" x14ac:dyDescent="0.3">
      <c r="A20" s="77"/>
      <c r="B20" s="77"/>
      <c r="C20" s="78"/>
      <c r="D20" s="79"/>
      <c r="E20" s="79"/>
    </row>
    <row r="21" spans="1:5" s="2" customFormat="1" ht="19.5" x14ac:dyDescent="0.3">
      <c r="A21" s="77"/>
      <c r="B21" s="77"/>
      <c r="C21" s="78"/>
      <c r="D21" s="79"/>
      <c r="E21" s="79"/>
    </row>
    <row r="22" spans="1:5" s="2" customFormat="1" ht="19.5" x14ac:dyDescent="0.3">
      <c r="A22" s="77"/>
      <c r="B22" s="77"/>
      <c r="C22" s="78"/>
      <c r="D22" s="79"/>
      <c r="E22" s="79"/>
    </row>
    <row r="23" spans="1:5" s="2" customFormat="1" ht="19.5" x14ac:dyDescent="0.3">
      <c r="A23" s="77"/>
      <c r="B23" s="77"/>
      <c r="C23" s="78"/>
      <c r="D23" s="79"/>
      <c r="E23" s="79"/>
    </row>
    <row r="24" spans="1:5" s="2" customFormat="1" ht="19.5" x14ac:dyDescent="0.3">
      <c r="A24" s="77"/>
      <c r="B24" s="77"/>
      <c r="C24" s="78"/>
      <c r="D24" s="79"/>
      <c r="E24" s="79"/>
    </row>
    <row r="25" spans="1:5" s="2" customFormat="1" ht="19.5" x14ac:dyDescent="0.3">
      <c r="A25" s="77"/>
      <c r="B25" s="77"/>
      <c r="C25" s="78"/>
      <c r="D25" s="79"/>
      <c r="E25" s="79"/>
    </row>
    <row r="26" spans="1:5" s="2" customFormat="1" ht="19.5" x14ac:dyDescent="0.3">
      <c r="A26" s="77"/>
      <c r="B26" s="77"/>
      <c r="C26" s="78"/>
      <c r="D26" s="79"/>
      <c r="E26" s="79"/>
    </row>
    <row r="27" spans="1:5" s="2" customFormat="1" ht="19.5" x14ac:dyDescent="0.3">
      <c r="A27" s="77"/>
      <c r="B27" s="77"/>
      <c r="C27" s="78"/>
      <c r="D27" s="79"/>
      <c r="E27" s="79"/>
    </row>
    <row r="28" spans="1:5" s="2" customFormat="1" ht="19.5" x14ac:dyDescent="0.3">
      <c r="A28" s="80"/>
      <c r="B28" s="81"/>
      <c r="C28" s="82"/>
      <c r="D28" s="83"/>
      <c r="E28" s="83"/>
    </row>
    <row r="29" spans="1:5" s="2" customFormat="1" ht="19.5" x14ac:dyDescent="0.3">
      <c r="A29" s="80"/>
      <c r="B29" s="84"/>
      <c r="C29" s="85"/>
      <c r="D29" s="83"/>
      <c r="E29" s="83"/>
    </row>
    <row r="30" spans="1:5" s="2" customFormat="1" ht="19.5" x14ac:dyDescent="0.3">
      <c r="A30" s="80"/>
      <c r="B30" s="84"/>
      <c r="C30" s="82"/>
      <c r="D30" s="83"/>
      <c r="E30" s="83"/>
    </row>
    <row r="31" spans="1:5" s="2" customFormat="1" ht="19.5" x14ac:dyDescent="0.3">
      <c r="A31" s="80"/>
      <c r="B31" s="84"/>
      <c r="C31" s="82"/>
      <c r="D31" s="83"/>
      <c r="E31" s="83"/>
    </row>
    <row r="32" spans="1:5" s="2" customFormat="1" ht="19.5" x14ac:dyDescent="0.3">
      <c r="A32" s="80"/>
      <c r="B32" s="84"/>
      <c r="C32" s="82"/>
      <c r="D32" s="83"/>
      <c r="E32" s="83"/>
    </row>
    <row r="33" spans="1:5" s="2" customFormat="1" ht="19.5" x14ac:dyDescent="0.3">
      <c r="A33" s="80"/>
      <c r="B33" s="80"/>
      <c r="C33" s="86"/>
      <c r="D33" s="83"/>
      <c r="E33" s="83"/>
    </row>
    <row r="34" spans="1:5" s="2" customFormat="1" ht="19.5" x14ac:dyDescent="0.3">
      <c r="A34" s="87"/>
      <c r="B34" s="87"/>
      <c r="C34" s="88"/>
      <c r="D34" s="89"/>
      <c r="E34" s="89"/>
    </row>
  </sheetData>
  <mergeCells count="8">
    <mergeCell ref="E4:E6"/>
    <mergeCell ref="A1:E1"/>
    <mergeCell ref="A2:E2"/>
    <mergeCell ref="A3:D3"/>
    <mergeCell ref="A4:A6"/>
    <mergeCell ref="B4:B6"/>
    <mergeCell ref="C4:C6"/>
    <mergeCell ref="D4:D6"/>
  </mergeCells>
  <pageMargins left="0.23622047244094491" right="0.19685039370078741" top="0.47244094488188981" bottom="0.27559055118110237" header="0.31496062992125984" footer="0.31496062992125984"/>
  <pageSetup paperSize="9" scale="8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workbookViewId="0">
      <selection activeCell="C23" sqref="C23"/>
    </sheetView>
  </sheetViews>
  <sheetFormatPr defaultRowHeight="18.75" x14ac:dyDescent="0.3"/>
  <cols>
    <col min="1" max="1" width="4.875" style="1" customWidth="1"/>
    <col min="2" max="2" width="15.5" style="1" customWidth="1"/>
    <col min="3" max="3" width="33.25" style="1" customWidth="1"/>
    <col min="4" max="4" width="18.375" style="104" customWidth="1"/>
    <col min="5" max="5" width="7.625" style="104" customWidth="1"/>
    <col min="6" max="6" width="3.625" style="24" customWidth="1"/>
    <col min="7" max="7" width="3.875" style="24" customWidth="1"/>
    <col min="8" max="8" width="8.75" style="24" customWidth="1"/>
    <col min="9" max="9" width="3.5" style="24" customWidth="1"/>
    <col min="10" max="10" width="4.75" style="24" bestFit="1" customWidth="1"/>
    <col min="11" max="11" width="9.625" style="24" customWidth="1"/>
    <col min="12" max="12" width="3.5" style="24" customWidth="1"/>
    <col min="13" max="13" width="4.875" style="24" customWidth="1"/>
    <col min="14" max="14" width="9.125" style="24" customWidth="1"/>
    <col min="15" max="15" width="3.5" style="24" customWidth="1"/>
    <col min="16" max="16" width="4.75" style="24" bestFit="1" customWidth="1"/>
    <col min="17" max="17" width="9.25" style="24" customWidth="1"/>
    <col min="18" max="16384" width="9" style="1"/>
  </cols>
  <sheetData>
    <row r="1" spans="1:17" ht="21" x14ac:dyDescent="0.35">
      <c r="A1" s="493" t="s">
        <v>377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</row>
    <row r="2" spans="1:17" ht="21" customHeight="1" x14ac:dyDescent="0.3">
      <c r="A2" s="505" t="s">
        <v>17</v>
      </c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</row>
    <row r="3" spans="1:17" ht="7.5" customHeight="1" x14ac:dyDescent="0.3">
      <c r="A3" s="8"/>
      <c r="B3" s="8"/>
      <c r="C3" s="8"/>
      <c r="D3" s="105"/>
      <c r="E3" s="105"/>
      <c r="F3" s="23"/>
      <c r="G3" s="23"/>
      <c r="H3" s="23"/>
      <c r="I3" s="23"/>
      <c r="J3" s="23"/>
      <c r="K3" s="23"/>
      <c r="L3" s="23"/>
      <c r="M3" s="23"/>
      <c r="N3" s="23"/>
    </row>
    <row r="4" spans="1:17" s="2" customFormat="1" ht="24.75" customHeight="1" x14ac:dyDescent="0.3">
      <c r="A4" s="506" t="s">
        <v>0</v>
      </c>
      <c r="B4" s="507" t="s">
        <v>21</v>
      </c>
      <c r="C4" s="507" t="s">
        <v>349</v>
      </c>
      <c r="D4" s="510" t="s">
        <v>2</v>
      </c>
      <c r="E4" s="507" t="s">
        <v>11</v>
      </c>
      <c r="F4" s="513" t="s">
        <v>6</v>
      </c>
      <c r="G4" s="513"/>
      <c r="H4" s="513"/>
      <c r="I4" s="513"/>
      <c r="J4" s="513"/>
      <c r="K4" s="513"/>
      <c r="L4" s="513"/>
      <c r="M4" s="513"/>
      <c r="N4" s="513"/>
      <c r="O4" s="516" t="s">
        <v>16</v>
      </c>
      <c r="P4" s="516"/>
      <c r="Q4" s="516"/>
    </row>
    <row r="5" spans="1:17" s="2" customFormat="1" ht="19.5" x14ac:dyDescent="0.3">
      <c r="A5" s="506"/>
      <c r="B5" s="508"/>
      <c r="C5" s="508"/>
      <c r="D5" s="511"/>
      <c r="E5" s="508"/>
      <c r="F5" s="513" t="s">
        <v>12</v>
      </c>
      <c r="G5" s="513"/>
      <c r="H5" s="513"/>
      <c r="I5" s="513" t="s">
        <v>13</v>
      </c>
      <c r="J5" s="513"/>
      <c r="K5" s="513"/>
      <c r="L5" s="513" t="s">
        <v>14</v>
      </c>
      <c r="M5" s="513"/>
      <c r="N5" s="513"/>
      <c r="O5" s="516"/>
      <c r="P5" s="516"/>
      <c r="Q5" s="516"/>
    </row>
    <row r="6" spans="1:17" s="2" customFormat="1" ht="19.5" customHeight="1" x14ac:dyDescent="0.3">
      <c r="A6" s="506"/>
      <c r="B6" s="508"/>
      <c r="C6" s="508"/>
      <c r="D6" s="511"/>
      <c r="E6" s="508"/>
      <c r="F6" s="513" t="s">
        <v>5</v>
      </c>
      <c r="G6" s="513"/>
      <c r="H6" s="514" t="s">
        <v>10</v>
      </c>
      <c r="I6" s="513" t="s">
        <v>5</v>
      </c>
      <c r="J6" s="513"/>
      <c r="K6" s="514" t="s">
        <v>10</v>
      </c>
      <c r="L6" s="513" t="s">
        <v>5</v>
      </c>
      <c r="M6" s="513"/>
      <c r="N6" s="514" t="s">
        <v>10</v>
      </c>
      <c r="O6" s="513" t="s">
        <v>5</v>
      </c>
      <c r="P6" s="513"/>
      <c r="Q6" s="517" t="s">
        <v>10</v>
      </c>
    </row>
    <row r="7" spans="1:17" s="2" customFormat="1" ht="19.5" x14ac:dyDescent="0.3">
      <c r="A7" s="506"/>
      <c r="B7" s="509"/>
      <c r="C7" s="509"/>
      <c r="D7" s="512"/>
      <c r="E7" s="509"/>
      <c r="F7" s="123" t="s">
        <v>3</v>
      </c>
      <c r="G7" s="123" t="s">
        <v>4</v>
      </c>
      <c r="H7" s="515"/>
      <c r="I7" s="123" t="s">
        <v>3</v>
      </c>
      <c r="J7" s="123" t="s">
        <v>4</v>
      </c>
      <c r="K7" s="515"/>
      <c r="L7" s="123" t="s">
        <v>3</v>
      </c>
      <c r="M7" s="123" t="s">
        <v>4</v>
      </c>
      <c r="N7" s="515"/>
      <c r="O7" s="123" t="s">
        <v>3</v>
      </c>
      <c r="P7" s="123" t="s">
        <v>4</v>
      </c>
      <c r="Q7" s="517"/>
    </row>
    <row r="8" spans="1:17" ht="19.5" x14ac:dyDescent="0.3">
      <c r="A8" s="17">
        <v>1</v>
      </c>
      <c r="B8" s="14" t="s">
        <v>202</v>
      </c>
      <c r="C8" s="18" t="s">
        <v>374</v>
      </c>
      <c r="D8" s="16" t="s">
        <v>158</v>
      </c>
      <c r="E8" s="129">
        <v>18</v>
      </c>
      <c r="F8" s="133">
        <v>0</v>
      </c>
      <c r="G8" s="133">
        <v>0</v>
      </c>
      <c r="H8" s="131">
        <v>0</v>
      </c>
      <c r="I8" s="133">
        <v>0</v>
      </c>
      <c r="J8" s="133">
        <v>0</v>
      </c>
      <c r="K8" s="131">
        <v>0</v>
      </c>
      <c r="L8" s="133">
        <v>1</v>
      </c>
      <c r="M8" s="133">
        <v>20</v>
      </c>
      <c r="N8" s="132">
        <v>51000</v>
      </c>
      <c r="O8" s="30">
        <f>F8+I8+L8</f>
        <v>1</v>
      </c>
      <c r="P8" s="30">
        <f>G8+J8+M8</f>
        <v>20</v>
      </c>
      <c r="Q8" s="30">
        <f>H8+K8+N8</f>
        <v>51000</v>
      </c>
    </row>
    <row r="9" spans="1:17" ht="19.5" x14ac:dyDescent="0.3">
      <c r="A9" s="49"/>
      <c r="B9" s="49"/>
      <c r="C9" s="49"/>
      <c r="D9" s="45"/>
      <c r="E9" s="49"/>
      <c r="F9" s="45"/>
      <c r="G9" s="45"/>
      <c r="H9" s="130"/>
      <c r="I9" s="45"/>
      <c r="J9" s="45"/>
      <c r="K9" s="130"/>
      <c r="L9" s="45"/>
      <c r="M9" s="45"/>
      <c r="N9" s="130"/>
      <c r="O9" s="45"/>
      <c r="P9" s="45"/>
      <c r="Q9" s="130"/>
    </row>
    <row r="10" spans="1:17" x14ac:dyDescent="0.3">
      <c r="A10" s="500" t="s">
        <v>39</v>
      </c>
      <c r="B10" s="501"/>
      <c r="C10" s="501"/>
      <c r="D10" s="502"/>
      <c r="E10" s="106"/>
      <c r="F10" s="32">
        <f t="shared" ref="F10:Q10" si="0">SUM(F7:F9)</f>
        <v>0</v>
      </c>
      <c r="G10" s="32">
        <f t="shared" si="0"/>
        <v>0</v>
      </c>
      <c r="H10" s="32">
        <f t="shared" si="0"/>
        <v>0</v>
      </c>
      <c r="I10" s="32">
        <f t="shared" si="0"/>
        <v>0</v>
      </c>
      <c r="J10" s="32">
        <f t="shared" si="0"/>
        <v>0</v>
      </c>
      <c r="K10" s="32">
        <f t="shared" si="0"/>
        <v>0</v>
      </c>
      <c r="L10" s="32">
        <f t="shared" si="0"/>
        <v>1</v>
      </c>
      <c r="M10" s="32">
        <f t="shared" si="0"/>
        <v>20</v>
      </c>
      <c r="N10" s="32">
        <f t="shared" si="0"/>
        <v>51000</v>
      </c>
      <c r="O10" s="32">
        <f t="shared" si="0"/>
        <v>1</v>
      </c>
      <c r="P10" s="32">
        <f t="shared" si="0"/>
        <v>20</v>
      </c>
      <c r="Q10" s="32">
        <f t="shared" si="0"/>
        <v>51000</v>
      </c>
    </row>
    <row r="11" spans="1:17" x14ac:dyDescent="0.3">
      <c r="A11" s="11">
        <v>2</v>
      </c>
      <c r="B11" s="14" t="s">
        <v>228</v>
      </c>
      <c r="C11" s="14" t="s">
        <v>366</v>
      </c>
      <c r="D11" s="11" t="s">
        <v>368</v>
      </c>
      <c r="E11" s="53">
        <v>30</v>
      </c>
      <c r="F11" s="29">
        <v>0</v>
      </c>
      <c r="G11" s="29">
        <v>0</v>
      </c>
      <c r="H11" s="29">
        <v>0</v>
      </c>
      <c r="I11" s="29">
        <v>5</v>
      </c>
      <c r="J11" s="29">
        <v>100</v>
      </c>
      <c r="K11" s="29">
        <v>387000</v>
      </c>
      <c r="L11" s="42">
        <v>0</v>
      </c>
      <c r="M11" s="42">
        <v>0</v>
      </c>
      <c r="N11" s="42">
        <v>0</v>
      </c>
      <c r="O11" s="30">
        <f>F11+I11+L11</f>
        <v>5</v>
      </c>
      <c r="P11" s="30">
        <f>G11+J11+M11</f>
        <v>100</v>
      </c>
      <c r="Q11" s="30">
        <f>H11+K11+N11</f>
        <v>387000</v>
      </c>
    </row>
    <row r="12" spans="1:17" x14ac:dyDescent="0.3">
      <c r="A12" s="16"/>
      <c r="B12" s="15"/>
      <c r="C12" s="15" t="s">
        <v>367</v>
      </c>
      <c r="D12" s="16" t="s">
        <v>369</v>
      </c>
      <c r="E12" s="57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x14ac:dyDescent="0.3">
      <c r="A13" s="16"/>
      <c r="B13" s="15"/>
      <c r="C13" s="15"/>
      <c r="D13" s="16"/>
      <c r="E13" s="57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</row>
    <row r="14" spans="1:17" x14ac:dyDescent="0.3">
      <c r="A14" s="500" t="s">
        <v>39</v>
      </c>
      <c r="B14" s="501"/>
      <c r="C14" s="501"/>
      <c r="D14" s="502"/>
      <c r="E14" s="106"/>
      <c r="F14" s="32">
        <f>SUM(F11:F13)</f>
        <v>0</v>
      </c>
      <c r="G14" s="32">
        <f t="shared" ref="G14:Q14" si="1">SUM(G11:G13)</f>
        <v>0</v>
      </c>
      <c r="H14" s="32">
        <f t="shared" si="1"/>
        <v>0</v>
      </c>
      <c r="I14" s="32">
        <f>SUM(I11:I13)</f>
        <v>5</v>
      </c>
      <c r="J14" s="32">
        <f>SUM(J11:J13)</f>
        <v>100</v>
      </c>
      <c r="K14" s="32">
        <f>SUM(K11:K13)</f>
        <v>387000</v>
      </c>
      <c r="L14" s="32">
        <f t="shared" si="1"/>
        <v>0</v>
      </c>
      <c r="M14" s="32">
        <f t="shared" si="1"/>
        <v>0</v>
      </c>
      <c r="N14" s="32">
        <f t="shared" si="1"/>
        <v>0</v>
      </c>
      <c r="O14" s="32">
        <f t="shared" si="1"/>
        <v>5</v>
      </c>
      <c r="P14" s="32">
        <f t="shared" si="1"/>
        <v>100</v>
      </c>
      <c r="Q14" s="32">
        <f t="shared" si="1"/>
        <v>387000</v>
      </c>
    </row>
    <row r="15" spans="1:17" x14ac:dyDescent="0.3">
      <c r="A15" s="11">
        <v>3</v>
      </c>
      <c r="B15" s="14" t="s">
        <v>151</v>
      </c>
      <c r="C15" s="14" t="s">
        <v>353</v>
      </c>
      <c r="D15" s="11" t="s">
        <v>355</v>
      </c>
      <c r="E15" s="53">
        <v>3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3</v>
      </c>
      <c r="M15" s="29">
        <v>120</v>
      </c>
      <c r="N15" s="29">
        <v>58200</v>
      </c>
      <c r="O15" s="30">
        <f>F15+I15+L15</f>
        <v>3</v>
      </c>
      <c r="P15" s="30">
        <f>G15+J15+M15</f>
        <v>120</v>
      </c>
      <c r="Q15" s="30">
        <f>H15+K15+N15</f>
        <v>58200</v>
      </c>
    </row>
    <row r="16" spans="1:17" x14ac:dyDescent="0.3">
      <c r="A16" s="16"/>
      <c r="B16" s="15"/>
      <c r="C16" s="15" t="s">
        <v>354</v>
      </c>
      <c r="D16" s="16" t="s">
        <v>356</v>
      </c>
      <c r="E16" s="57"/>
      <c r="F16" s="41"/>
      <c r="G16" s="41"/>
      <c r="H16" s="13"/>
      <c r="I16" s="41"/>
      <c r="J16" s="41"/>
      <c r="K16" s="13"/>
      <c r="L16" s="13"/>
      <c r="M16" s="13"/>
      <c r="N16" s="13"/>
      <c r="O16" s="31"/>
      <c r="P16" s="31"/>
      <c r="Q16" s="31"/>
    </row>
    <row r="17" spans="1:17" x14ac:dyDescent="0.3">
      <c r="A17" s="16"/>
      <c r="B17" s="15"/>
      <c r="C17" s="15"/>
      <c r="D17" s="16" t="s">
        <v>357</v>
      </c>
      <c r="E17" s="57"/>
      <c r="F17" s="41"/>
      <c r="G17" s="41"/>
      <c r="H17" s="13"/>
      <c r="I17" s="41"/>
      <c r="J17" s="41"/>
      <c r="K17" s="13"/>
      <c r="L17" s="13"/>
      <c r="M17" s="13"/>
      <c r="N17" s="13"/>
      <c r="O17" s="31"/>
      <c r="P17" s="31"/>
      <c r="Q17" s="31"/>
    </row>
    <row r="18" spans="1:17" x14ac:dyDescent="0.3">
      <c r="A18" s="500" t="s">
        <v>39</v>
      </c>
      <c r="B18" s="501"/>
      <c r="C18" s="501"/>
      <c r="D18" s="502"/>
      <c r="E18" s="106"/>
      <c r="F18" s="32">
        <f>SUM(F15:F17)</f>
        <v>0</v>
      </c>
      <c r="G18" s="32">
        <f t="shared" ref="G18:Q18" si="2">SUM(G15:G17)</f>
        <v>0</v>
      </c>
      <c r="H18" s="32">
        <f t="shared" si="2"/>
        <v>0</v>
      </c>
      <c r="I18" s="32">
        <f t="shared" si="2"/>
        <v>0</v>
      </c>
      <c r="J18" s="32">
        <f t="shared" si="2"/>
        <v>0</v>
      </c>
      <c r="K18" s="32">
        <f t="shared" si="2"/>
        <v>0</v>
      </c>
      <c r="L18" s="32">
        <f t="shared" si="2"/>
        <v>3</v>
      </c>
      <c r="M18" s="32">
        <f t="shared" si="2"/>
        <v>120</v>
      </c>
      <c r="N18" s="32">
        <f t="shared" si="2"/>
        <v>58200</v>
      </c>
      <c r="O18" s="32">
        <f t="shared" si="2"/>
        <v>3</v>
      </c>
      <c r="P18" s="32">
        <f t="shared" si="2"/>
        <v>120</v>
      </c>
      <c r="Q18" s="32">
        <f t="shared" si="2"/>
        <v>58200</v>
      </c>
    </row>
    <row r="19" spans="1:17" x14ac:dyDescent="0.3">
      <c r="A19" s="11">
        <v>5</v>
      </c>
      <c r="B19" s="14" t="s">
        <v>56</v>
      </c>
      <c r="C19" s="14" t="s">
        <v>358</v>
      </c>
      <c r="D19" s="11" t="s">
        <v>360</v>
      </c>
      <c r="E19" s="53">
        <v>6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2</v>
      </c>
      <c r="M19" s="29">
        <v>40</v>
      </c>
      <c r="N19" s="29">
        <v>43200</v>
      </c>
      <c r="O19" s="30">
        <f>F19+I19+L19</f>
        <v>2</v>
      </c>
      <c r="P19" s="30">
        <f>G19+J19+M19</f>
        <v>40</v>
      </c>
      <c r="Q19" s="30">
        <f>H19+K19+N19</f>
        <v>43200</v>
      </c>
    </row>
    <row r="20" spans="1:17" ht="18.75" customHeight="1" x14ac:dyDescent="0.3">
      <c r="A20" s="63"/>
      <c r="B20" s="39"/>
      <c r="C20" s="39" t="s">
        <v>359</v>
      </c>
      <c r="D20" s="63"/>
      <c r="E20" s="107"/>
      <c r="F20" s="61"/>
      <c r="G20" s="61"/>
      <c r="H20" s="61"/>
      <c r="I20" s="61"/>
      <c r="J20" s="61"/>
      <c r="K20" s="61"/>
      <c r="L20" s="61"/>
      <c r="M20" s="61"/>
      <c r="N20" s="61"/>
      <c r="O20" s="50"/>
      <c r="P20" s="50"/>
      <c r="Q20" s="50"/>
    </row>
    <row r="21" spans="1:17" x14ac:dyDescent="0.3">
      <c r="A21" s="503" t="s">
        <v>39</v>
      </c>
      <c r="B21" s="503"/>
      <c r="C21" s="503"/>
      <c r="D21" s="503"/>
      <c r="E21" s="107"/>
      <c r="F21" s="50">
        <f>SUM(F19)</f>
        <v>0</v>
      </c>
      <c r="G21" s="50">
        <f t="shared" ref="G21:Q21" si="3">SUM(G19)</f>
        <v>0</v>
      </c>
      <c r="H21" s="50">
        <f t="shared" si="3"/>
        <v>0</v>
      </c>
      <c r="I21" s="50">
        <f t="shared" si="3"/>
        <v>0</v>
      </c>
      <c r="J21" s="50">
        <f t="shared" si="3"/>
        <v>0</v>
      </c>
      <c r="K21" s="50">
        <f t="shared" si="3"/>
        <v>0</v>
      </c>
      <c r="L21" s="50">
        <f t="shared" si="3"/>
        <v>2</v>
      </c>
      <c r="M21" s="50">
        <f t="shared" si="3"/>
        <v>40</v>
      </c>
      <c r="N21" s="50">
        <f t="shared" si="3"/>
        <v>43200</v>
      </c>
      <c r="O21" s="50">
        <f t="shared" si="3"/>
        <v>2</v>
      </c>
      <c r="P21" s="50">
        <f t="shared" si="3"/>
        <v>40</v>
      </c>
      <c r="Q21" s="50">
        <f t="shared" si="3"/>
        <v>43200</v>
      </c>
    </row>
    <row r="22" spans="1:17" x14ac:dyDescent="0.3">
      <c r="A22" s="11">
        <v>6</v>
      </c>
      <c r="B22" s="3" t="s">
        <v>122</v>
      </c>
      <c r="C22" s="3" t="s">
        <v>361</v>
      </c>
      <c r="D22" s="11" t="s">
        <v>363</v>
      </c>
      <c r="E22" s="53" t="s">
        <v>322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25</v>
      </c>
      <c r="M22" s="29">
        <v>500</v>
      </c>
      <c r="N22" s="29">
        <v>343600</v>
      </c>
      <c r="O22" s="30">
        <f>F22+I22+L22</f>
        <v>25</v>
      </c>
      <c r="P22" s="30">
        <f>G22+J22+M22</f>
        <v>500</v>
      </c>
      <c r="Q22" s="30">
        <f>H22+K22+N22</f>
        <v>343600</v>
      </c>
    </row>
    <row r="23" spans="1:17" x14ac:dyDescent="0.3">
      <c r="A23" s="4"/>
      <c r="B23" s="4"/>
      <c r="C23" s="4" t="s">
        <v>362</v>
      </c>
      <c r="D23" s="16" t="s">
        <v>364</v>
      </c>
      <c r="E23" s="16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17" x14ac:dyDescent="0.3">
      <c r="A24" s="4"/>
      <c r="B24" s="4"/>
      <c r="C24" s="4"/>
      <c r="D24" s="16" t="s">
        <v>365</v>
      </c>
      <c r="E24" s="16"/>
      <c r="F24" s="41"/>
      <c r="G24" s="41"/>
      <c r="H24" s="13"/>
      <c r="I24" s="13"/>
      <c r="J24" s="13"/>
      <c r="K24" s="13"/>
      <c r="L24" s="13"/>
      <c r="M24" s="13"/>
      <c r="N24" s="13"/>
      <c r="O24" s="31"/>
      <c r="P24" s="31"/>
      <c r="Q24" s="31"/>
    </row>
    <row r="25" spans="1:17" ht="18.75" customHeight="1" x14ac:dyDescent="0.3">
      <c r="A25" s="500" t="s">
        <v>39</v>
      </c>
      <c r="B25" s="501"/>
      <c r="C25" s="501"/>
      <c r="D25" s="502"/>
      <c r="E25" s="106"/>
      <c r="F25" s="32">
        <f t="shared" ref="F25:Q25" si="4">SUM(F22:F24)</f>
        <v>0</v>
      </c>
      <c r="G25" s="32">
        <f t="shared" si="4"/>
        <v>0</v>
      </c>
      <c r="H25" s="32">
        <f t="shared" si="4"/>
        <v>0</v>
      </c>
      <c r="I25" s="32">
        <f t="shared" si="4"/>
        <v>0</v>
      </c>
      <c r="J25" s="32">
        <f t="shared" si="4"/>
        <v>0</v>
      </c>
      <c r="K25" s="32">
        <f t="shared" si="4"/>
        <v>0</v>
      </c>
      <c r="L25" s="32">
        <f t="shared" si="4"/>
        <v>25</v>
      </c>
      <c r="M25" s="32">
        <f t="shared" si="4"/>
        <v>500</v>
      </c>
      <c r="N25" s="32">
        <f t="shared" si="4"/>
        <v>343600</v>
      </c>
      <c r="O25" s="32">
        <f t="shared" si="4"/>
        <v>25</v>
      </c>
      <c r="P25" s="32">
        <f t="shared" si="4"/>
        <v>500</v>
      </c>
      <c r="Q25" s="32">
        <f t="shared" si="4"/>
        <v>343600</v>
      </c>
    </row>
    <row r="26" spans="1:17" x14ac:dyDescent="0.3">
      <c r="A26" s="16">
        <v>7</v>
      </c>
      <c r="B26" s="15" t="s">
        <v>58</v>
      </c>
      <c r="C26" s="40" t="s">
        <v>350</v>
      </c>
      <c r="D26" s="16" t="s">
        <v>352</v>
      </c>
      <c r="E26" s="57">
        <v>6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5</v>
      </c>
      <c r="M26" s="13">
        <v>100</v>
      </c>
      <c r="N26" s="13">
        <v>94250</v>
      </c>
      <c r="O26" s="31">
        <f>F26+I26+L26</f>
        <v>5</v>
      </c>
      <c r="P26" s="31">
        <f>G26+J26+M26</f>
        <v>100</v>
      </c>
      <c r="Q26" s="31">
        <f>H26+K26+N26</f>
        <v>94250</v>
      </c>
    </row>
    <row r="27" spans="1:17" x14ac:dyDescent="0.3">
      <c r="A27" s="16"/>
      <c r="B27" s="15"/>
      <c r="C27" s="40" t="s">
        <v>351</v>
      </c>
      <c r="D27" s="16" t="s">
        <v>158</v>
      </c>
      <c r="E27" s="57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spans="1:17" x14ac:dyDescent="0.3">
      <c r="A28" s="500" t="s">
        <v>39</v>
      </c>
      <c r="B28" s="501"/>
      <c r="C28" s="501"/>
      <c r="D28" s="502"/>
      <c r="E28" s="106"/>
      <c r="F28" s="32">
        <f t="shared" ref="F28:Q28" si="5">SUM(F26:F27)</f>
        <v>0</v>
      </c>
      <c r="G28" s="32">
        <f t="shared" si="5"/>
        <v>0</v>
      </c>
      <c r="H28" s="32">
        <f t="shared" si="5"/>
        <v>0</v>
      </c>
      <c r="I28" s="32">
        <f t="shared" si="5"/>
        <v>0</v>
      </c>
      <c r="J28" s="32">
        <f t="shared" si="5"/>
        <v>0</v>
      </c>
      <c r="K28" s="32">
        <f t="shared" si="5"/>
        <v>0</v>
      </c>
      <c r="L28" s="32">
        <f t="shared" si="5"/>
        <v>5</v>
      </c>
      <c r="M28" s="32">
        <f t="shared" si="5"/>
        <v>100</v>
      </c>
      <c r="N28" s="32">
        <f t="shared" si="5"/>
        <v>94250</v>
      </c>
      <c r="O28" s="32">
        <f t="shared" si="5"/>
        <v>5</v>
      </c>
      <c r="P28" s="32">
        <f t="shared" si="5"/>
        <v>100</v>
      </c>
      <c r="Q28" s="32">
        <f t="shared" si="5"/>
        <v>94250</v>
      </c>
    </row>
    <row r="29" spans="1:17" x14ac:dyDescent="0.3">
      <c r="A29" s="11">
        <v>8</v>
      </c>
      <c r="B29" s="14" t="s">
        <v>243</v>
      </c>
      <c r="C29" s="14" t="s">
        <v>374</v>
      </c>
      <c r="D29" s="16" t="s">
        <v>158</v>
      </c>
      <c r="E29" s="53">
        <v>18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29">
        <v>1</v>
      </c>
      <c r="M29" s="29">
        <v>20</v>
      </c>
      <c r="N29" s="29">
        <v>32600</v>
      </c>
      <c r="O29" s="31">
        <f>F29+I29+L29</f>
        <v>1</v>
      </c>
      <c r="P29" s="31">
        <f>G29+J29+M29</f>
        <v>20</v>
      </c>
      <c r="Q29" s="31">
        <f>H29+K29+N29</f>
        <v>32600</v>
      </c>
    </row>
    <row r="30" spans="1:17" x14ac:dyDescent="0.3">
      <c r="A30" s="16"/>
      <c r="B30" s="15"/>
      <c r="C30" s="15"/>
      <c r="D30" s="16"/>
      <c r="E30" s="57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spans="1:17" x14ac:dyDescent="0.3">
      <c r="A31" s="500" t="s">
        <v>39</v>
      </c>
      <c r="B31" s="501"/>
      <c r="C31" s="501"/>
      <c r="D31" s="502"/>
      <c r="E31" s="106"/>
      <c r="F31" s="32">
        <f>SUM(F29:F30)</f>
        <v>0</v>
      </c>
      <c r="G31" s="32">
        <f t="shared" ref="G31:Q31" si="6">SUM(G29:G30)</f>
        <v>0</v>
      </c>
      <c r="H31" s="32">
        <f t="shared" si="6"/>
        <v>0</v>
      </c>
      <c r="I31" s="32">
        <f t="shared" si="6"/>
        <v>0</v>
      </c>
      <c r="J31" s="32">
        <f t="shared" si="6"/>
        <v>0</v>
      </c>
      <c r="K31" s="32">
        <f t="shared" si="6"/>
        <v>0</v>
      </c>
      <c r="L31" s="32">
        <f t="shared" si="6"/>
        <v>1</v>
      </c>
      <c r="M31" s="32">
        <f t="shared" si="6"/>
        <v>20</v>
      </c>
      <c r="N31" s="32">
        <f t="shared" si="6"/>
        <v>32600</v>
      </c>
      <c r="O31" s="32">
        <f t="shared" si="6"/>
        <v>1</v>
      </c>
      <c r="P31" s="32">
        <f t="shared" si="6"/>
        <v>20</v>
      </c>
      <c r="Q31" s="32">
        <f t="shared" si="6"/>
        <v>32600</v>
      </c>
    </row>
    <row r="32" spans="1:17" x14ac:dyDescent="0.3">
      <c r="A32" s="11">
        <v>9</v>
      </c>
      <c r="B32" s="14" t="s">
        <v>245</v>
      </c>
      <c r="C32" s="14" t="s">
        <v>375</v>
      </c>
      <c r="D32" s="16" t="s">
        <v>158</v>
      </c>
      <c r="E32" s="53">
        <v>30</v>
      </c>
      <c r="F32" s="29">
        <v>0</v>
      </c>
      <c r="G32" s="29">
        <v>0</v>
      </c>
      <c r="H32" s="29">
        <v>0</v>
      </c>
      <c r="I32" s="42">
        <v>0</v>
      </c>
      <c r="J32" s="42">
        <v>0</v>
      </c>
      <c r="K32" s="42">
        <v>0</v>
      </c>
      <c r="L32" s="29">
        <v>1</v>
      </c>
      <c r="M32" s="29">
        <v>20</v>
      </c>
      <c r="N32" s="29">
        <v>17000</v>
      </c>
      <c r="O32" s="30">
        <f>F32+L32+I32</f>
        <v>1</v>
      </c>
      <c r="P32" s="30">
        <f>G32+M32+J32</f>
        <v>20</v>
      </c>
      <c r="Q32" s="30">
        <f>H32+N32+K32</f>
        <v>17000</v>
      </c>
    </row>
    <row r="33" spans="1:17" x14ac:dyDescent="0.3">
      <c r="A33" s="63"/>
      <c r="B33" s="63"/>
      <c r="C33" s="63"/>
      <c r="D33" s="63"/>
      <c r="E33" s="107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</row>
    <row r="34" spans="1:17" x14ac:dyDescent="0.3">
      <c r="A34" s="500" t="s">
        <v>39</v>
      </c>
      <c r="B34" s="501"/>
      <c r="C34" s="501"/>
      <c r="D34" s="502"/>
      <c r="E34" s="106"/>
      <c r="F34" s="32">
        <f>SUM(F32:F33)</f>
        <v>0</v>
      </c>
      <c r="G34" s="32">
        <f t="shared" ref="G34:Q34" si="7">SUM(G32:G33)</f>
        <v>0</v>
      </c>
      <c r="H34" s="32">
        <f t="shared" si="7"/>
        <v>0</v>
      </c>
      <c r="I34" s="32">
        <f t="shared" si="7"/>
        <v>0</v>
      </c>
      <c r="J34" s="32">
        <f t="shared" si="7"/>
        <v>0</v>
      </c>
      <c r="K34" s="32">
        <f t="shared" si="7"/>
        <v>0</v>
      </c>
      <c r="L34" s="32">
        <f>SUM(L32:L33)</f>
        <v>1</v>
      </c>
      <c r="M34" s="32">
        <f>SUM(M32:M33)</f>
        <v>20</v>
      </c>
      <c r="N34" s="32">
        <f>SUM(N32:N33)</f>
        <v>17000</v>
      </c>
      <c r="O34" s="32">
        <f t="shared" si="7"/>
        <v>1</v>
      </c>
      <c r="P34" s="32">
        <f t="shared" si="7"/>
        <v>20</v>
      </c>
      <c r="Q34" s="32">
        <f t="shared" si="7"/>
        <v>17000</v>
      </c>
    </row>
    <row r="35" spans="1:17" x14ac:dyDescent="0.3">
      <c r="A35" s="11">
        <v>10</v>
      </c>
      <c r="B35" s="14" t="s">
        <v>244</v>
      </c>
      <c r="C35" s="14" t="s">
        <v>375</v>
      </c>
      <c r="D35" s="11"/>
      <c r="E35" s="53">
        <v>60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60000</v>
      </c>
      <c r="L35" s="29">
        <v>0</v>
      </c>
      <c r="M35" s="29">
        <v>0</v>
      </c>
      <c r="N35" s="29">
        <v>0</v>
      </c>
      <c r="O35" s="30">
        <f>F35+I35+L35</f>
        <v>0</v>
      </c>
      <c r="P35" s="30">
        <f>G35+J35+M35</f>
        <v>0</v>
      </c>
      <c r="Q35" s="30">
        <f>H35+K35+N35</f>
        <v>60000</v>
      </c>
    </row>
    <row r="36" spans="1:17" x14ac:dyDescent="0.3">
      <c r="A36" s="63"/>
      <c r="B36" s="39"/>
      <c r="C36" s="39"/>
      <c r="D36" s="63"/>
      <c r="E36" s="107"/>
      <c r="F36" s="61"/>
      <c r="G36" s="61"/>
      <c r="H36" s="61"/>
      <c r="I36" s="61"/>
      <c r="J36" s="61"/>
      <c r="K36" s="61"/>
      <c r="L36" s="61"/>
      <c r="M36" s="61"/>
      <c r="N36" s="61"/>
      <c r="O36" s="50"/>
      <c r="P36" s="50"/>
      <c r="Q36" s="50"/>
    </row>
    <row r="37" spans="1:17" x14ac:dyDescent="0.3">
      <c r="A37" s="500" t="s">
        <v>39</v>
      </c>
      <c r="B37" s="501"/>
      <c r="C37" s="501"/>
      <c r="D37" s="502"/>
      <c r="E37" s="106"/>
      <c r="F37" s="32">
        <f>SUM(F35)</f>
        <v>0</v>
      </c>
      <c r="G37" s="32">
        <f t="shared" ref="G37:Q37" si="8">SUM(G35)</f>
        <v>0</v>
      </c>
      <c r="H37" s="32">
        <f t="shared" si="8"/>
        <v>0</v>
      </c>
      <c r="I37" s="32">
        <f t="shared" si="8"/>
        <v>0</v>
      </c>
      <c r="J37" s="32">
        <f t="shared" si="8"/>
        <v>0</v>
      </c>
      <c r="K37" s="32">
        <f t="shared" si="8"/>
        <v>60000</v>
      </c>
      <c r="L37" s="32">
        <f t="shared" si="8"/>
        <v>0</v>
      </c>
      <c r="M37" s="32">
        <f t="shared" si="8"/>
        <v>0</v>
      </c>
      <c r="N37" s="32">
        <f t="shared" si="8"/>
        <v>0</v>
      </c>
      <c r="O37" s="32">
        <f t="shared" si="8"/>
        <v>0</v>
      </c>
      <c r="P37" s="32">
        <f t="shared" si="8"/>
        <v>0</v>
      </c>
      <c r="Q37" s="32">
        <f t="shared" si="8"/>
        <v>60000</v>
      </c>
    </row>
    <row r="38" spans="1:17" x14ac:dyDescent="0.3">
      <c r="A38" s="11">
        <v>11</v>
      </c>
      <c r="B38" s="14" t="s">
        <v>232</v>
      </c>
      <c r="C38" s="127" t="s">
        <v>376</v>
      </c>
      <c r="D38" s="11" t="s">
        <v>158</v>
      </c>
      <c r="E38" s="53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3</v>
      </c>
      <c r="M38" s="29">
        <v>70</v>
      </c>
      <c r="N38" s="29">
        <v>70000</v>
      </c>
      <c r="O38" s="30">
        <f>F38+I38+L38</f>
        <v>3</v>
      </c>
      <c r="P38" s="30">
        <f>G38+J38+M38</f>
        <v>70</v>
      </c>
      <c r="Q38" s="30">
        <f>H38+K38+N38</f>
        <v>70000</v>
      </c>
    </row>
    <row r="39" spans="1:17" x14ac:dyDescent="0.3">
      <c r="A39" s="63"/>
      <c r="B39" s="39"/>
      <c r="C39" s="128"/>
      <c r="D39" s="63"/>
      <c r="E39" s="107"/>
      <c r="F39" s="61"/>
      <c r="G39" s="61"/>
      <c r="H39" s="61"/>
      <c r="I39" s="61"/>
      <c r="J39" s="61"/>
      <c r="K39" s="61"/>
      <c r="L39" s="61"/>
      <c r="M39" s="61"/>
      <c r="N39" s="61"/>
      <c r="O39" s="50"/>
      <c r="P39" s="50"/>
      <c r="Q39" s="50"/>
    </row>
    <row r="40" spans="1:17" x14ac:dyDescent="0.3">
      <c r="A40" s="500" t="s">
        <v>39</v>
      </c>
      <c r="B40" s="501"/>
      <c r="C40" s="501"/>
      <c r="D40" s="502"/>
      <c r="E40" s="106"/>
      <c r="F40" s="32">
        <f t="shared" ref="F40:Q40" si="9">SUM(F38:F38)</f>
        <v>0</v>
      </c>
      <c r="G40" s="32">
        <f t="shared" si="9"/>
        <v>0</v>
      </c>
      <c r="H40" s="32">
        <f t="shared" si="9"/>
        <v>0</v>
      </c>
      <c r="I40" s="32">
        <f t="shared" si="9"/>
        <v>0</v>
      </c>
      <c r="J40" s="32">
        <f t="shared" si="9"/>
        <v>0</v>
      </c>
      <c r="K40" s="32">
        <f t="shared" si="9"/>
        <v>0</v>
      </c>
      <c r="L40" s="32">
        <f t="shared" si="9"/>
        <v>3</v>
      </c>
      <c r="M40" s="32">
        <f t="shared" si="9"/>
        <v>70</v>
      </c>
      <c r="N40" s="32">
        <f t="shared" si="9"/>
        <v>70000</v>
      </c>
      <c r="O40" s="32">
        <f t="shared" si="9"/>
        <v>3</v>
      </c>
      <c r="P40" s="32">
        <f t="shared" si="9"/>
        <v>70</v>
      </c>
      <c r="Q40" s="32">
        <f t="shared" si="9"/>
        <v>70000</v>
      </c>
    </row>
    <row r="41" spans="1:17" x14ac:dyDescent="0.3">
      <c r="A41" s="11">
        <v>12</v>
      </c>
      <c r="B41" s="14" t="s">
        <v>249</v>
      </c>
      <c r="C41" s="14" t="s">
        <v>370</v>
      </c>
      <c r="D41" s="11" t="s">
        <v>352</v>
      </c>
      <c r="E41" s="53">
        <v>30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1</v>
      </c>
      <c r="M41" s="29">
        <v>20</v>
      </c>
      <c r="N41" s="29">
        <v>18000</v>
      </c>
      <c r="O41" s="30">
        <f>F41+I41+L41</f>
        <v>1</v>
      </c>
      <c r="P41" s="30">
        <f>G41+J41+M41</f>
        <v>20</v>
      </c>
      <c r="Q41" s="30">
        <f>H41+K41+N41</f>
        <v>18000</v>
      </c>
    </row>
    <row r="42" spans="1:17" x14ac:dyDescent="0.3">
      <c r="A42" s="16"/>
      <c r="B42" s="15"/>
      <c r="C42" s="15" t="s">
        <v>371</v>
      </c>
      <c r="D42" s="16" t="s">
        <v>28</v>
      </c>
      <c r="E42" s="57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spans="1:17" x14ac:dyDescent="0.3">
      <c r="A43" s="16"/>
      <c r="B43" s="15"/>
      <c r="C43" s="15" t="s">
        <v>372</v>
      </c>
      <c r="D43" s="16"/>
      <c r="E43" s="57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x14ac:dyDescent="0.3">
      <c r="A44" s="500" t="s">
        <v>39</v>
      </c>
      <c r="B44" s="501"/>
      <c r="C44" s="501"/>
      <c r="D44" s="502"/>
      <c r="E44" s="106"/>
      <c r="F44" s="32">
        <f t="shared" ref="F44:Q44" si="10">SUM(F41:F43)</f>
        <v>0</v>
      </c>
      <c r="G44" s="32">
        <f t="shared" si="10"/>
        <v>0</v>
      </c>
      <c r="H44" s="32">
        <f t="shared" si="10"/>
        <v>0</v>
      </c>
      <c r="I44" s="32">
        <f t="shared" si="10"/>
        <v>0</v>
      </c>
      <c r="J44" s="32">
        <f t="shared" si="10"/>
        <v>0</v>
      </c>
      <c r="K44" s="32">
        <f t="shared" si="10"/>
        <v>0</v>
      </c>
      <c r="L44" s="32">
        <f t="shared" si="10"/>
        <v>1</v>
      </c>
      <c r="M44" s="32">
        <f t="shared" si="10"/>
        <v>20</v>
      </c>
      <c r="N44" s="32">
        <f t="shared" si="10"/>
        <v>18000</v>
      </c>
      <c r="O44" s="32">
        <f t="shared" si="10"/>
        <v>1</v>
      </c>
      <c r="P44" s="32">
        <f t="shared" si="10"/>
        <v>20</v>
      </c>
      <c r="Q44" s="32">
        <f t="shared" si="10"/>
        <v>18000</v>
      </c>
    </row>
    <row r="45" spans="1:17" x14ac:dyDescent="0.3">
      <c r="A45" s="11">
        <v>13</v>
      </c>
      <c r="B45" s="14" t="s">
        <v>159</v>
      </c>
      <c r="C45" s="14" t="s">
        <v>373</v>
      </c>
      <c r="D45" s="16" t="s">
        <v>28</v>
      </c>
      <c r="E45" s="53">
        <v>60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1</v>
      </c>
      <c r="M45" s="29">
        <v>20</v>
      </c>
      <c r="N45" s="29">
        <v>48000</v>
      </c>
      <c r="O45" s="30">
        <f>F45+I45+L45</f>
        <v>1</v>
      </c>
      <c r="P45" s="30">
        <f>G45+J45+M45</f>
        <v>20</v>
      </c>
      <c r="Q45" s="30">
        <f>H45+K45+N45</f>
        <v>48000</v>
      </c>
    </row>
    <row r="46" spans="1:17" x14ac:dyDescent="0.3">
      <c r="A46" s="16"/>
      <c r="B46" s="16"/>
      <c r="C46" s="16"/>
      <c r="D46" s="16"/>
      <c r="E46" s="57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spans="1:17" x14ac:dyDescent="0.3">
      <c r="A47" s="500" t="s">
        <v>39</v>
      </c>
      <c r="B47" s="501"/>
      <c r="C47" s="501"/>
      <c r="D47" s="502"/>
      <c r="E47" s="106"/>
      <c r="F47" s="32">
        <f>SUM(F45)</f>
        <v>0</v>
      </c>
      <c r="G47" s="32">
        <f t="shared" ref="G47:Q47" si="11">SUM(G45)</f>
        <v>0</v>
      </c>
      <c r="H47" s="32">
        <f t="shared" si="11"/>
        <v>0</v>
      </c>
      <c r="I47" s="32">
        <f t="shared" si="11"/>
        <v>0</v>
      </c>
      <c r="J47" s="32">
        <f t="shared" si="11"/>
        <v>0</v>
      </c>
      <c r="K47" s="32">
        <f t="shared" si="11"/>
        <v>0</v>
      </c>
      <c r="L47" s="32">
        <f t="shared" si="11"/>
        <v>1</v>
      </c>
      <c r="M47" s="32">
        <f t="shared" si="11"/>
        <v>20</v>
      </c>
      <c r="N47" s="32">
        <f t="shared" si="11"/>
        <v>48000</v>
      </c>
      <c r="O47" s="32">
        <f t="shared" si="11"/>
        <v>1</v>
      </c>
      <c r="P47" s="32">
        <f t="shared" si="11"/>
        <v>20</v>
      </c>
      <c r="Q47" s="32">
        <f t="shared" si="11"/>
        <v>48000</v>
      </c>
    </row>
    <row r="48" spans="1:17" x14ac:dyDescent="0.3">
      <c r="A48" s="11">
        <v>14</v>
      </c>
      <c r="B48" s="14" t="s">
        <v>248</v>
      </c>
      <c r="C48" s="14" t="s">
        <v>375</v>
      </c>
      <c r="D48" s="11" t="s">
        <v>28</v>
      </c>
      <c r="E48" s="53">
        <v>30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1</v>
      </c>
      <c r="M48" s="29">
        <v>20</v>
      </c>
      <c r="N48" s="29">
        <v>50000</v>
      </c>
      <c r="O48" s="30">
        <f>F48+I48+L48</f>
        <v>1</v>
      </c>
      <c r="P48" s="30">
        <f>G48+J48+M48</f>
        <v>20</v>
      </c>
      <c r="Q48" s="30">
        <f>H48+K48+N48</f>
        <v>50000</v>
      </c>
    </row>
    <row r="49" spans="1:17" x14ac:dyDescent="0.3">
      <c r="A49" s="63"/>
      <c r="B49" s="39"/>
      <c r="C49" s="39"/>
      <c r="D49" s="63"/>
      <c r="E49" s="107"/>
      <c r="F49" s="61"/>
      <c r="G49" s="61"/>
      <c r="H49" s="61"/>
      <c r="I49" s="61"/>
      <c r="J49" s="61"/>
      <c r="K49" s="61"/>
      <c r="L49" s="61"/>
      <c r="M49" s="61"/>
      <c r="N49" s="61"/>
      <c r="O49" s="50"/>
      <c r="P49" s="50"/>
      <c r="Q49" s="50"/>
    </row>
    <row r="50" spans="1:17" x14ac:dyDescent="0.3">
      <c r="A50" s="500" t="s">
        <v>39</v>
      </c>
      <c r="B50" s="501"/>
      <c r="C50" s="501"/>
      <c r="D50" s="502"/>
      <c r="E50" s="106"/>
      <c r="F50" s="32">
        <f>SUM(F48)</f>
        <v>0</v>
      </c>
      <c r="G50" s="32">
        <f t="shared" ref="G50:N50" si="12">SUM(G48)</f>
        <v>0</v>
      </c>
      <c r="H50" s="32">
        <f t="shared" si="12"/>
        <v>0</v>
      </c>
      <c r="I50" s="32">
        <f t="shared" si="12"/>
        <v>0</v>
      </c>
      <c r="J50" s="32">
        <f t="shared" si="12"/>
        <v>0</v>
      </c>
      <c r="K50" s="32">
        <f t="shared" si="12"/>
        <v>0</v>
      </c>
      <c r="L50" s="32">
        <f t="shared" si="12"/>
        <v>1</v>
      </c>
      <c r="M50" s="32">
        <f t="shared" si="12"/>
        <v>20</v>
      </c>
      <c r="N50" s="32">
        <f t="shared" si="12"/>
        <v>50000</v>
      </c>
      <c r="O50" s="32">
        <f>SUM(O48)</f>
        <v>1</v>
      </c>
      <c r="P50" s="32">
        <f>SUM(P48)</f>
        <v>20</v>
      </c>
      <c r="Q50" s="32">
        <f>SUM(Q48)</f>
        <v>50000</v>
      </c>
    </row>
    <row r="51" spans="1:17" x14ac:dyDescent="0.3">
      <c r="A51" s="503" t="s">
        <v>16</v>
      </c>
      <c r="B51" s="503"/>
      <c r="C51" s="503"/>
      <c r="D51" s="503"/>
      <c r="E51" s="107"/>
      <c r="F51" s="50" t="e">
        <f>SUM(F10+F14+F18+#REF!+F21+F25+F28+F31+F34+F37+F40+F44+F47+F50)</f>
        <v>#REF!</v>
      </c>
      <c r="G51" s="50" t="e">
        <f>SUM(G10+G14+G18+#REF!+G21+G25+G28+G31+G34+G37+G40+G44+G47+G50)</f>
        <v>#REF!</v>
      </c>
      <c r="H51" s="50" t="e">
        <f>SUM(H10+H14+H18+#REF!+H21+H25+H28+H31+H34+H37+H40+H44+H47+H50)</f>
        <v>#REF!</v>
      </c>
      <c r="I51" s="50" t="e">
        <f>SUM(I10+I14+I18+#REF!+I21+I25+I28+I31+I34+I37+I40+I44+I47+I50)</f>
        <v>#REF!</v>
      </c>
      <c r="J51" s="50" t="e">
        <f>SUM(J10+J14+J18+#REF!+J21+J25+J28+J31+J34+J37+J40+J44+J47+J50)</f>
        <v>#REF!</v>
      </c>
      <c r="K51" s="50" t="e">
        <f>SUM(K10+K14+K18+#REF!+K21+K25+K28+K31+K34+K37+K40+K44+K47+K50)</f>
        <v>#REF!</v>
      </c>
      <c r="L51" s="50" t="e">
        <f>SUM(L10+L14+L18+#REF!+L21+L25+L28+L31+L34+L37+L40+L44+L47+L50)</f>
        <v>#REF!</v>
      </c>
      <c r="M51" s="50" t="e">
        <f>SUM(M10+M14+M18+#REF!+M21+M25+M28+M31+M34+M37+M40+M44+M47+M50)</f>
        <v>#REF!</v>
      </c>
      <c r="N51" s="50" t="e">
        <f>SUM(N10+N14+N18+#REF!+N21+N25+N28+N31+N34+N37+N40+N44+N47+N50)</f>
        <v>#REF!</v>
      </c>
      <c r="O51" s="50" t="e">
        <f>SUM(O10+O14+O18+#REF!+O21+O25+O28+O31+O34+O37+O40+O44+O47+O50)</f>
        <v>#REF!</v>
      </c>
      <c r="P51" s="50" t="e">
        <f>SUM(P10+P14+P18+#REF!+P21+P25+P28+P31+P34+P37+P40+P44+P47+P50)</f>
        <v>#REF!</v>
      </c>
      <c r="Q51" s="50" t="e">
        <f>SUM(Q10+Q14+Q18+#REF!+Q21+Q25+Q28+Q31+Q34+Q37+Q40+Q44+Q47+Q50)</f>
        <v>#REF!</v>
      </c>
    </row>
    <row r="52" spans="1:17" ht="10.5" customHeight="1" x14ac:dyDescent="0.3">
      <c r="N52" s="52"/>
    </row>
    <row r="53" spans="1:17" x14ac:dyDescent="0.3">
      <c r="A53" s="10" t="s">
        <v>378</v>
      </c>
    </row>
    <row r="54" spans="1:17" x14ac:dyDescent="0.3">
      <c r="A54" s="24" t="s">
        <v>322</v>
      </c>
      <c r="B54" s="525" t="s">
        <v>379</v>
      </c>
      <c r="C54" s="525"/>
    </row>
    <row r="55" spans="1:17" x14ac:dyDescent="0.3">
      <c r="A55" s="24" t="s">
        <v>322</v>
      </c>
      <c r="B55" s="1" t="s">
        <v>380</v>
      </c>
    </row>
    <row r="56" spans="1:17" s="2" customFormat="1" x14ac:dyDescent="0.3">
      <c r="B56" s="2" t="s">
        <v>381</v>
      </c>
      <c r="D56" s="114"/>
      <c r="E56" s="114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</row>
  </sheetData>
  <mergeCells count="35">
    <mergeCell ref="A34:D34"/>
    <mergeCell ref="A31:D31"/>
    <mergeCell ref="A40:D40"/>
    <mergeCell ref="A10:D10"/>
    <mergeCell ref="A21:D21"/>
    <mergeCell ref="A25:D25"/>
    <mergeCell ref="A28:D28"/>
    <mergeCell ref="A18:D18"/>
    <mergeCell ref="A44:D44"/>
    <mergeCell ref="A47:D47"/>
    <mergeCell ref="A50:D50"/>
    <mergeCell ref="A37:D37"/>
    <mergeCell ref="B54:C54"/>
    <mergeCell ref="A51:D51"/>
    <mergeCell ref="K6:K7"/>
    <mergeCell ref="L6:M6"/>
    <mergeCell ref="N6:N7"/>
    <mergeCell ref="C4:C7"/>
    <mergeCell ref="A14:D14"/>
    <mergeCell ref="A1:Q1"/>
    <mergeCell ref="A2:Q2"/>
    <mergeCell ref="A4:A7"/>
    <mergeCell ref="B4:B7"/>
    <mergeCell ref="D4:D7"/>
    <mergeCell ref="E4:E7"/>
    <mergeCell ref="F4:N4"/>
    <mergeCell ref="O4:Q5"/>
    <mergeCell ref="O6:P6"/>
    <mergeCell ref="Q6:Q7"/>
    <mergeCell ref="F5:H5"/>
    <mergeCell ref="I5:K5"/>
    <mergeCell ref="L5:N5"/>
    <mergeCell ref="F6:G6"/>
    <mergeCell ref="H6:H7"/>
    <mergeCell ref="I6:J6"/>
  </mergeCells>
  <pageMargins left="0.23622047244094491" right="0.19685039370078741" top="0.47244094488188981" bottom="0.27559055118110237" header="0.31496062992125984" footer="0.31496062992125984"/>
  <pageSetup paperSize="9" scale="88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2"/>
  <sheetViews>
    <sheetView topLeftCell="A84" workbookViewId="0">
      <selection activeCell="C107" sqref="C107"/>
    </sheetView>
  </sheetViews>
  <sheetFormatPr defaultRowHeight="18.75" x14ac:dyDescent="0.3"/>
  <cols>
    <col min="1" max="1" width="4.375" style="1" customWidth="1"/>
    <col min="2" max="2" width="14.25" style="307" customWidth="1"/>
    <col min="3" max="3" width="28.5" style="307" customWidth="1"/>
    <col min="4" max="4" width="13.5" style="308" customWidth="1"/>
    <col min="5" max="5" width="6.625" style="188" customWidth="1"/>
    <col min="6" max="6" width="6.625" style="213" customWidth="1"/>
    <col min="7" max="7" width="3.625" style="24" customWidth="1"/>
    <col min="8" max="8" width="3.875" style="24" customWidth="1"/>
    <col min="9" max="9" width="7.875" style="24" customWidth="1"/>
    <col min="10" max="10" width="6.625" style="237" customWidth="1"/>
    <col min="11" max="11" width="3.5" style="24" customWidth="1"/>
    <col min="12" max="12" width="4.375" style="24" customWidth="1"/>
    <col min="13" max="13" width="7.75" style="24" customWidth="1"/>
    <col min="14" max="14" width="6.625" style="237" customWidth="1"/>
    <col min="15" max="15" width="3.5" style="24" customWidth="1"/>
    <col min="16" max="16" width="4.625" style="24" customWidth="1"/>
    <col min="17" max="17" width="7.75" style="24" customWidth="1"/>
    <col min="18" max="18" width="6.5" style="237" customWidth="1"/>
    <col min="19" max="19" width="5.625" style="24" customWidth="1"/>
    <col min="20" max="20" width="7.75" style="24" customWidth="1"/>
    <col min="21" max="21" width="3.5" style="24" customWidth="1"/>
    <col min="22" max="22" width="4.75" style="24" bestFit="1" customWidth="1"/>
    <col min="23" max="23" width="7.75" style="24" customWidth="1"/>
    <col min="24" max="16384" width="9" style="1"/>
  </cols>
  <sheetData>
    <row r="1" spans="1:23" ht="18" customHeight="1" x14ac:dyDescent="0.35">
      <c r="A1" s="493" t="s">
        <v>7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</row>
    <row r="2" spans="1:23" ht="21" x14ac:dyDescent="0.35">
      <c r="A2" s="493" t="s">
        <v>8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</row>
    <row r="3" spans="1:23" ht="21" customHeight="1" x14ac:dyDescent="0.3">
      <c r="A3" s="505" t="s">
        <v>17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</row>
    <row r="4" spans="1:23" ht="7.5" customHeight="1" x14ac:dyDescent="0.3">
      <c r="A4" s="333"/>
      <c r="B4" s="334"/>
      <c r="C4" s="334"/>
      <c r="D4" s="334"/>
      <c r="E4" s="189"/>
      <c r="F4" s="329"/>
      <c r="G4" s="335"/>
      <c r="H4" s="335"/>
      <c r="I4" s="335"/>
      <c r="J4" s="336"/>
      <c r="K4" s="335"/>
      <c r="L4" s="335"/>
      <c r="M4" s="335"/>
      <c r="N4" s="336"/>
      <c r="O4" s="335"/>
      <c r="P4" s="335"/>
      <c r="Q4" s="335"/>
      <c r="R4" s="336"/>
      <c r="S4" s="335"/>
      <c r="T4" s="335"/>
      <c r="U4" s="337"/>
      <c r="V4" s="337"/>
      <c r="W4" s="337"/>
    </row>
    <row r="5" spans="1:23" s="2" customFormat="1" ht="24.75" customHeight="1" x14ac:dyDescent="0.3">
      <c r="A5" s="517" t="s">
        <v>0</v>
      </c>
      <c r="B5" s="526" t="s">
        <v>21</v>
      </c>
      <c r="C5" s="527" t="s">
        <v>1</v>
      </c>
      <c r="D5" s="527" t="s">
        <v>2</v>
      </c>
      <c r="E5" s="528" t="s">
        <v>11</v>
      </c>
      <c r="F5" s="527" t="s">
        <v>6</v>
      </c>
      <c r="G5" s="527"/>
      <c r="H5" s="527"/>
      <c r="I5" s="527"/>
      <c r="J5" s="527"/>
      <c r="K5" s="527"/>
      <c r="L5" s="527"/>
      <c r="M5" s="527"/>
      <c r="N5" s="527"/>
      <c r="O5" s="527"/>
      <c r="P5" s="527"/>
      <c r="Q5" s="527"/>
      <c r="R5" s="527"/>
      <c r="S5" s="527"/>
      <c r="T5" s="527"/>
      <c r="U5" s="527" t="s">
        <v>16</v>
      </c>
      <c r="V5" s="527"/>
      <c r="W5" s="527"/>
    </row>
    <row r="6" spans="1:23" s="2" customFormat="1" ht="19.5" customHeight="1" x14ac:dyDescent="0.3">
      <c r="A6" s="517"/>
      <c r="B6" s="526"/>
      <c r="C6" s="527"/>
      <c r="D6" s="527"/>
      <c r="E6" s="528"/>
      <c r="F6" s="529" t="s">
        <v>433</v>
      </c>
      <c r="G6" s="527" t="s">
        <v>12</v>
      </c>
      <c r="H6" s="527"/>
      <c r="I6" s="527"/>
      <c r="J6" s="529" t="s">
        <v>433</v>
      </c>
      <c r="K6" s="527" t="s">
        <v>13</v>
      </c>
      <c r="L6" s="527"/>
      <c r="M6" s="527"/>
      <c r="N6" s="529" t="s">
        <v>433</v>
      </c>
      <c r="O6" s="527" t="s">
        <v>14</v>
      </c>
      <c r="P6" s="527"/>
      <c r="Q6" s="527"/>
      <c r="R6" s="529" t="s">
        <v>433</v>
      </c>
      <c r="S6" s="527" t="s">
        <v>15</v>
      </c>
      <c r="T6" s="527"/>
      <c r="U6" s="527"/>
      <c r="V6" s="527"/>
      <c r="W6" s="527"/>
    </row>
    <row r="7" spans="1:23" s="2" customFormat="1" ht="19.5" customHeight="1" x14ac:dyDescent="0.3">
      <c r="A7" s="517"/>
      <c r="B7" s="526"/>
      <c r="C7" s="527"/>
      <c r="D7" s="527"/>
      <c r="E7" s="528"/>
      <c r="F7" s="529"/>
      <c r="G7" s="527" t="s">
        <v>5</v>
      </c>
      <c r="H7" s="527"/>
      <c r="I7" s="528" t="s">
        <v>10</v>
      </c>
      <c r="J7" s="529"/>
      <c r="K7" s="527" t="s">
        <v>5</v>
      </c>
      <c r="L7" s="527"/>
      <c r="M7" s="528" t="s">
        <v>10</v>
      </c>
      <c r="N7" s="529"/>
      <c r="O7" s="527" t="s">
        <v>5</v>
      </c>
      <c r="P7" s="527"/>
      <c r="Q7" s="528" t="s">
        <v>10</v>
      </c>
      <c r="R7" s="529"/>
      <c r="S7" s="313" t="s">
        <v>5</v>
      </c>
      <c r="T7" s="528" t="s">
        <v>10</v>
      </c>
      <c r="U7" s="527" t="s">
        <v>5</v>
      </c>
      <c r="V7" s="527"/>
      <c r="W7" s="528" t="s">
        <v>10</v>
      </c>
    </row>
    <row r="8" spans="1:23" s="2" customFormat="1" x14ac:dyDescent="0.3">
      <c r="A8" s="517"/>
      <c r="B8" s="526"/>
      <c r="C8" s="527"/>
      <c r="D8" s="527"/>
      <c r="E8" s="528"/>
      <c r="F8" s="529"/>
      <c r="G8" s="313" t="s">
        <v>3</v>
      </c>
      <c r="H8" s="313" t="s">
        <v>4</v>
      </c>
      <c r="I8" s="528"/>
      <c r="J8" s="529"/>
      <c r="K8" s="313" t="s">
        <v>3</v>
      </c>
      <c r="L8" s="313" t="s">
        <v>4</v>
      </c>
      <c r="M8" s="528"/>
      <c r="N8" s="529"/>
      <c r="O8" s="313" t="s">
        <v>3</v>
      </c>
      <c r="P8" s="313" t="s">
        <v>4</v>
      </c>
      <c r="Q8" s="528"/>
      <c r="R8" s="529"/>
      <c r="S8" s="313" t="s">
        <v>4</v>
      </c>
      <c r="T8" s="528"/>
      <c r="U8" s="313" t="s">
        <v>3</v>
      </c>
      <c r="V8" s="313" t="s">
        <v>4</v>
      </c>
      <c r="W8" s="528"/>
    </row>
    <row r="9" spans="1:23" ht="19.5" x14ac:dyDescent="0.3">
      <c r="A9" s="130">
        <v>1</v>
      </c>
      <c r="B9" s="265" t="s">
        <v>87</v>
      </c>
      <c r="C9" s="264" t="s">
        <v>420</v>
      </c>
      <c r="D9" s="264" t="s">
        <v>28</v>
      </c>
      <c r="E9" s="49"/>
      <c r="F9" s="197"/>
      <c r="G9" s="338">
        <v>0</v>
      </c>
      <c r="H9" s="338">
        <v>0</v>
      </c>
      <c r="I9" s="339">
        <v>0</v>
      </c>
      <c r="J9" s="340">
        <v>440</v>
      </c>
      <c r="K9" s="338">
        <v>5</v>
      </c>
      <c r="L9" s="338">
        <v>150</v>
      </c>
      <c r="M9" s="341">
        <v>349000</v>
      </c>
      <c r="N9" s="342"/>
      <c r="O9" s="338">
        <v>0</v>
      </c>
      <c r="P9" s="338">
        <v>0</v>
      </c>
      <c r="Q9" s="339">
        <v>0</v>
      </c>
      <c r="R9" s="343"/>
      <c r="S9" s="338">
        <v>0</v>
      </c>
      <c r="T9" s="339">
        <v>0</v>
      </c>
      <c r="U9" s="31">
        <f>G9+K9+O9</f>
        <v>5</v>
      </c>
      <c r="V9" s="31">
        <f>H9+L9+P9+S9</f>
        <v>150</v>
      </c>
      <c r="W9" s="31">
        <f>I9+M9+Q9+T9</f>
        <v>349000</v>
      </c>
    </row>
    <row r="10" spans="1:23" s="2" customFormat="1" ht="19.5" x14ac:dyDescent="0.3">
      <c r="A10" s="166"/>
      <c r="B10" s="256" t="s">
        <v>86</v>
      </c>
      <c r="C10" s="257"/>
      <c r="D10" s="257"/>
      <c r="E10" s="184"/>
      <c r="F10" s="191"/>
      <c r="G10" s="168"/>
      <c r="H10" s="168"/>
      <c r="I10" s="169"/>
      <c r="J10" s="214"/>
      <c r="K10" s="168"/>
      <c r="L10" s="168"/>
      <c r="M10" s="169"/>
      <c r="N10" s="214"/>
      <c r="O10" s="167"/>
      <c r="P10" s="167"/>
      <c r="Q10" s="187"/>
      <c r="R10" s="246"/>
      <c r="S10" s="167"/>
      <c r="T10" s="187"/>
      <c r="U10" s="167"/>
      <c r="V10" s="167"/>
      <c r="W10" s="187"/>
    </row>
    <row r="11" spans="1:23" s="2" customFormat="1" x14ac:dyDescent="0.3">
      <c r="A11" s="500" t="s">
        <v>39</v>
      </c>
      <c r="B11" s="501"/>
      <c r="C11" s="501"/>
      <c r="D11" s="502"/>
      <c r="E11" s="106"/>
      <c r="F11" s="192"/>
      <c r="G11" s="32">
        <f>SUM(G9)</f>
        <v>0</v>
      </c>
      <c r="H11" s="32">
        <f t="shared" ref="H11:W11" si="0">SUM(H9)</f>
        <v>0</v>
      </c>
      <c r="I11" s="32">
        <f t="shared" si="0"/>
        <v>0</v>
      </c>
      <c r="J11" s="215">
        <f>J9</f>
        <v>440</v>
      </c>
      <c r="K11" s="32">
        <f t="shared" si="0"/>
        <v>5</v>
      </c>
      <c r="L11" s="32">
        <f t="shared" si="0"/>
        <v>150</v>
      </c>
      <c r="M11" s="32">
        <f t="shared" si="0"/>
        <v>349000</v>
      </c>
      <c r="N11" s="215"/>
      <c r="O11" s="32">
        <f t="shared" si="0"/>
        <v>0</v>
      </c>
      <c r="P11" s="32">
        <f t="shared" si="0"/>
        <v>0</v>
      </c>
      <c r="Q11" s="32">
        <f t="shared" si="0"/>
        <v>0</v>
      </c>
      <c r="R11" s="215"/>
      <c r="S11" s="32">
        <f t="shared" si="0"/>
        <v>0</v>
      </c>
      <c r="T11" s="32">
        <f t="shared" si="0"/>
        <v>0</v>
      </c>
      <c r="U11" s="32">
        <f t="shared" si="0"/>
        <v>5</v>
      </c>
      <c r="V11" s="32">
        <f t="shared" si="0"/>
        <v>150</v>
      </c>
      <c r="W11" s="32">
        <f t="shared" si="0"/>
        <v>349000</v>
      </c>
    </row>
    <row r="12" spans="1:23" s="2" customFormat="1" ht="17.100000000000001" customHeight="1" x14ac:dyDescent="0.3">
      <c r="A12" s="11">
        <v>2</v>
      </c>
      <c r="B12" s="258" t="s">
        <v>251</v>
      </c>
      <c r="C12" s="258" t="s">
        <v>408</v>
      </c>
      <c r="D12" s="258" t="s">
        <v>177</v>
      </c>
      <c r="E12" s="53">
        <v>60</v>
      </c>
      <c r="F12" s="193"/>
      <c r="G12" s="29">
        <v>0</v>
      </c>
      <c r="H12" s="29">
        <v>0</v>
      </c>
      <c r="I12" s="29">
        <v>0</v>
      </c>
      <c r="J12" s="199">
        <v>28</v>
      </c>
      <c r="K12" s="29">
        <v>1</v>
      </c>
      <c r="L12" s="29">
        <v>20</v>
      </c>
      <c r="M12" s="29">
        <v>26500</v>
      </c>
      <c r="N12" s="222"/>
      <c r="O12" s="29">
        <v>0</v>
      </c>
      <c r="P12" s="29">
        <v>0</v>
      </c>
      <c r="Q12" s="29">
        <v>0</v>
      </c>
      <c r="R12" s="222"/>
      <c r="S12" s="29">
        <v>0</v>
      </c>
      <c r="T12" s="29">
        <v>0</v>
      </c>
      <c r="U12" s="30">
        <f>G12+K12+O12</f>
        <v>1</v>
      </c>
      <c r="V12" s="30">
        <f>H12+L12+P12+S12</f>
        <v>20</v>
      </c>
      <c r="W12" s="30">
        <f>I12+M12+Q12+T12</f>
        <v>26500</v>
      </c>
    </row>
    <row r="13" spans="1:23" s="2" customFormat="1" ht="17.100000000000001" customHeight="1" x14ac:dyDescent="0.3">
      <c r="A13" s="16"/>
      <c r="B13" s="259"/>
      <c r="C13" s="259" t="s">
        <v>252</v>
      </c>
      <c r="D13" s="259" t="s">
        <v>69</v>
      </c>
      <c r="E13" s="57"/>
      <c r="F13" s="194"/>
      <c r="G13" s="13"/>
      <c r="H13" s="13"/>
      <c r="I13" s="13"/>
      <c r="J13" s="216"/>
      <c r="K13" s="13"/>
      <c r="L13" s="13"/>
      <c r="M13" s="13"/>
      <c r="N13" s="216"/>
      <c r="O13" s="13"/>
      <c r="P13" s="13"/>
      <c r="Q13" s="13"/>
      <c r="R13" s="216"/>
      <c r="S13" s="13"/>
      <c r="T13" s="13"/>
      <c r="U13" s="13"/>
      <c r="V13" s="13"/>
      <c r="W13" s="13"/>
    </row>
    <row r="14" spans="1:23" s="2" customFormat="1" ht="17.100000000000001" customHeight="1" x14ac:dyDescent="0.3">
      <c r="A14" s="63"/>
      <c r="B14" s="260"/>
      <c r="C14" s="260"/>
      <c r="D14" s="260"/>
      <c r="E14" s="107"/>
      <c r="F14" s="195"/>
      <c r="G14" s="61"/>
      <c r="H14" s="61"/>
      <c r="I14" s="61"/>
      <c r="J14" s="217"/>
      <c r="K14" s="61"/>
      <c r="L14" s="61"/>
      <c r="M14" s="61"/>
      <c r="N14" s="217"/>
      <c r="O14" s="61"/>
      <c r="P14" s="61"/>
      <c r="Q14" s="61"/>
      <c r="R14" s="217"/>
      <c r="S14" s="61"/>
      <c r="T14" s="61"/>
      <c r="U14" s="61"/>
      <c r="V14" s="61"/>
      <c r="W14" s="61"/>
    </row>
    <row r="15" spans="1:23" s="2" customFormat="1" ht="17.100000000000001" customHeight="1" x14ac:dyDescent="0.3">
      <c r="A15" s="500" t="s">
        <v>39</v>
      </c>
      <c r="B15" s="501"/>
      <c r="C15" s="501"/>
      <c r="D15" s="502"/>
      <c r="E15" s="106"/>
      <c r="F15" s="192"/>
      <c r="G15" s="32">
        <f>SUM(G12)</f>
        <v>0</v>
      </c>
      <c r="H15" s="32">
        <f t="shared" ref="H15:T15" si="1">SUM(H12)</f>
        <v>0</v>
      </c>
      <c r="I15" s="32">
        <f t="shared" si="1"/>
        <v>0</v>
      </c>
      <c r="J15" s="215">
        <f>J12</f>
        <v>28</v>
      </c>
      <c r="K15" s="32">
        <f t="shared" si="1"/>
        <v>1</v>
      </c>
      <c r="L15" s="32">
        <f t="shared" si="1"/>
        <v>20</v>
      </c>
      <c r="M15" s="32">
        <f t="shared" si="1"/>
        <v>26500</v>
      </c>
      <c r="N15" s="215"/>
      <c r="O15" s="32">
        <f t="shared" si="1"/>
        <v>0</v>
      </c>
      <c r="P15" s="32">
        <f t="shared" si="1"/>
        <v>0</v>
      </c>
      <c r="Q15" s="32">
        <f t="shared" si="1"/>
        <v>0</v>
      </c>
      <c r="R15" s="215"/>
      <c r="S15" s="32">
        <f t="shared" si="1"/>
        <v>0</v>
      </c>
      <c r="T15" s="32">
        <f t="shared" si="1"/>
        <v>0</v>
      </c>
      <c r="U15" s="32">
        <f>SUM(U12)</f>
        <v>1</v>
      </c>
      <c r="V15" s="32">
        <f>SUM(V12)</f>
        <v>20</v>
      </c>
      <c r="W15" s="32">
        <f>SUM(W12)</f>
        <v>26500</v>
      </c>
    </row>
    <row r="16" spans="1:23" ht="17.100000000000001" customHeight="1" x14ac:dyDescent="0.3">
      <c r="A16" s="17">
        <v>3</v>
      </c>
      <c r="B16" s="261" t="s">
        <v>43</v>
      </c>
      <c r="C16" s="255" t="s">
        <v>48</v>
      </c>
      <c r="D16" s="255" t="s">
        <v>44</v>
      </c>
      <c r="E16" s="17">
        <v>18</v>
      </c>
      <c r="F16" s="196"/>
      <c r="G16" s="12" t="s">
        <v>40</v>
      </c>
      <c r="H16" s="12" t="s">
        <v>40</v>
      </c>
      <c r="I16" s="12" t="s">
        <v>40</v>
      </c>
      <c r="J16" s="218"/>
      <c r="K16" s="12" t="s">
        <v>40</v>
      </c>
      <c r="L16" s="12" t="s">
        <v>40</v>
      </c>
      <c r="M16" s="12" t="s">
        <v>40</v>
      </c>
      <c r="N16" s="230" t="s">
        <v>432</v>
      </c>
      <c r="O16" s="26">
        <v>1</v>
      </c>
      <c r="P16" s="26">
        <v>15</v>
      </c>
      <c r="Q16" s="33">
        <v>4500</v>
      </c>
      <c r="R16" s="247"/>
      <c r="S16" s="26">
        <v>0</v>
      </c>
      <c r="T16" s="25">
        <v>0</v>
      </c>
      <c r="U16" s="29">
        <f>G16+K16+O16</f>
        <v>1</v>
      </c>
      <c r="V16" s="29">
        <f>H16+L16+P16+S16</f>
        <v>15</v>
      </c>
      <c r="W16" s="29">
        <f>I16+M16+Q16+T16</f>
        <v>4500</v>
      </c>
    </row>
    <row r="17" spans="1:23" s="2" customFormat="1" ht="17.100000000000001" customHeight="1" x14ac:dyDescent="0.3">
      <c r="A17" s="20"/>
      <c r="B17" s="262"/>
      <c r="C17" s="263"/>
      <c r="D17" s="264" t="s">
        <v>45</v>
      </c>
      <c r="E17" s="185"/>
      <c r="F17" s="197"/>
      <c r="G17" s="28"/>
      <c r="H17" s="28"/>
      <c r="I17" s="27"/>
      <c r="J17" s="219"/>
      <c r="K17" s="28"/>
      <c r="L17" s="28"/>
      <c r="M17" s="27"/>
      <c r="N17" s="219"/>
      <c r="O17" s="28"/>
      <c r="P17" s="28"/>
      <c r="Q17" s="27"/>
      <c r="R17" s="219"/>
      <c r="S17" s="28"/>
      <c r="T17" s="27"/>
      <c r="U17" s="28"/>
      <c r="V17" s="28"/>
      <c r="W17" s="27"/>
    </row>
    <row r="18" spans="1:23" s="2" customFormat="1" ht="17.100000000000001" customHeight="1" x14ac:dyDescent="0.3">
      <c r="A18" s="20"/>
      <c r="B18" s="262"/>
      <c r="C18" s="263"/>
      <c r="D18" s="265" t="s">
        <v>46</v>
      </c>
      <c r="E18" s="185"/>
      <c r="F18" s="197"/>
      <c r="G18" s="28"/>
      <c r="H18" s="28"/>
      <c r="I18" s="27"/>
      <c r="J18" s="219"/>
      <c r="K18" s="28"/>
      <c r="L18" s="28"/>
      <c r="M18" s="27"/>
      <c r="N18" s="219"/>
      <c r="O18" s="28"/>
      <c r="P18" s="28"/>
      <c r="Q18" s="27"/>
      <c r="R18" s="219"/>
      <c r="S18" s="28"/>
      <c r="T18" s="27"/>
      <c r="U18" s="28"/>
      <c r="V18" s="28"/>
      <c r="W18" s="27"/>
    </row>
    <row r="19" spans="1:23" s="2" customFormat="1" ht="19.5" x14ac:dyDescent="0.3">
      <c r="A19" s="20"/>
      <c r="B19" s="262"/>
      <c r="C19" s="264" t="s">
        <v>49</v>
      </c>
      <c r="D19" s="266" t="s">
        <v>95</v>
      </c>
      <c r="E19" s="49">
        <v>18</v>
      </c>
      <c r="F19" s="198"/>
      <c r="G19" s="38" t="s">
        <v>40</v>
      </c>
      <c r="H19" s="38" t="s">
        <v>40</v>
      </c>
      <c r="I19" s="38" t="s">
        <v>40</v>
      </c>
      <c r="J19" s="220"/>
      <c r="K19" s="38" t="s">
        <v>40</v>
      </c>
      <c r="L19" s="38" t="s">
        <v>40</v>
      </c>
      <c r="M19" s="38" t="s">
        <v>40</v>
      </c>
      <c r="N19" s="220"/>
      <c r="O19" s="36">
        <v>1</v>
      </c>
      <c r="P19" s="36">
        <v>15</v>
      </c>
      <c r="Q19" s="37">
        <v>4500</v>
      </c>
      <c r="R19" s="248"/>
      <c r="S19" s="36">
        <v>0</v>
      </c>
      <c r="T19" s="35">
        <v>0</v>
      </c>
      <c r="U19" s="31">
        <f>G19+K19+O19</f>
        <v>1</v>
      </c>
      <c r="V19" s="31">
        <f>H19+L19+P19+S19</f>
        <v>15</v>
      </c>
      <c r="W19" s="31">
        <f>I19+M19+Q19+T19</f>
        <v>4500</v>
      </c>
    </row>
    <row r="20" spans="1:23" s="2" customFormat="1" ht="19.5" customHeight="1" x14ac:dyDescent="0.3">
      <c r="A20" s="500" t="s">
        <v>39</v>
      </c>
      <c r="B20" s="501"/>
      <c r="C20" s="501"/>
      <c r="D20" s="502"/>
      <c r="E20" s="106"/>
      <c r="F20" s="192"/>
      <c r="G20" s="32">
        <f>SUM(G16:G19)</f>
        <v>0</v>
      </c>
      <c r="H20" s="32">
        <f t="shared" ref="H20:W20" si="2">SUM(H16:H19)</f>
        <v>0</v>
      </c>
      <c r="I20" s="32">
        <f t="shared" si="2"/>
        <v>0</v>
      </c>
      <c r="J20" s="215"/>
      <c r="K20" s="32">
        <f t="shared" si="2"/>
        <v>0</v>
      </c>
      <c r="L20" s="32">
        <f t="shared" si="2"/>
        <v>0</v>
      </c>
      <c r="M20" s="32">
        <f t="shared" si="2"/>
        <v>0</v>
      </c>
      <c r="N20" s="215" t="str">
        <f>N16</f>
        <v>16</v>
      </c>
      <c r="O20" s="32">
        <f t="shared" si="2"/>
        <v>2</v>
      </c>
      <c r="P20" s="32">
        <f t="shared" si="2"/>
        <v>30</v>
      </c>
      <c r="Q20" s="32">
        <f t="shared" si="2"/>
        <v>9000</v>
      </c>
      <c r="R20" s="215"/>
      <c r="S20" s="32">
        <f t="shared" si="2"/>
        <v>0</v>
      </c>
      <c r="T20" s="32">
        <f t="shared" si="2"/>
        <v>0</v>
      </c>
      <c r="U20" s="32">
        <f t="shared" si="2"/>
        <v>2</v>
      </c>
      <c r="V20" s="32">
        <f t="shared" si="2"/>
        <v>30</v>
      </c>
      <c r="W20" s="32">
        <f t="shared" si="2"/>
        <v>9000</v>
      </c>
    </row>
    <row r="21" spans="1:23" s="2" customFormat="1" ht="18.600000000000001" customHeight="1" x14ac:dyDescent="0.3">
      <c r="A21" s="11">
        <v>4</v>
      </c>
      <c r="B21" s="258" t="s">
        <v>190</v>
      </c>
      <c r="C21" s="258" t="s">
        <v>191</v>
      </c>
      <c r="D21" s="258" t="s">
        <v>158</v>
      </c>
      <c r="E21" s="53">
        <v>60</v>
      </c>
      <c r="F21" s="193"/>
      <c r="G21" s="12" t="s">
        <v>40</v>
      </c>
      <c r="H21" s="12" t="s">
        <v>40</v>
      </c>
      <c r="I21" s="12" t="s">
        <v>40</v>
      </c>
      <c r="J21" s="230" t="s">
        <v>432</v>
      </c>
      <c r="K21" s="29">
        <v>1</v>
      </c>
      <c r="L21" s="29">
        <v>20</v>
      </c>
      <c r="M21" s="29">
        <v>42000</v>
      </c>
      <c r="N21" s="199"/>
      <c r="O21" s="29">
        <v>0</v>
      </c>
      <c r="P21" s="29">
        <v>0</v>
      </c>
      <c r="Q21" s="29">
        <v>0</v>
      </c>
      <c r="R21" s="222"/>
      <c r="S21" s="29">
        <v>0</v>
      </c>
      <c r="T21" s="29">
        <v>0</v>
      </c>
      <c r="U21" s="30">
        <f>G21+K21+O21</f>
        <v>1</v>
      </c>
      <c r="V21" s="30">
        <f>H21+L21+P21+S21</f>
        <v>20</v>
      </c>
      <c r="W21" s="30">
        <f>I21+M21+Q21+T21</f>
        <v>42000</v>
      </c>
    </row>
    <row r="22" spans="1:23" s="2" customFormat="1" ht="18.600000000000001" customHeight="1" x14ac:dyDescent="0.3">
      <c r="A22" s="64"/>
      <c r="B22" s="267"/>
      <c r="C22" s="259" t="s">
        <v>192</v>
      </c>
      <c r="D22" s="259"/>
      <c r="E22" s="57"/>
      <c r="F22" s="194"/>
      <c r="G22" s="38"/>
      <c r="H22" s="38"/>
      <c r="I22" s="38"/>
      <c r="J22" s="220"/>
      <c r="K22" s="67"/>
      <c r="L22" s="67"/>
      <c r="M22" s="67"/>
      <c r="N22" s="240"/>
      <c r="O22" s="13"/>
      <c r="P22" s="13"/>
      <c r="Q22" s="13"/>
      <c r="R22" s="216"/>
      <c r="S22" s="13"/>
      <c r="T22" s="13"/>
      <c r="U22" s="31"/>
      <c r="V22" s="31"/>
      <c r="W22" s="31"/>
    </row>
    <row r="23" spans="1:23" s="2" customFormat="1" ht="18.600000000000001" customHeight="1" x14ac:dyDescent="0.3">
      <c r="A23" s="64"/>
      <c r="B23" s="267"/>
      <c r="C23" s="259" t="s">
        <v>193</v>
      </c>
      <c r="D23" s="268" t="s">
        <v>95</v>
      </c>
      <c r="E23" s="57">
        <v>60</v>
      </c>
      <c r="F23" s="194"/>
      <c r="G23" s="38" t="s">
        <v>40</v>
      </c>
      <c r="H23" s="38" t="s">
        <v>40</v>
      </c>
      <c r="I23" s="38" t="s">
        <v>40</v>
      </c>
      <c r="J23" s="220"/>
      <c r="K23" s="13">
        <v>1</v>
      </c>
      <c r="L23" s="13">
        <v>20</v>
      </c>
      <c r="M23" s="13">
        <v>24000</v>
      </c>
      <c r="N23" s="216"/>
      <c r="O23" s="13">
        <v>0</v>
      </c>
      <c r="P23" s="13">
        <v>0</v>
      </c>
      <c r="Q23" s="13">
        <v>0</v>
      </c>
      <c r="R23" s="216"/>
      <c r="S23" s="13">
        <v>0</v>
      </c>
      <c r="T23" s="13">
        <v>0</v>
      </c>
      <c r="U23" s="31">
        <f t="shared" ref="U23:U31" si="3">G23+K23+O23</f>
        <v>1</v>
      </c>
      <c r="V23" s="31">
        <f t="shared" ref="V23:V31" si="4">H23+L23+P23+S23</f>
        <v>20</v>
      </c>
      <c r="W23" s="31">
        <f t="shared" ref="W23:W31" si="5">I23+M23+Q23+T23</f>
        <v>24000</v>
      </c>
    </row>
    <row r="24" spans="1:23" s="2" customFormat="1" x14ac:dyDescent="0.3">
      <c r="A24" s="64"/>
      <c r="B24" s="267"/>
      <c r="C24" s="259" t="s">
        <v>194</v>
      </c>
      <c r="D24" s="268" t="s">
        <v>95</v>
      </c>
      <c r="E24" s="57">
        <v>60</v>
      </c>
      <c r="F24" s="194"/>
      <c r="G24" s="38" t="s">
        <v>40</v>
      </c>
      <c r="H24" s="38" t="s">
        <v>40</v>
      </c>
      <c r="I24" s="38" t="s">
        <v>40</v>
      </c>
      <c r="J24" s="220"/>
      <c r="K24" s="13">
        <v>1</v>
      </c>
      <c r="L24" s="13">
        <v>20</v>
      </c>
      <c r="M24" s="13">
        <v>24000</v>
      </c>
      <c r="N24" s="216"/>
      <c r="O24" s="13">
        <v>0</v>
      </c>
      <c r="P24" s="13">
        <v>0</v>
      </c>
      <c r="Q24" s="13">
        <v>0</v>
      </c>
      <c r="R24" s="216"/>
      <c r="S24" s="13">
        <v>0</v>
      </c>
      <c r="T24" s="13">
        <v>0</v>
      </c>
      <c r="U24" s="31">
        <f t="shared" si="3"/>
        <v>1</v>
      </c>
      <c r="V24" s="31">
        <f t="shared" si="4"/>
        <v>20</v>
      </c>
      <c r="W24" s="31">
        <f t="shared" si="5"/>
        <v>24000</v>
      </c>
    </row>
    <row r="25" spans="1:23" s="2" customFormat="1" x14ac:dyDescent="0.3">
      <c r="A25" s="64"/>
      <c r="B25" s="267"/>
      <c r="C25" s="269" t="s">
        <v>195</v>
      </c>
      <c r="D25" s="268" t="s">
        <v>95</v>
      </c>
      <c r="E25" s="57">
        <v>18</v>
      </c>
      <c r="F25" s="194"/>
      <c r="G25" s="38" t="s">
        <v>40</v>
      </c>
      <c r="H25" s="38" t="s">
        <v>40</v>
      </c>
      <c r="I25" s="38" t="s">
        <v>40</v>
      </c>
      <c r="J25" s="220"/>
      <c r="K25" s="13">
        <v>2</v>
      </c>
      <c r="L25" s="13">
        <v>40</v>
      </c>
      <c r="M25" s="13">
        <v>22800</v>
      </c>
      <c r="N25" s="216"/>
      <c r="O25" s="13">
        <v>0</v>
      </c>
      <c r="P25" s="13">
        <v>0</v>
      </c>
      <c r="Q25" s="13">
        <v>0</v>
      </c>
      <c r="R25" s="216"/>
      <c r="S25" s="13">
        <v>0</v>
      </c>
      <c r="T25" s="13">
        <v>0</v>
      </c>
      <c r="U25" s="31">
        <f t="shared" si="3"/>
        <v>2</v>
      </c>
      <c r="V25" s="31">
        <f t="shared" si="4"/>
        <v>40</v>
      </c>
      <c r="W25" s="31">
        <f t="shared" si="5"/>
        <v>22800</v>
      </c>
    </row>
    <row r="26" spans="1:23" s="2" customFormat="1" x14ac:dyDescent="0.3">
      <c r="A26" s="64"/>
      <c r="B26" s="267"/>
      <c r="C26" s="269" t="s">
        <v>196</v>
      </c>
      <c r="D26" s="268" t="s">
        <v>95</v>
      </c>
      <c r="E26" s="57">
        <v>60</v>
      </c>
      <c r="F26" s="194"/>
      <c r="G26" s="38" t="s">
        <v>40</v>
      </c>
      <c r="H26" s="38" t="s">
        <v>40</v>
      </c>
      <c r="I26" s="38" t="s">
        <v>40</v>
      </c>
      <c r="J26" s="220"/>
      <c r="K26" s="13">
        <v>1</v>
      </c>
      <c r="L26" s="13">
        <v>20</v>
      </c>
      <c r="M26" s="13">
        <v>28000</v>
      </c>
      <c r="N26" s="216"/>
      <c r="O26" s="13">
        <v>0</v>
      </c>
      <c r="P26" s="13">
        <v>0</v>
      </c>
      <c r="Q26" s="13">
        <v>0</v>
      </c>
      <c r="R26" s="216"/>
      <c r="S26" s="13">
        <v>0</v>
      </c>
      <c r="T26" s="13">
        <v>0</v>
      </c>
      <c r="U26" s="31">
        <f t="shared" si="3"/>
        <v>1</v>
      </c>
      <c r="V26" s="31">
        <f t="shared" si="4"/>
        <v>20</v>
      </c>
      <c r="W26" s="31">
        <f t="shared" si="5"/>
        <v>28000</v>
      </c>
    </row>
    <row r="27" spans="1:23" s="2" customFormat="1" x14ac:dyDescent="0.3">
      <c r="A27" s="64"/>
      <c r="B27" s="267"/>
      <c r="C27" s="269" t="s">
        <v>197</v>
      </c>
      <c r="D27" s="268" t="s">
        <v>95</v>
      </c>
      <c r="E27" s="57">
        <v>60</v>
      </c>
      <c r="F27" s="194"/>
      <c r="G27" s="38" t="s">
        <v>40</v>
      </c>
      <c r="H27" s="38" t="s">
        <v>40</v>
      </c>
      <c r="I27" s="38" t="s">
        <v>40</v>
      </c>
      <c r="J27" s="220"/>
      <c r="K27" s="13">
        <v>1</v>
      </c>
      <c r="L27" s="13">
        <v>20</v>
      </c>
      <c r="M27" s="13">
        <v>28000</v>
      </c>
      <c r="N27" s="216"/>
      <c r="O27" s="13">
        <v>0</v>
      </c>
      <c r="P27" s="13">
        <v>0</v>
      </c>
      <c r="Q27" s="13">
        <v>0</v>
      </c>
      <c r="R27" s="216"/>
      <c r="S27" s="13">
        <v>0</v>
      </c>
      <c r="T27" s="13">
        <v>0</v>
      </c>
      <c r="U27" s="31">
        <f t="shared" si="3"/>
        <v>1</v>
      </c>
      <c r="V27" s="31">
        <f t="shared" si="4"/>
        <v>20</v>
      </c>
      <c r="W27" s="31">
        <f t="shared" si="5"/>
        <v>28000</v>
      </c>
    </row>
    <row r="28" spans="1:23" s="2" customFormat="1" x14ac:dyDescent="0.3">
      <c r="A28" s="64"/>
      <c r="B28" s="267"/>
      <c r="C28" s="269" t="s">
        <v>198</v>
      </c>
      <c r="D28" s="268" t="s">
        <v>95</v>
      </c>
      <c r="E28" s="57">
        <v>60</v>
      </c>
      <c r="F28" s="194"/>
      <c r="G28" s="38" t="s">
        <v>40</v>
      </c>
      <c r="H28" s="38" t="s">
        <v>40</v>
      </c>
      <c r="I28" s="38" t="s">
        <v>40</v>
      </c>
      <c r="J28" s="220"/>
      <c r="K28" s="13">
        <v>1</v>
      </c>
      <c r="L28" s="13">
        <v>20</v>
      </c>
      <c r="M28" s="13">
        <v>28000</v>
      </c>
      <c r="N28" s="216"/>
      <c r="O28" s="13">
        <v>0</v>
      </c>
      <c r="P28" s="13">
        <v>0</v>
      </c>
      <c r="Q28" s="13">
        <v>0</v>
      </c>
      <c r="R28" s="216"/>
      <c r="S28" s="13">
        <v>0</v>
      </c>
      <c r="T28" s="13">
        <v>0</v>
      </c>
      <c r="U28" s="31">
        <f t="shared" si="3"/>
        <v>1</v>
      </c>
      <c r="V28" s="31">
        <f t="shared" si="4"/>
        <v>20</v>
      </c>
      <c r="W28" s="31">
        <f t="shared" si="5"/>
        <v>28000</v>
      </c>
    </row>
    <row r="29" spans="1:23" s="2" customFormat="1" x14ac:dyDescent="0.3">
      <c r="A29" s="64"/>
      <c r="B29" s="267"/>
      <c r="C29" s="269" t="s">
        <v>199</v>
      </c>
      <c r="D29" s="268" t="s">
        <v>95</v>
      </c>
      <c r="E29" s="57">
        <v>60</v>
      </c>
      <c r="F29" s="194"/>
      <c r="G29" s="38" t="s">
        <v>40</v>
      </c>
      <c r="H29" s="38" t="s">
        <v>40</v>
      </c>
      <c r="I29" s="38" t="s">
        <v>40</v>
      </c>
      <c r="J29" s="220"/>
      <c r="K29" s="13">
        <v>1</v>
      </c>
      <c r="L29" s="13">
        <v>20</v>
      </c>
      <c r="M29" s="13">
        <v>24000</v>
      </c>
      <c r="N29" s="216"/>
      <c r="O29" s="13">
        <v>0</v>
      </c>
      <c r="P29" s="13">
        <v>0</v>
      </c>
      <c r="Q29" s="13">
        <v>0</v>
      </c>
      <c r="R29" s="216"/>
      <c r="S29" s="13">
        <v>0</v>
      </c>
      <c r="T29" s="13">
        <v>0</v>
      </c>
      <c r="U29" s="31">
        <f t="shared" si="3"/>
        <v>1</v>
      </c>
      <c r="V29" s="31">
        <f t="shared" si="4"/>
        <v>20</v>
      </c>
      <c r="W29" s="31">
        <f t="shared" si="5"/>
        <v>24000</v>
      </c>
    </row>
    <row r="30" spans="1:23" s="2" customFormat="1" x14ac:dyDescent="0.3">
      <c r="A30" s="64"/>
      <c r="B30" s="267"/>
      <c r="C30" s="269" t="s">
        <v>200</v>
      </c>
      <c r="D30" s="268" t="s">
        <v>95</v>
      </c>
      <c r="E30" s="57">
        <v>60</v>
      </c>
      <c r="F30" s="194"/>
      <c r="G30" s="38" t="s">
        <v>40</v>
      </c>
      <c r="H30" s="38" t="s">
        <v>40</v>
      </c>
      <c r="I30" s="38" t="s">
        <v>40</v>
      </c>
      <c r="J30" s="220"/>
      <c r="K30" s="13">
        <v>1</v>
      </c>
      <c r="L30" s="13">
        <v>16</v>
      </c>
      <c r="M30" s="13">
        <v>26000</v>
      </c>
      <c r="N30" s="216"/>
      <c r="O30" s="13">
        <v>0</v>
      </c>
      <c r="P30" s="13">
        <v>0</v>
      </c>
      <c r="Q30" s="13">
        <v>0</v>
      </c>
      <c r="R30" s="216"/>
      <c r="S30" s="13">
        <v>0</v>
      </c>
      <c r="T30" s="13">
        <v>0</v>
      </c>
      <c r="U30" s="31">
        <f t="shared" si="3"/>
        <v>1</v>
      </c>
      <c r="V30" s="31">
        <f t="shared" si="4"/>
        <v>16</v>
      </c>
      <c r="W30" s="31">
        <f t="shared" si="5"/>
        <v>26000</v>
      </c>
    </row>
    <row r="31" spans="1:23" s="2" customFormat="1" x14ac:dyDescent="0.3">
      <c r="A31" s="186"/>
      <c r="B31" s="270"/>
      <c r="C31" s="271" t="s">
        <v>201</v>
      </c>
      <c r="D31" s="272" t="s">
        <v>95</v>
      </c>
      <c r="E31" s="107">
        <v>60</v>
      </c>
      <c r="F31" s="195"/>
      <c r="G31" s="68" t="s">
        <v>40</v>
      </c>
      <c r="H31" s="68" t="s">
        <v>40</v>
      </c>
      <c r="I31" s="68" t="s">
        <v>40</v>
      </c>
      <c r="J31" s="221"/>
      <c r="K31" s="61">
        <v>1</v>
      </c>
      <c r="L31" s="61">
        <v>20</v>
      </c>
      <c r="M31" s="61">
        <v>28000</v>
      </c>
      <c r="N31" s="217"/>
      <c r="O31" s="61">
        <v>0</v>
      </c>
      <c r="P31" s="61">
        <v>0</v>
      </c>
      <c r="Q31" s="61">
        <v>0</v>
      </c>
      <c r="R31" s="217"/>
      <c r="S31" s="61">
        <v>0</v>
      </c>
      <c r="T31" s="61">
        <v>0</v>
      </c>
      <c r="U31" s="50">
        <f t="shared" si="3"/>
        <v>1</v>
      </c>
      <c r="V31" s="50">
        <f t="shared" si="4"/>
        <v>20</v>
      </c>
      <c r="W31" s="50">
        <f t="shared" si="5"/>
        <v>28000</v>
      </c>
    </row>
    <row r="32" spans="1:23" s="2" customFormat="1" x14ac:dyDescent="0.3">
      <c r="A32" s="500" t="s">
        <v>39</v>
      </c>
      <c r="B32" s="501"/>
      <c r="C32" s="501"/>
      <c r="D32" s="502"/>
      <c r="E32" s="106"/>
      <c r="F32" s="192"/>
      <c r="G32" s="32">
        <f>SUM(G21:G31)</f>
        <v>0</v>
      </c>
      <c r="H32" s="32">
        <f t="shared" ref="H32:W32" si="6">SUM(H21:H31)</f>
        <v>0</v>
      </c>
      <c r="I32" s="32">
        <f t="shared" si="6"/>
        <v>0</v>
      </c>
      <c r="J32" s="215" t="str">
        <f>J21</f>
        <v>16</v>
      </c>
      <c r="K32" s="32">
        <f t="shared" si="6"/>
        <v>11</v>
      </c>
      <c r="L32" s="32">
        <f t="shared" si="6"/>
        <v>216</v>
      </c>
      <c r="M32" s="32">
        <f t="shared" si="6"/>
        <v>274800</v>
      </c>
      <c r="N32" s="215"/>
      <c r="O32" s="32">
        <f t="shared" si="6"/>
        <v>0</v>
      </c>
      <c r="P32" s="32">
        <f t="shared" si="6"/>
        <v>0</v>
      </c>
      <c r="Q32" s="32">
        <f t="shared" si="6"/>
        <v>0</v>
      </c>
      <c r="R32" s="215"/>
      <c r="S32" s="32">
        <f t="shared" si="6"/>
        <v>0</v>
      </c>
      <c r="T32" s="32">
        <f t="shared" si="6"/>
        <v>0</v>
      </c>
      <c r="U32" s="32">
        <f t="shared" si="6"/>
        <v>11</v>
      </c>
      <c r="V32" s="32">
        <f t="shared" si="6"/>
        <v>216</v>
      </c>
      <c r="W32" s="32">
        <f t="shared" si="6"/>
        <v>274800</v>
      </c>
    </row>
    <row r="33" spans="1:23" s="2" customFormat="1" ht="17.100000000000001" customHeight="1" x14ac:dyDescent="0.3">
      <c r="A33" s="11">
        <v>5</v>
      </c>
      <c r="B33" s="258" t="s">
        <v>236</v>
      </c>
      <c r="C33" s="258" t="s">
        <v>429</v>
      </c>
      <c r="D33" s="273" t="s">
        <v>394</v>
      </c>
      <c r="E33" s="53">
        <v>30</v>
      </c>
      <c r="F33" s="193"/>
      <c r="G33" s="29">
        <v>0</v>
      </c>
      <c r="H33" s="29">
        <v>0</v>
      </c>
      <c r="I33" s="29">
        <v>0</v>
      </c>
      <c r="J33" s="199">
        <v>16</v>
      </c>
      <c r="K33" s="3">
        <v>5</v>
      </c>
      <c r="L33" s="3">
        <v>100</v>
      </c>
      <c r="M33" s="54">
        <v>506000</v>
      </c>
      <c r="N33" s="241"/>
      <c r="O33" s="29">
        <v>0</v>
      </c>
      <c r="P33" s="29">
        <v>0</v>
      </c>
      <c r="Q33" s="29">
        <v>0</v>
      </c>
      <c r="R33" s="222"/>
      <c r="S33" s="29">
        <v>0</v>
      </c>
      <c r="T33" s="29">
        <v>0</v>
      </c>
      <c r="U33" s="30">
        <f>G33+K33+O33</f>
        <v>5</v>
      </c>
      <c r="V33" s="30">
        <f>H33+L33+P33+S33</f>
        <v>100</v>
      </c>
      <c r="W33" s="30">
        <f>I33+M33+Q33+T33</f>
        <v>506000</v>
      </c>
    </row>
    <row r="34" spans="1:23" s="2" customFormat="1" ht="17.100000000000001" customHeight="1" x14ac:dyDescent="0.3">
      <c r="A34" s="16"/>
      <c r="B34" s="259"/>
      <c r="C34" s="259" t="s">
        <v>386</v>
      </c>
      <c r="D34" s="268" t="s">
        <v>395</v>
      </c>
      <c r="E34" s="57"/>
      <c r="F34" s="194"/>
      <c r="G34" s="13"/>
      <c r="H34" s="13"/>
      <c r="I34" s="13"/>
      <c r="J34" s="216"/>
      <c r="K34" s="4"/>
      <c r="L34" s="4"/>
      <c r="M34" s="4"/>
      <c r="N34" s="226"/>
      <c r="O34" s="13"/>
      <c r="P34" s="13"/>
      <c r="Q34" s="13"/>
      <c r="R34" s="216"/>
      <c r="S34" s="13"/>
      <c r="T34" s="13"/>
      <c r="U34" s="31"/>
      <c r="V34" s="31"/>
      <c r="W34" s="31"/>
    </row>
    <row r="35" spans="1:23" s="2" customFormat="1" ht="17.100000000000001" customHeight="1" x14ac:dyDescent="0.3">
      <c r="A35" s="63"/>
      <c r="B35" s="260"/>
      <c r="C35" s="260" t="s">
        <v>387</v>
      </c>
      <c r="D35" s="272"/>
      <c r="E35" s="107"/>
      <c r="F35" s="195"/>
      <c r="G35" s="61"/>
      <c r="H35" s="61"/>
      <c r="I35" s="61"/>
      <c r="J35" s="217"/>
      <c r="K35" s="5"/>
      <c r="L35" s="5"/>
      <c r="M35" s="5"/>
      <c r="N35" s="227"/>
      <c r="O35" s="61"/>
      <c r="P35" s="61"/>
      <c r="Q35" s="61"/>
      <c r="R35" s="217"/>
      <c r="S35" s="61"/>
      <c r="T35" s="61"/>
      <c r="U35" s="50"/>
      <c r="V35" s="50"/>
      <c r="W35" s="50"/>
    </row>
    <row r="36" spans="1:23" s="2" customFormat="1" ht="17.100000000000001" customHeight="1" x14ac:dyDescent="0.3">
      <c r="A36" s="521" t="s">
        <v>39</v>
      </c>
      <c r="B36" s="521"/>
      <c r="C36" s="521"/>
      <c r="D36" s="521"/>
      <c r="E36" s="106"/>
      <c r="F36" s="192"/>
      <c r="G36" s="32">
        <f>SUM(G33)</f>
        <v>0</v>
      </c>
      <c r="H36" s="32">
        <f t="shared" ref="H36:W36" si="7">SUM(H33)</f>
        <v>0</v>
      </c>
      <c r="I36" s="32">
        <f t="shared" si="7"/>
        <v>0</v>
      </c>
      <c r="J36" s="215">
        <f>J33</f>
        <v>16</v>
      </c>
      <c r="K36" s="32">
        <f t="shared" si="7"/>
        <v>5</v>
      </c>
      <c r="L36" s="32">
        <f t="shared" si="7"/>
        <v>100</v>
      </c>
      <c r="M36" s="32">
        <f t="shared" si="7"/>
        <v>506000</v>
      </c>
      <c r="N36" s="215"/>
      <c r="O36" s="32">
        <f t="shared" si="7"/>
        <v>0</v>
      </c>
      <c r="P36" s="32">
        <f t="shared" si="7"/>
        <v>0</v>
      </c>
      <c r="Q36" s="32">
        <f t="shared" si="7"/>
        <v>0</v>
      </c>
      <c r="R36" s="215"/>
      <c r="S36" s="32">
        <f t="shared" si="7"/>
        <v>0</v>
      </c>
      <c r="T36" s="32">
        <f t="shared" si="7"/>
        <v>0</v>
      </c>
      <c r="U36" s="32">
        <f t="shared" si="7"/>
        <v>5</v>
      </c>
      <c r="V36" s="32">
        <f t="shared" si="7"/>
        <v>100</v>
      </c>
      <c r="W36" s="32">
        <f t="shared" si="7"/>
        <v>506000</v>
      </c>
    </row>
    <row r="37" spans="1:23" ht="17.100000000000001" customHeight="1" x14ac:dyDescent="0.3">
      <c r="A37" s="11">
        <v>6</v>
      </c>
      <c r="B37" s="258" t="s">
        <v>234</v>
      </c>
      <c r="C37" s="258" t="s">
        <v>253</v>
      </c>
      <c r="D37" s="258" t="s">
        <v>267</v>
      </c>
      <c r="E37" s="53">
        <v>30</v>
      </c>
      <c r="F37" s="199">
        <v>16</v>
      </c>
      <c r="G37" s="29">
        <v>1</v>
      </c>
      <c r="H37" s="29">
        <v>16</v>
      </c>
      <c r="I37" s="29">
        <v>30800</v>
      </c>
      <c r="J37" s="222"/>
      <c r="K37" s="29">
        <v>0</v>
      </c>
      <c r="L37" s="29">
        <v>0</v>
      </c>
      <c r="M37" s="29">
        <v>0</v>
      </c>
      <c r="N37" s="222"/>
      <c r="O37" s="29">
        <v>0</v>
      </c>
      <c r="P37" s="29">
        <v>0</v>
      </c>
      <c r="Q37" s="29">
        <v>0</v>
      </c>
      <c r="R37" s="222"/>
      <c r="S37" s="29">
        <v>0</v>
      </c>
      <c r="T37" s="29">
        <v>0</v>
      </c>
      <c r="U37" s="30">
        <f>G37+K37+O37</f>
        <v>1</v>
      </c>
      <c r="V37" s="30">
        <f t="shared" ref="V37:V46" si="8">H37+L37+P37+S37</f>
        <v>16</v>
      </c>
      <c r="W37" s="30">
        <f t="shared" ref="W37:W46" si="9">I37+M37+Q37+T37</f>
        <v>30800</v>
      </c>
    </row>
    <row r="38" spans="1:23" ht="17.100000000000001" customHeight="1" x14ac:dyDescent="0.3">
      <c r="A38" s="16"/>
      <c r="B38" s="259"/>
      <c r="C38" s="259" t="s">
        <v>254</v>
      </c>
      <c r="D38" s="259" t="s">
        <v>268</v>
      </c>
      <c r="E38" s="57">
        <v>30</v>
      </c>
      <c r="F38" s="194"/>
      <c r="G38" s="13">
        <v>2</v>
      </c>
      <c r="H38" s="13">
        <v>40</v>
      </c>
      <c r="I38" s="13">
        <v>61600</v>
      </c>
      <c r="J38" s="216"/>
      <c r="K38" s="13">
        <v>0</v>
      </c>
      <c r="L38" s="13">
        <v>0</v>
      </c>
      <c r="M38" s="13">
        <v>0</v>
      </c>
      <c r="N38" s="216"/>
      <c r="O38" s="13">
        <v>0</v>
      </c>
      <c r="P38" s="13">
        <v>0</v>
      </c>
      <c r="Q38" s="13">
        <v>0</v>
      </c>
      <c r="R38" s="216"/>
      <c r="S38" s="13">
        <v>0</v>
      </c>
      <c r="T38" s="13">
        <v>0</v>
      </c>
      <c r="U38" s="31">
        <f t="shared" ref="U38:U51" si="10">G38+K38+O38</f>
        <v>2</v>
      </c>
      <c r="V38" s="31">
        <f t="shared" si="8"/>
        <v>40</v>
      </c>
      <c r="W38" s="31">
        <f t="shared" si="9"/>
        <v>61600</v>
      </c>
    </row>
    <row r="39" spans="1:23" ht="17.100000000000001" customHeight="1" x14ac:dyDescent="0.3">
      <c r="A39" s="16"/>
      <c r="B39" s="259"/>
      <c r="C39" s="259" t="s">
        <v>255</v>
      </c>
      <c r="D39" s="259" t="s">
        <v>268</v>
      </c>
      <c r="E39" s="57">
        <v>18</v>
      </c>
      <c r="F39" s="194"/>
      <c r="G39" s="13">
        <v>1</v>
      </c>
      <c r="H39" s="13">
        <v>20</v>
      </c>
      <c r="I39" s="13">
        <v>14800</v>
      </c>
      <c r="J39" s="216"/>
      <c r="K39" s="13">
        <v>0</v>
      </c>
      <c r="L39" s="13">
        <v>0</v>
      </c>
      <c r="M39" s="13">
        <v>0</v>
      </c>
      <c r="N39" s="216"/>
      <c r="O39" s="13">
        <v>0</v>
      </c>
      <c r="P39" s="13">
        <v>0</v>
      </c>
      <c r="Q39" s="13">
        <v>0</v>
      </c>
      <c r="R39" s="216"/>
      <c r="S39" s="13">
        <v>0</v>
      </c>
      <c r="T39" s="13">
        <v>0</v>
      </c>
      <c r="U39" s="31">
        <f t="shared" si="10"/>
        <v>1</v>
      </c>
      <c r="V39" s="31">
        <f t="shared" si="8"/>
        <v>20</v>
      </c>
      <c r="W39" s="31">
        <f t="shared" si="9"/>
        <v>14800</v>
      </c>
    </row>
    <row r="40" spans="1:23" ht="17.100000000000001" customHeight="1" x14ac:dyDescent="0.3">
      <c r="A40" s="16"/>
      <c r="B40" s="259"/>
      <c r="C40" s="259" t="s">
        <v>256</v>
      </c>
      <c r="D40" s="259" t="s">
        <v>269</v>
      </c>
      <c r="E40" s="57">
        <v>12</v>
      </c>
      <c r="F40" s="194"/>
      <c r="G40" s="13">
        <v>1</v>
      </c>
      <c r="H40" s="13">
        <v>16</v>
      </c>
      <c r="I40" s="13">
        <v>12000</v>
      </c>
      <c r="J40" s="216"/>
      <c r="K40" s="13">
        <v>0</v>
      </c>
      <c r="L40" s="13">
        <v>0</v>
      </c>
      <c r="M40" s="13">
        <v>0</v>
      </c>
      <c r="N40" s="216"/>
      <c r="O40" s="13">
        <v>0</v>
      </c>
      <c r="P40" s="13">
        <v>0</v>
      </c>
      <c r="Q40" s="13">
        <v>0</v>
      </c>
      <c r="R40" s="216"/>
      <c r="S40" s="13">
        <v>0</v>
      </c>
      <c r="T40" s="13">
        <v>0</v>
      </c>
      <c r="U40" s="31">
        <f t="shared" si="10"/>
        <v>1</v>
      </c>
      <c r="V40" s="31">
        <f t="shared" si="8"/>
        <v>16</v>
      </c>
      <c r="W40" s="31">
        <f t="shared" si="9"/>
        <v>12000</v>
      </c>
    </row>
    <row r="41" spans="1:23" ht="17.100000000000001" customHeight="1" x14ac:dyDescent="0.3">
      <c r="A41" s="16"/>
      <c r="B41" s="259"/>
      <c r="C41" s="259" t="s">
        <v>257</v>
      </c>
      <c r="D41" s="259" t="s">
        <v>270</v>
      </c>
      <c r="E41" s="57">
        <v>18</v>
      </c>
      <c r="F41" s="194"/>
      <c r="G41" s="13">
        <v>1</v>
      </c>
      <c r="H41" s="13">
        <v>20</v>
      </c>
      <c r="I41" s="13">
        <v>14800</v>
      </c>
      <c r="J41" s="216"/>
      <c r="K41" s="13">
        <v>0</v>
      </c>
      <c r="L41" s="13">
        <v>0</v>
      </c>
      <c r="M41" s="13">
        <v>0</v>
      </c>
      <c r="N41" s="216"/>
      <c r="O41" s="13">
        <v>0</v>
      </c>
      <c r="P41" s="13">
        <v>0</v>
      </c>
      <c r="Q41" s="13">
        <v>0</v>
      </c>
      <c r="R41" s="216"/>
      <c r="S41" s="13">
        <v>0</v>
      </c>
      <c r="T41" s="13">
        <v>0</v>
      </c>
      <c r="U41" s="31">
        <f t="shared" si="10"/>
        <v>1</v>
      </c>
      <c r="V41" s="31">
        <f t="shared" si="8"/>
        <v>20</v>
      </c>
      <c r="W41" s="31">
        <f t="shared" si="9"/>
        <v>14800</v>
      </c>
    </row>
    <row r="42" spans="1:23" ht="17.100000000000001" customHeight="1" x14ac:dyDescent="0.3">
      <c r="A42" s="16"/>
      <c r="B42" s="259"/>
      <c r="C42" s="259" t="s">
        <v>258</v>
      </c>
      <c r="D42" s="259" t="s">
        <v>271</v>
      </c>
      <c r="E42" s="57">
        <v>18</v>
      </c>
      <c r="F42" s="194"/>
      <c r="G42" s="13">
        <v>1</v>
      </c>
      <c r="H42" s="13">
        <v>20</v>
      </c>
      <c r="I42" s="13">
        <v>14800</v>
      </c>
      <c r="J42" s="216"/>
      <c r="K42" s="13">
        <v>0</v>
      </c>
      <c r="L42" s="13">
        <v>0</v>
      </c>
      <c r="M42" s="13">
        <v>0</v>
      </c>
      <c r="N42" s="216"/>
      <c r="O42" s="13">
        <v>0</v>
      </c>
      <c r="P42" s="13">
        <v>0</v>
      </c>
      <c r="Q42" s="13">
        <v>0</v>
      </c>
      <c r="R42" s="216"/>
      <c r="S42" s="13">
        <v>0</v>
      </c>
      <c r="T42" s="13">
        <v>0</v>
      </c>
      <c r="U42" s="31">
        <f t="shared" si="10"/>
        <v>1</v>
      </c>
      <c r="V42" s="31">
        <f t="shared" si="8"/>
        <v>20</v>
      </c>
      <c r="W42" s="31">
        <f t="shared" si="9"/>
        <v>14800</v>
      </c>
    </row>
    <row r="43" spans="1:23" ht="17.100000000000001" customHeight="1" x14ac:dyDescent="0.3">
      <c r="A43" s="16"/>
      <c r="B43" s="259"/>
      <c r="C43" s="259" t="s">
        <v>259</v>
      </c>
      <c r="D43" s="259" t="s">
        <v>272</v>
      </c>
      <c r="E43" s="57">
        <v>18</v>
      </c>
      <c r="F43" s="194"/>
      <c r="G43" s="13">
        <v>1</v>
      </c>
      <c r="H43" s="13">
        <v>20</v>
      </c>
      <c r="I43" s="13">
        <v>14800</v>
      </c>
      <c r="J43" s="216"/>
      <c r="K43" s="13">
        <v>0</v>
      </c>
      <c r="L43" s="13">
        <v>0</v>
      </c>
      <c r="M43" s="13">
        <v>0</v>
      </c>
      <c r="N43" s="216"/>
      <c r="O43" s="13">
        <v>0</v>
      </c>
      <c r="P43" s="13">
        <v>0</v>
      </c>
      <c r="Q43" s="13">
        <v>0</v>
      </c>
      <c r="R43" s="216"/>
      <c r="S43" s="13">
        <v>0</v>
      </c>
      <c r="T43" s="13">
        <v>0</v>
      </c>
      <c r="U43" s="31">
        <f t="shared" si="10"/>
        <v>1</v>
      </c>
      <c r="V43" s="31">
        <f t="shared" si="8"/>
        <v>20</v>
      </c>
      <c r="W43" s="31">
        <f t="shared" si="9"/>
        <v>14800</v>
      </c>
    </row>
    <row r="44" spans="1:23" ht="17.100000000000001" customHeight="1" x14ac:dyDescent="0.3">
      <c r="A44" s="16"/>
      <c r="B44" s="259"/>
      <c r="C44" s="259" t="s">
        <v>260</v>
      </c>
      <c r="D44" s="259" t="s">
        <v>272</v>
      </c>
      <c r="E44" s="57">
        <v>18</v>
      </c>
      <c r="F44" s="194"/>
      <c r="G44" s="13">
        <v>1</v>
      </c>
      <c r="H44" s="13">
        <v>20</v>
      </c>
      <c r="I44" s="13">
        <v>14800</v>
      </c>
      <c r="J44" s="216"/>
      <c r="K44" s="13">
        <v>0</v>
      </c>
      <c r="L44" s="13">
        <v>0</v>
      </c>
      <c r="M44" s="13">
        <v>0</v>
      </c>
      <c r="N44" s="216"/>
      <c r="O44" s="13">
        <v>0</v>
      </c>
      <c r="P44" s="13">
        <v>0</v>
      </c>
      <c r="Q44" s="13">
        <v>0</v>
      </c>
      <c r="R44" s="216"/>
      <c r="S44" s="13">
        <v>0</v>
      </c>
      <c r="T44" s="13">
        <v>0</v>
      </c>
      <c r="U44" s="31">
        <f t="shared" si="10"/>
        <v>1</v>
      </c>
      <c r="V44" s="31">
        <f t="shared" si="8"/>
        <v>20</v>
      </c>
      <c r="W44" s="31">
        <f t="shared" si="9"/>
        <v>14800</v>
      </c>
    </row>
    <row r="45" spans="1:23" ht="17.100000000000001" customHeight="1" x14ac:dyDescent="0.3">
      <c r="A45" s="16"/>
      <c r="B45" s="259"/>
      <c r="C45" s="259" t="s">
        <v>261</v>
      </c>
      <c r="D45" s="259" t="s">
        <v>273</v>
      </c>
      <c r="E45" s="57">
        <v>18</v>
      </c>
      <c r="F45" s="194"/>
      <c r="G45" s="13">
        <v>1</v>
      </c>
      <c r="H45" s="13">
        <v>20</v>
      </c>
      <c r="I45" s="13">
        <v>14800</v>
      </c>
      <c r="J45" s="216"/>
      <c r="K45" s="13">
        <v>0</v>
      </c>
      <c r="L45" s="13">
        <v>0</v>
      </c>
      <c r="M45" s="13">
        <v>0</v>
      </c>
      <c r="N45" s="216"/>
      <c r="O45" s="13">
        <v>0</v>
      </c>
      <c r="P45" s="13">
        <v>0</v>
      </c>
      <c r="Q45" s="13">
        <v>0</v>
      </c>
      <c r="R45" s="216"/>
      <c r="S45" s="13">
        <v>0</v>
      </c>
      <c r="T45" s="13">
        <v>0</v>
      </c>
      <c r="U45" s="31">
        <f t="shared" si="10"/>
        <v>1</v>
      </c>
      <c r="V45" s="31">
        <f t="shared" si="8"/>
        <v>20</v>
      </c>
      <c r="W45" s="31">
        <f t="shared" si="9"/>
        <v>14800</v>
      </c>
    </row>
    <row r="46" spans="1:23" ht="17.100000000000001" customHeight="1" x14ac:dyDescent="0.3">
      <c r="A46" s="16"/>
      <c r="B46" s="259"/>
      <c r="C46" s="259" t="s">
        <v>262</v>
      </c>
      <c r="D46" s="259" t="s">
        <v>273</v>
      </c>
      <c r="E46" s="57">
        <v>18</v>
      </c>
      <c r="F46" s="194"/>
      <c r="G46" s="13">
        <v>1</v>
      </c>
      <c r="H46" s="13">
        <v>20</v>
      </c>
      <c r="I46" s="13">
        <v>14800</v>
      </c>
      <c r="J46" s="216"/>
      <c r="K46" s="13">
        <v>0</v>
      </c>
      <c r="L46" s="13">
        <v>0</v>
      </c>
      <c r="M46" s="13">
        <v>0</v>
      </c>
      <c r="N46" s="216"/>
      <c r="O46" s="13">
        <v>0</v>
      </c>
      <c r="P46" s="13">
        <v>0</v>
      </c>
      <c r="Q46" s="13">
        <v>0</v>
      </c>
      <c r="R46" s="216"/>
      <c r="S46" s="13">
        <v>0</v>
      </c>
      <c r="T46" s="13">
        <v>0</v>
      </c>
      <c r="U46" s="31">
        <f t="shared" si="10"/>
        <v>1</v>
      </c>
      <c r="V46" s="31">
        <f t="shared" si="8"/>
        <v>20</v>
      </c>
      <c r="W46" s="31">
        <f t="shared" si="9"/>
        <v>14800</v>
      </c>
    </row>
    <row r="47" spans="1:23" ht="17.100000000000001" customHeight="1" x14ac:dyDescent="0.3">
      <c r="A47" s="16"/>
      <c r="B47" s="259"/>
      <c r="C47" s="259" t="s">
        <v>263</v>
      </c>
      <c r="D47" s="259" t="s">
        <v>274</v>
      </c>
      <c r="E47" s="57">
        <v>18</v>
      </c>
      <c r="F47" s="194"/>
      <c r="G47" s="13">
        <v>1</v>
      </c>
      <c r="H47" s="13">
        <v>20</v>
      </c>
      <c r="I47" s="13">
        <v>14800</v>
      </c>
      <c r="J47" s="216"/>
      <c r="K47" s="13">
        <v>0</v>
      </c>
      <c r="L47" s="13">
        <v>0</v>
      </c>
      <c r="M47" s="13">
        <v>0</v>
      </c>
      <c r="N47" s="216"/>
      <c r="O47" s="13">
        <v>0</v>
      </c>
      <c r="P47" s="13">
        <v>0</v>
      </c>
      <c r="Q47" s="13">
        <v>0</v>
      </c>
      <c r="R47" s="216"/>
      <c r="S47" s="13">
        <v>0</v>
      </c>
      <c r="T47" s="13">
        <v>0</v>
      </c>
      <c r="U47" s="31">
        <f t="shared" si="10"/>
        <v>1</v>
      </c>
      <c r="V47" s="31" t="s">
        <v>428</v>
      </c>
      <c r="W47" s="31">
        <f>I47+M47+Q47+T47</f>
        <v>14800</v>
      </c>
    </row>
    <row r="48" spans="1:23" ht="17.100000000000001" customHeight="1" x14ac:dyDescent="0.3">
      <c r="A48" s="16"/>
      <c r="B48" s="259"/>
      <c r="C48" s="259" t="s">
        <v>264</v>
      </c>
      <c r="D48" s="259" t="s">
        <v>274</v>
      </c>
      <c r="E48" s="57">
        <v>18</v>
      </c>
      <c r="F48" s="194"/>
      <c r="G48" s="13">
        <v>1</v>
      </c>
      <c r="H48" s="13">
        <v>20</v>
      </c>
      <c r="I48" s="13">
        <v>14800</v>
      </c>
      <c r="J48" s="216"/>
      <c r="K48" s="13">
        <v>0</v>
      </c>
      <c r="L48" s="13">
        <v>0</v>
      </c>
      <c r="M48" s="13">
        <v>0</v>
      </c>
      <c r="N48" s="216"/>
      <c r="O48" s="13">
        <v>0</v>
      </c>
      <c r="P48" s="13">
        <v>0</v>
      </c>
      <c r="Q48" s="13">
        <v>0</v>
      </c>
      <c r="R48" s="216"/>
      <c r="S48" s="13">
        <v>0</v>
      </c>
      <c r="T48" s="13">
        <v>0</v>
      </c>
      <c r="U48" s="31">
        <f t="shared" si="10"/>
        <v>1</v>
      </c>
      <c r="V48" s="31">
        <f>H48+L48+P48+S48</f>
        <v>20</v>
      </c>
      <c r="W48" s="31">
        <f>I48+M48+Q48+T48</f>
        <v>14800</v>
      </c>
    </row>
    <row r="49" spans="1:23" ht="17.100000000000001" customHeight="1" x14ac:dyDescent="0.3">
      <c r="A49" s="16"/>
      <c r="B49" s="259"/>
      <c r="C49" s="259" t="s">
        <v>265</v>
      </c>
      <c r="D49" s="259" t="s">
        <v>275</v>
      </c>
      <c r="E49" s="57">
        <v>18</v>
      </c>
      <c r="F49" s="194"/>
      <c r="G49" s="13">
        <v>1</v>
      </c>
      <c r="H49" s="13">
        <v>20</v>
      </c>
      <c r="I49" s="13">
        <v>14800</v>
      </c>
      <c r="J49" s="216"/>
      <c r="K49" s="13">
        <v>0</v>
      </c>
      <c r="L49" s="13">
        <v>0</v>
      </c>
      <c r="M49" s="13">
        <v>0</v>
      </c>
      <c r="N49" s="216"/>
      <c r="O49" s="13">
        <v>0</v>
      </c>
      <c r="P49" s="13">
        <v>0</v>
      </c>
      <c r="Q49" s="13">
        <v>0</v>
      </c>
      <c r="R49" s="216"/>
      <c r="S49" s="13">
        <v>0</v>
      </c>
      <c r="T49" s="13">
        <v>0</v>
      </c>
      <c r="U49" s="31">
        <f t="shared" si="10"/>
        <v>1</v>
      </c>
      <c r="V49" s="31">
        <f>H49+L49+P49+S49</f>
        <v>20</v>
      </c>
      <c r="W49" s="31">
        <f>I49+M49+Q49+T49</f>
        <v>14800</v>
      </c>
    </row>
    <row r="50" spans="1:23" ht="17.100000000000001" customHeight="1" x14ac:dyDescent="0.3">
      <c r="A50" s="16"/>
      <c r="B50" s="259"/>
      <c r="C50" s="259" t="s">
        <v>266</v>
      </c>
      <c r="D50" s="259" t="s">
        <v>276</v>
      </c>
      <c r="E50" s="57">
        <v>18</v>
      </c>
      <c r="F50" s="194"/>
      <c r="G50" s="13">
        <v>1</v>
      </c>
      <c r="H50" s="13">
        <v>20</v>
      </c>
      <c r="I50" s="13">
        <v>14800</v>
      </c>
      <c r="J50" s="216"/>
      <c r="K50" s="13">
        <v>0</v>
      </c>
      <c r="L50" s="13">
        <v>0</v>
      </c>
      <c r="M50" s="13">
        <v>0</v>
      </c>
      <c r="N50" s="216"/>
      <c r="O50" s="13">
        <v>0</v>
      </c>
      <c r="P50" s="13">
        <v>0</v>
      </c>
      <c r="Q50" s="13">
        <v>0</v>
      </c>
      <c r="R50" s="216"/>
      <c r="S50" s="13">
        <v>0</v>
      </c>
      <c r="T50" s="13">
        <v>0</v>
      </c>
      <c r="U50" s="31">
        <f t="shared" si="10"/>
        <v>1</v>
      </c>
      <c r="V50" s="31">
        <f>H50+L50+P50+S50</f>
        <v>20</v>
      </c>
      <c r="W50" s="31">
        <f>I50+M50+Q50+T50</f>
        <v>14800</v>
      </c>
    </row>
    <row r="51" spans="1:23" ht="17.100000000000001" customHeight="1" x14ac:dyDescent="0.3">
      <c r="A51" s="16"/>
      <c r="B51" s="259"/>
      <c r="C51" s="259" t="s">
        <v>277</v>
      </c>
      <c r="D51" s="259" t="s">
        <v>276</v>
      </c>
      <c r="E51" s="57">
        <v>18</v>
      </c>
      <c r="F51" s="194"/>
      <c r="G51" s="13">
        <v>1</v>
      </c>
      <c r="H51" s="13">
        <v>20</v>
      </c>
      <c r="I51" s="13">
        <v>14800</v>
      </c>
      <c r="J51" s="216"/>
      <c r="K51" s="13">
        <v>0</v>
      </c>
      <c r="L51" s="13">
        <v>0</v>
      </c>
      <c r="M51" s="13">
        <v>0</v>
      </c>
      <c r="N51" s="216"/>
      <c r="O51" s="13">
        <v>0</v>
      </c>
      <c r="P51" s="13">
        <v>0</v>
      </c>
      <c r="Q51" s="13">
        <v>0</v>
      </c>
      <c r="R51" s="216"/>
      <c r="S51" s="13">
        <v>0</v>
      </c>
      <c r="T51" s="13">
        <v>0</v>
      </c>
      <c r="U51" s="31">
        <f t="shared" si="10"/>
        <v>1</v>
      </c>
      <c r="V51" s="31">
        <f>H51+L51+P51+S51</f>
        <v>20</v>
      </c>
      <c r="W51" s="31">
        <f>I51+M51+Q51+T51</f>
        <v>14800</v>
      </c>
    </row>
    <row r="52" spans="1:23" ht="17.100000000000001" customHeight="1" x14ac:dyDescent="0.3">
      <c r="A52" s="63"/>
      <c r="B52" s="260"/>
      <c r="C52" s="260" t="s">
        <v>278</v>
      </c>
      <c r="D52" s="260"/>
      <c r="E52" s="107"/>
      <c r="F52" s="195"/>
      <c r="G52" s="61"/>
      <c r="H52" s="61"/>
      <c r="I52" s="61"/>
      <c r="J52" s="217"/>
      <c r="K52" s="61"/>
      <c r="L52" s="61"/>
      <c r="M52" s="61"/>
      <c r="N52" s="217"/>
      <c r="O52" s="61"/>
      <c r="P52" s="61"/>
      <c r="Q52" s="61"/>
      <c r="R52" s="217"/>
      <c r="S52" s="61"/>
      <c r="T52" s="61"/>
      <c r="U52" s="61"/>
      <c r="V52" s="61"/>
      <c r="W52" s="61"/>
    </row>
    <row r="53" spans="1:23" ht="17.45" customHeight="1" x14ac:dyDescent="0.3">
      <c r="A53" s="521" t="s">
        <v>39</v>
      </c>
      <c r="B53" s="521"/>
      <c r="C53" s="521"/>
      <c r="D53" s="521"/>
      <c r="E53" s="106"/>
      <c r="F53" s="192">
        <f>F37</f>
        <v>16</v>
      </c>
      <c r="G53" s="32">
        <f>SUM(G37:G51)</f>
        <v>16</v>
      </c>
      <c r="H53" s="32">
        <f t="shared" ref="H53:W53" si="11">SUM(H37:H51)</f>
        <v>312</v>
      </c>
      <c r="I53" s="32">
        <f t="shared" si="11"/>
        <v>282000</v>
      </c>
      <c r="J53" s="215"/>
      <c r="K53" s="32">
        <f t="shared" si="11"/>
        <v>0</v>
      </c>
      <c r="L53" s="32">
        <f t="shared" si="11"/>
        <v>0</v>
      </c>
      <c r="M53" s="32">
        <f t="shared" si="11"/>
        <v>0</v>
      </c>
      <c r="N53" s="215"/>
      <c r="O53" s="32">
        <f t="shared" si="11"/>
        <v>0</v>
      </c>
      <c r="P53" s="32">
        <f t="shared" si="11"/>
        <v>0</v>
      </c>
      <c r="Q53" s="32">
        <f t="shared" si="11"/>
        <v>0</v>
      </c>
      <c r="R53" s="215"/>
      <c r="S53" s="32">
        <f t="shared" si="11"/>
        <v>0</v>
      </c>
      <c r="T53" s="32">
        <f t="shared" si="11"/>
        <v>0</v>
      </c>
      <c r="U53" s="32">
        <f t="shared" si="11"/>
        <v>16</v>
      </c>
      <c r="V53" s="32">
        <f t="shared" si="11"/>
        <v>292</v>
      </c>
      <c r="W53" s="32">
        <f t="shared" si="11"/>
        <v>282000</v>
      </c>
    </row>
    <row r="54" spans="1:23" ht="20.25" customHeight="1" x14ac:dyDescent="0.3">
      <c r="A54" s="94">
        <v>7</v>
      </c>
      <c r="B54" s="322" t="s">
        <v>410</v>
      </c>
      <c r="C54" s="261" t="s">
        <v>90</v>
      </c>
      <c r="D54" s="294" t="s">
        <v>411</v>
      </c>
      <c r="E54" s="323">
        <v>18</v>
      </c>
      <c r="F54" s="324"/>
      <c r="G54" s="101">
        <v>0</v>
      </c>
      <c r="H54" s="101">
        <v>0</v>
      </c>
      <c r="I54" s="101">
        <v>0</v>
      </c>
      <c r="J54" s="233"/>
      <c r="K54" s="101">
        <v>0</v>
      </c>
      <c r="L54" s="101">
        <v>0</v>
      </c>
      <c r="M54" s="101">
        <v>0</v>
      </c>
      <c r="N54" s="325">
        <v>16</v>
      </c>
      <c r="O54" s="101">
        <v>1</v>
      </c>
      <c r="P54" s="101">
        <v>16</v>
      </c>
      <c r="Q54" s="101">
        <v>26800</v>
      </c>
      <c r="R54" s="233"/>
      <c r="S54" s="101">
        <v>0</v>
      </c>
      <c r="T54" s="101">
        <v>0</v>
      </c>
      <c r="U54" s="159">
        <f>G54+K54+O54</f>
        <v>1</v>
      </c>
      <c r="V54" s="159">
        <f t="shared" ref="V54:W57" si="12">H54+L54+P54+S54</f>
        <v>16</v>
      </c>
      <c r="W54" s="159">
        <f t="shared" si="12"/>
        <v>26800</v>
      </c>
    </row>
    <row r="55" spans="1:23" ht="17.45" customHeight="1" x14ac:dyDescent="0.3">
      <c r="A55" s="64"/>
      <c r="B55" s="268"/>
      <c r="C55" s="274" t="s">
        <v>415</v>
      </c>
      <c r="D55" s="268" t="s">
        <v>95</v>
      </c>
      <c r="E55" s="156">
        <v>18</v>
      </c>
      <c r="F55" s="200"/>
      <c r="G55" s="102">
        <v>0</v>
      </c>
      <c r="H55" s="102">
        <v>0</v>
      </c>
      <c r="I55" s="102">
        <v>0</v>
      </c>
      <c r="J55" s="223"/>
      <c r="K55" s="102">
        <v>0</v>
      </c>
      <c r="L55" s="102">
        <v>0</v>
      </c>
      <c r="M55" s="102">
        <v>0</v>
      </c>
      <c r="N55" s="223"/>
      <c r="O55" s="102">
        <v>2</v>
      </c>
      <c r="P55" s="102">
        <v>32</v>
      </c>
      <c r="Q55" s="102">
        <v>53600</v>
      </c>
      <c r="R55" s="223"/>
      <c r="S55" s="102">
        <v>0</v>
      </c>
      <c r="T55" s="102">
        <v>0</v>
      </c>
      <c r="U55" s="100">
        <f>G55+K55+O55</f>
        <v>2</v>
      </c>
      <c r="V55" s="100">
        <f t="shared" si="12"/>
        <v>32</v>
      </c>
      <c r="W55" s="100">
        <f t="shared" si="12"/>
        <v>53600</v>
      </c>
    </row>
    <row r="56" spans="1:23" ht="77.25" customHeight="1" x14ac:dyDescent="0.3">
      <c r="A56" s="64"/>
      <c r="B56" s="268"/>
      <c r="C56" s="274" t="s">
        <v>416</v>
      </c>
      <c r="D56" s="274" t="s">
        <v>412</v>
      </c>
      <c r="E56" s="156">
        <v>30</v>
      </c>
      <c r="F56" s="200"/>
      <c r="G56" s="102">
        <v>0</v>
      </c>
      <c r="H56" s="102">
        <v>0</v>
      </c>
      <c r="I56" s="102">
        <v>0</v>
      </c>
      <c r="J56" s="223"/>
      <c r="K56" s="102">
        <v>0</v>
      </c>
      <c r="L56" s="102">
        <v>0</v>
      </c>
      <c r="M56" s="102">
        <v>0</v>
      </c>
      <c r="N56" s="223"/>
      <c r="O56" s="102">
        <v>3</v>
      </c>
      <c r="P56" s="102">
        <v>48</v>
      </c>
      <c r="Q56" s="102">
        <v>102000</v>
      </c>
      <c r="R56" s="223"/>
      <c r="S56" s="102">
        <v>0</v>
      </c>
      <c r="T56" s="102">
        <v>0</v>
      </c>
      <c r="U56" s="100">
        <f>G56+K56+O56</f>
        <v>3</v>
      </c>
      <c r="V56" s="100">
        <f t="shared" si="12"/>
        <v>48</v>
      </c>
      <c r="W56" s="100">
        <f t="shared" si="12"/>
        <v>102000</v>
      </c>
    </row>
    <row r="57" spans="1:23" ht="21" customHeight="1" x14ac:dyDescent="0.3">
      <c r="A57" s="64"/>
      <c r="B57" s="268"/>
      <c r="C57" s="274" t="s">
        <v>417</v>
      </c>
      <c r="D57" s="274" t="s">
        <v>413</v>
      </c>
      <c r="E57" s="156">
        <v>30</v>
      </c>
      <c r="F57" s="200"/>
      <c r="G57" s="102">
        <v>0</v>
      </c>
      <c r="H57" s="102">
        <v>0</v>
      </c>
      <c r="I57" s="102">
        <v>0</v>
      </c>
      <c r="J57" s="234">
        <v>16</v>
      </c>
      <c r="K57" s="102">
        <v>2</v>
      </c>
      <c r="L57" s="102">
        <v>32</v>
      </c>
      <c r="M57" s="102">
        <v>104000</v>
      </c>
      <c r="N57" s="223"/>
      <c r="O57" s="102">
        <v>0</v>
      </c>
      <c r="P57" s="102">
        <v>0</v>
      </c>
      <c r="Q57" s="102">
        <v>0</v>
      </c>
      <c r="R57" s="223"/>
      <c r="S57" s="102">
        <v>0</v>
      </c>
      <c r="T57" s="102">
        <v>0</v>
      </c>
      <c r="U57" s="100">
        <f>G57+K57+O57</f>
        <v>2</v>
      </c>
      <c r="V57" s="100">
        <f t="shared" si="12"/>
        <v>32</v>
      </c>
      <c r="W57" s="100">
        <f t="shared" si="12"/>
        <v>104000</v>
      </c>
    </row>
    <row r="58" spans="1:23" ht="21" customHeight="1" x14ac:dyDescent="0.3">
      <c r="A58" s="64"/>
      <c r="B58" s="268"/>
      <c r="C58" s="274"/>
      <c r="D58" s="274"/>
      <c r="E58" s="156"/>
      <c r="F58" s="200"/>
      <c r="G58" s="102"/>
      <c r="H58" s="102"/>
      <c r="I58" s="102"/>
      <c r="J58" s="223"/>
      <c r="K58" s="102"/>
      <c r="L58" s="102"/>
      <c r="M58" s="102"/>
      <c r="N58" s="223"/>
      <c r="O58" s="102"/>
      <c r="P58" s="102"/>
      <c r="Q58" s="102"/>
      <c r="R58" s="223"/>
      <c r="S58" s="102"/>
      <c r="T58" s="102"/>
      <c r="U58" s="100"/>
      <c r="V58" s="100"/>
      <c r="W58" s="100"/>
    </row>
    <row r="59" spans="1:23" ht="39.75" customHeight="1" x14ac:dyDescent="0.3">
      <c r="A59" s="190"/>
      <c r="B59" s="272"/>
      <c r="C59" s="275" t="s">
        <v>418</v>
      </c>
      <c r="D59" s="275" t="s">
        <v>414</v>
      </c>
      <c r="E59" s="158">
        <v>18</v>
      </c>
      <c r="F59" s="201"/>
      <c r="G59" s="103">
        <v>0</v>
      </c>
      <c r="H59" s="103">
        <v>0</v>
      </c>
      <c r="I59" s="103">
        <v>0</v>
      </c>
      <c r="J59" s="224"/>
      <c r="K59" s="103">
        <v>0</v>
      </c>
      <c r="L59" s="103">
        <v>0</v>
      </c>
      <c r="M59" s="103">
        <v>0</v>
      </c>
      <c r="N59" s="224"/>
      <c r="O59" s="103">
        <v>1</v>
      </c>
      <c r="P59" s="103">
        <v>16</v>
      </c>
      <c r="Q59" s="103">
        <v>26800</v>
      </c>
      <c r="R59" s="224"/>
      <c r="S59" s="103">
        <v>0</v>
      </c>
      <c r="T59" s="103">
        <v>0</v>
      </c>
      <c r="U59" s="137">
        <f>G59+K59+O59</f>
        <v>1</v>
      </c>
      <c r="V59" s="137">
        <f>H59+L59+P59+S59</f>
        <v>16</v>
      </c>
      <c r="W59" s="137">
        <f>I59+M59+Q59+T59</f>
        <v>26800</v>
      </c>
    </row>
    <row r="60" spans="1:23" ht="17.45" customHeight="1" x14ac:dyDescent="0.3">
      <c r="A60" s="521" t="s">
        <v>39</v>
      </c>
      <c r="B60" s="521"/>
      <c r="C60" s="521"/>
      <c r="D60" s="521"/>
      <c r="E60" s="106"/>
      <c r="F60" s="192"/>
      <c r="G60" s="32">
        <f>SUM(G54:G59)</f>
        <v>0</v>
      </c>
      <c r="H60" s="32">
        <f t="shared" ref="H60:V60" si="13">SUM(H54:H59)</f>
        <v>0</v>
      </c>
      <c r="I60" s="32">
        <f t="shared" si="13"/>
        <v>0</v>
      </c>
      <c r="J60" s="215">
        <f>J57</f>
        <v>16</v>
      </c>
      <c r="K60" s="32">
        <f t="shared" si="13"/>
        <v>2</v>
      </c>
      <c r="L60" s="32">
        <f t="shared" si="13"/>
        <v>32</v>
      </c>
      <c r="M60" s="32">
        <f t="shared" si="13"/>
        <v>104000</v>
      </c>
      <c r="N60" s="215">
        <f>N54</f>
        <v>16</v>
      </c>
      <c r="O60" s="32">
        <f t="shared" si="13"/>
        <v>7</v>
      </c>
      <c r="P60" s="32">
        <f t="shared" si="13"/>
        <v>112</v>
      </c>
      <c r="Q60" s="32">
        <f t="shared" si="13"/>
        <v>209200</v>
      </c>
      <c r="R60" s="215"/>
      <c r="S60" s="32">
        <f t="shared" si="13"/>
        <v>0</v>
      </c>
      <c r="T60" s="32">
        <f t="shared" si="13"/>
        <v>0</v>
      </c>
      <c r="U60" s="32">
        <f t="shared" si="13"/>
        <v>9</v>
      </c>
      <c r="V60" s="32">
        <f t="shared" si="13"/>
        <v>144</v>
      </c>
      <c r="W60" s="32">
        <f>SUM(W54:W59)</f>
        <v>313200</v>
      </c>
    </row>
    <row r="61" spans="1:23" ht="17.100000000000001" customHeight="1" x14ac:dyDescent="0.3">
      <c r="A61" s="16">
        <v>8</v>
      </c>
      <c r="B61" s="259" t="s">
        <v>227</v>
      </c>
      <c r="C61" s="259" t="s">
        <v>300</v>
      </c>
      <c r="D61" s="269" t="s">
        <v>307</v>
      </c>
      <c r="E61" s="57">
        <v>30</v>
      </c>
      <c r="F61" s="194"/>
      <c r="G61" s="13">
        <v>0</v>
      </c>
      <c r="H61" s="13">
        <v>0</v>
      </c>
      <c r="I61" s="13">
        <v>0</v>
      </c>
      <c r="J61" s="216"/>
      <c r="K61" s="13">
        <v>0</v>
      </c>
      <c r="L61" s="13">
        <v>0</v>
      </c>
      <c r="M61" s="13">
        <v>0</v>
      </c>
      <c r="N61" s="207">
        <v>31</v>
      </c>
      <c r="O61" s="13">
        <v>2</v>
      </c>
      <c r="P61" s="13">
        <v>40</v>
      </c>
      <c r="Q61" s="13">
        <v>42000</v>
      </c>
      <c r="R61" s="216"/>
      <c r="S61" s="13">
        <v>0</v>
      </c>
      <c r="T61" s="13">
        <v>0</v>
      </c>
      <c r="U61" s="31">
        <f>G61+K61+O61</f>
        <v>2</v>
      </c>
      <c r="V61" s="31">
        <f t="shared" ref="V61:W67" si="14">H61+L61+P61+S61</f>
        <v>40</v>
      </c>
      <c r="W61" s="31">
        <f t="shared" si="14"/>
        <v>42000</v>
      </c>
    </row>
    <row r="62" spans="1:23" ht="17.100000000000001" customHeight="1" x14ac:dyDescent="0.3">
      <c r="A62" s="16"/>
      <c r="B62" s="259"/>
      <c r="C62" s="259" t="s">
        <v>301</v>
      </c>
      <c r="D62" s="268" t="s">
        <v>95</v>
      </c>
      <c r="E62" s="57">
        <v>30</v>
      </c>
      <c r="F62" s="194"/>
      <c r="G62" s="13">
        <v>0</v>
      </c>
      <c r="H62" s="13">
        <v>0</v>
      </c>
      <c r="I62" s="13">
        <v>0</v>
      </c>
      <c r="J62" s="216"/>
      <c r="K62" s="13">
        <v>0</v>
      </c>
      <c r="L62" s="13">
        <v>0</v>
      </c>
      <c r="M62" s="13">
        <v>0</v>
      </c>
      <c r="N62" s="216"/>
      <c r="O62" s="13">
        <v>2</v>
      </c>
      <c r="P62" s="13">
        <v>40</v>
      </c>
      <c r="Q62" s="13">
        <v>42000</v>
      </c>
      <c r="R62" s="216"/>
      <c r="S62" s="13">
        <v>0</v>
      </c>
      <c r="T62" s="13">
        <v>0</v>
      </c>
      <c r="U62" s="31">
        <f t="shared" ref="U62:U67" si="15">G62+K62+O62</f>
        <v>2</v>
      </c>
      <c r="V62" s="31">
        <f t="shared" si="14"/>
        <v>40</v>
      </c>
      <c r="W62" s="31">
        <f t="shared" si="14"/>
        <v>42000</v>
      </c>
    </row>
    <row r="63" spans="1:23" ht="17.100000000000001" customHeight="1" x14ac:dyDescent="0.3">
      <c r="A63" s="16"/>
      <c r="B63" s="259"/>
      <c r="C63" s="259" t="s">
        <v>302</v>
      </c>
      <c r="D63" s="268" t="s">
        <v>95</v>
      </c>
      <c r="E63" s="57">
        <v>30</v>
      </c>
      <c r="F63" s="194"/>
      <c r="G63" s="13">
        <v>0</v>
      </c>
      <c r="H63" s="13">
        <v>0</v>
      </c>
      <c r="I63" s="13">
        <v>0</v>
      </c>
      <c r="J63" s="216"/>
      <c r="K63" s="13">
        <v>0</v>
      </c>
      <c r="L63" s="13">
        <v>0</v>
      </c>
      <c r="M63" s="13">
        <v>0</v>
      </c>
      <c r="N63" s="216"/>
      <c r="O63" s="13">
        <v>1</v>
      </c>
      <c r="P63" s="13">
        <v>20</v>
      </c>
      <c r="Q63" s="13">
        <v>21000</v>
      </c>
      <c r="R63" s="216"/>
      <c r="S63" s="13">
        <v>0</v>
      </c>
      <c r="T63" s="13">
        <v>0</v>
      </c>
      <c r="U63" s="31">
        <f t="shared" si="15"/>
        <v>1</v>
      </c>
      <c r="V63" s="31">
        <f t="shared" si="14"/>
        <v>20</v>
      </c>
      <c r="W63" s="31">
        <f t="shared" si="14"/>
        <v>21000</v>
      </c>
    </row>
    <row r="64" spans="1:23" ht="17.100000000000001" customHeight="1" x14ac:dyDescent="0.3">
      <c r="A64" s="16"/>
      <c r="B64" s="259"/>
      <c r="C64" s="259" t="s">
        <v>303</v>
      </c>
      <c r="D64" s="268" t="s">
        <v>95</v>
      </c>
      <c r="E64" s="57">
        <v>30</v>
      </c>
      <c r="F64" s="194"/>
      <c r="G64" s="13">
        <v>0</v>
      </c>
      <c r="H64" s="13">
        <v>0</v>
      </c>
      <c r="I64" s="13">
        <v>0</v>
      </c>
      <c r="J64" s="216"/>
      <c r="K64" s="13">
        <v>0</v>
      </c>
      <c r="L64" s="13">
        <v>0</v>
      </c>
      <c r="M64" s="13">
        <v>0</v>
      </c>
      <c r="N64" s="216"/>
      <c r="O64" s="13">
        <v>1</v>
      </c>
      <c r="P64" s="13">
        <v>20</v>
      </c>
      <c r="Q64" s="13">
        <v>21000</v>
      </c>
      <c r="R64" s="216"/>
      <c r="S64" s="13">
        <v>0</v>
      </c>
      <c r="T64" s="13">
        <v>0</v>
      </c>
      <c r="U64" s="31">
        <f t="shared" si="15"/>
        <v>1</v>
      </c>
      <c r="V64" s="31">
        <f t="shared" si="14"/>
        <v>20</v>
      </c>
      <c r="W64" s="31">
        <f t="shared" si="14"/>
        <v>21000</v>
      </c>
    </row>
    <row r="65" spans="1:23" ht="17.100000000000001" customHeight="1" x14ac:dyDescent="0.3">
      <c r="A65" s="63"/>
      <c r="B65" s="260"/>
      <c r="C65" s="260" t="s">
        <v>304</v>
      </c>
      <c r="D65" s="272" t="s">
        <v>95</v>
      </c>
      <c r="E65" s="107">
        <v>30</v>
      </c>
      <c r="F65" s="195"/>
      <c r="G65" s="61">
        <v>0</v>
      </c>
      <c r="H65" s="61">
        <v>0</v>
      </c>
      <c r="I65" s="61">
        <v>0</v>
      </c>
      <c r="J65" s="217"/>
      <c r="K65" s="61">
        <v>0</v>
      </c>
      <c r="L65" s="61">
        <v>0</v>
      </c>
      <c r="M65" s="61">
        <v>0</v>
      </c>
      <c r="N65" s="217"/>
      <c r="O65" s="61">
        <v>2</v>
      </c>
      <c r="P65" s="61">
        <v>40</v>
      </c>
      <c r="Q65" s="61">
        <v>42000</v>
      </c>
      <c r="R65" s="217"/>
      <c r="S65" s="61">
        <v>0</v>
      </c>
      <c r="T65" s="61">
        <v>0</v>
      </c>
      <c r="U65" s="50">
        <f t="shared" si="15"/>
        <v>2</v>
      </c>
      <c r="V65" s="50">
        <f t="shared" si="14"/>
        <v>40</v>
      </c>
      <c r="W65" s="50">
        <f t="shared" si="14"/>
        <v>42000</v>
      </c>
    </row>
    <row r="66" spans="1:23" ht="17.100000000000001" customHeight="1" x14ac:dyDescent="0.3">
      <c r="A66" s="16"/>
      <c r="B66" s="259"/>
      <c r="C66" s="259" t="s">
        <v>305</v>
      </c>
      <c r="D66" s="268" t="s">
        <v>95</v>
      </c>
      <c r="E66" s="57">
        <v>30</v>
      </c>
      <c r="F66" s="194"/>
      <c r="G66" s="13">
        <v>0</v>
      </c>
      <c r="H66" s="13">
        <v>0</v>
      </c>
      <c r="I66" s="13">
        <v>0</v>
      </c>
      <c r="J66" s="216"/>
      <c r="K66" s="13">
        <v>0</v>
      </c>
      <c r="L66" s="13">
        <v>0</v>
      </c>
      <c r="M66" s="13">
        <v>0</v>
      </c>
      <c r="N66" s="216"/>
      <c r="O66" s="13">
        <v>1</v>
      </c>
      <c r="P66" s="13">
        <v>20</v>
      </c>
      <c r="Q66" s="13">
        <v>21000</v>
      </c>
      <c r="R66" s="216"/>
      <c r="S66" s="13">
        <v>0</v>
      </c>
      <c r="T66" s="13">
        <v>0</v>
      </c>
      <c r="U66" s="31">
        <f t="shared" si="15"/>
        <v>1</v>
      </c>
      <c r="V66" s="31">
        <f t="shared" si="14"/>
        <v>20</v>
      </c>
      <c r="W66" s="31">
        <f t="shared" si="14"/>
        <v>21000</v>
      </c>
    </row>
    <row r="67" spans="1:23" ht="17.100000000000001" customHeight="1" x14ac:dyDescent="0.3">
      <c r="A67" s="63"/>
      <c r="B67" s="260"/>
      <c r="C67" s="260" t="s">
        <v>306</v>
      </c>
      <c r="D67" s="272" t="s">
        <v>95</v>
      </c>
      <c r="E67" s="107">
        <v>30</v>
      </c>
      <c r="F67" s="195"/>
      <c r="G67" s="61">
        <v>0</v>
      </c>
      <c r="H67" s="61">
        <v>0</v>
      </c>
      <c r="I67" s="61">
        <v>0</v>
      </c>
      <c r="J67" s="217"/>
      <c r="K67" s="61">
        <v>0</v>
      </c>
      <c r="L67" s="61">
        <v>0</v>
      </c>
      <c r="M67" s="61">
        <v>0</v>
      </c>
      <c r="N67" s="217"/>
      <c r="O67" s="61">
        <v>1</v>
      </c>
      <c r="P67" s="61">
        <v>20</v>
      </c>
      <c r="Q67" s="61">
        <v>21000</v>
      </c>
      <c r="R67" s="217"/>
      <c r="S67" s="61">
        <v>0</v>
      </c>
      <c r="T67" s="61">
        <v>0</v>
      </c>
      <c r="U67" s="50">
        <f t="shared" si="15"/>
        <v>1</v>
      </c>
      <c r="V67" s="50">
        <f t="shared" si="14"/>
        <v>20</v>
      </c>
      <c r="W67" s="50">
        <f t="shared" si="14"/>
        <v>21000</v>
      </c>
    </row>
    <row r="68" spans="1:23" ht="17.100000000000001" customHeight="1" x14ac:dyDescent="0.3">
      <c r="A68" s="500" t="s">
        <v>39</v>
      </c>
      <c r="B68" s="501"/>
      <c r="C68" s="501"/>
      <c r="D68" s="502"/>
      <c r="E68" s="106"/>
      <c r="F68" s="192"/>
      <c r="G68" s="32">
        <f>SUM(G61:G67)</f>
        <v>0</v>
      </c>
      <c r="H68" s="32">
        <f t="shared" ref="H68:W68" si="16">SUM(H61:H67)</f>
        <v>0</v>
      </c>
      <c r="I68" s="32">
        <f t="shared" si="16"/>
        <v>0</v>
      </c>
      <c r="J68" s="215"/>
      <c r="K68" s="32">
        <f t="shared" si="16"/>
        <v>0</v>
      </c>
      <c r="L68" s="32">
        <f t="shared" si="16"/>
        <v>0</v>
      </c>
      <c r="M68" s="32">
        <f t="shared" si="16"/>
        <v>0</v>
      </c>
      <c r="N68" s="215">
        <f>N61</f>
        <v>31</v>
      </c>
      <c r="O68" s="32">
        <f t="shared" si="16"/>
        <v>10</v>
      </c>
      <c r="P68" s="32">
        <f t="shared" si="16"/>
        <v>200</v>
      </c>
      <c r="Q68" s="32">
        <f t="shared" si="16"/>
        <v>210000</v>
      </c>
      <c r="R68" s="215"/>
      <c r="S68" s="32">
        <f t="shared" si="16"/>
        <v>0</v>
      </c>
      <c r="T68" s="32">
        <f t="shared" si="16"/>
        <v>0</v>
      </c>
      <c r="U68" s="32">
        <f t="shared" si="16"/>
        <v>10</v>
      </c>
      <c r="V68" s="32">
        <f t="shared" si="16"/>
        <v>200</v>
      </c>
      <c r="W68" s="32">
        <f t="shared" si="16"/>
        <v>210000</v>
      </c>
    </row>
    <row r="69" spans="1:23" ht="17.100000000000001" customHeight="1" x14ac:dyDescent="0.3">
      <c r="A69" s="11">
        <v>9</v>
      </c>
      <c r="B69" s="258" t="s">
        <v>238</v>
      </c>
      <c r="C69" s="276" t="s">
        <v>310</v>
      </c>
      <c r="D69" s="277" t="s">
        <v>308</v>
      </c>
      <c r="E69" s="108" t="s">
        <v>323</v>
      </c>
      <c r="F69" s="202"/>
      <c r="G69" s="3">
        <v>0</v>
      </c>
      <c r="H69" s="3">
        <v>0</v>
      </c>
      <c r="I69" s="3">
        <v>0</v>
      </c>
      <c r="J69" s="225">
        <v>16</v>
      </c>
      <c r="K69" s="92">
        <v>2</v>
      </c>
      <c r="L69" s="92">
        <v>32</v>
      </c>
      <c r="M69" s="90">
        <v>26000</v>
      </c>
      <c r="N69" s="242"/>
      <c r="O69" s="29">
        <v>0</v>
      </c>
      <c r="P69" s="29">
        <v>0</v>
      </c>
      <c r="Q69" s="29">
        <v>0</v>
      </c>
      <c r="R69" s="222"/>
      <c r="S69" s="29">
        <v>0</v>
      </c>
      <c r="T69" s="29">
        <v>0</v>
      </c>
      <c r="U69" s="30">
        <f>G69+K69+O69</f>
        <v>2</v>
      </c>
      <c r="V69" s="30">
        <f>H69+L69+P69+S69</f>
        <v>32</v>
      </c>
      <c r="W69" s="30">
        <f>I69+M69+Q69+T69</f>
        <v>26000</v>
      </c>
    </row>
    <row r="70" spans="1:23" ht="17.100000000000001" customHeight="1" x14ac:dyDescent="0.3">
      <c r="A70" s="64"/>
      <c r="B70" s="267"/>
      <c r="C70" s="278"/>
      <c r="D70" s="268" t="s">
        <v>309</v>
      </c>
      <c r="E70" s="16"/>
      <c r="F70" s="203"/>
      <c r="G70" s="4"/>
      <c r="H70" s="4"/>
      <c r="I70" s="4"/>
      <c r="J70" s="226"/>
      <c r="K70" s="41"/>
      <c r="L70" s="41"/>
      <c r="M70" s="41"/>
      <c r="N70" s="229"/>
      <c r="O70" s="13"/>
      <c r="P70" s="13"/>
      <c r="Q70" s="13"/>
      <c r="R70" s="216"/>
      <c r="S70" s="13"/>
      <c r="T70" s="13"/>
      <c r="U70" s="31"/>
      <c r="V70" s="31"/>
      <c r="W70" s="31"/>
    </row>
    <row r="71" spans="1:23" ht="17.100000000000001" customHeight="1" x14ac:dyDescent="0.3">
      <c r="A71" s="64"/>
      <c r="B71" s="267"/>
      <c r="C71" s="278" t="s">
        <v>311</v>
      </c>
      <c r="D71" s="268" t="s">
        <v>95</v>
      </c>
      <c r="E71" s="109" t="s">
        <v>323</v>
      </c>
      <c r="F71" s="204"/>
      <c r="G71" s="4">
        <v>0</v>
      </c>
      <c r="H71" s="4">
        <v>0</v>
      </c>
      <c r="I71" s="4">
        <v>0</v>
      </c>
      <c r="J71" s="226"/>
      <c r="K71" s="93">
        <v>1</v>
      </c>
      <c r="L71" s="93">
        <v>16</v>
      </c>
      <c r="M71" s="91">
        <v>13000</v>
      </c>
      <c r="N71" s="243"/>
      <c r="O71" s="13">
        <v>0</v>
      </c>
      <c r="P71" s="13">
        <v>0</v>
      </c>
      <c r="Q71" s="13">
        <v>0</v>
      </c>
      <c r="R71" s="216"/>
      <c r="S71" s="13">
        <v>0</v>
      </c>
      <c r="T71" s="13">
        <v>0</v>
      </c>
      <c r="U71" s="31">
        <f t="shared" ref="U71:U76" si="17">G71+K71+O71</f>
        <v>1</v>
      </c>
      <c r="V71" s="31">
        <f t="shared" ref="V71:W76" si="18">H71+L71+P71+S71</f>
        <v>16</v>
      </c>
      <c r="W71" s="31">
        <f t="shared" si="18"/>
        <v>13000</v>
      </c>
    </row>
    <row r="72" spans="1:23" ht="17.100000000000001" customHeight="1" x14ac:dyDescent="0.3">
      <c r="A72" s="64"/>
      <c r="B72" s="267"/>
      <c r="C72" s="278" t="s">
        <v>312</v>
      </c>
      <c r="D72" s="268" t="s">
        <v>95</v>
      </c>
      <c r="E72" s="109" t="s">
        <v>323</v>
      </c>
      <c r="F72" s="204"/>
      <c r="G72" s="4">
        <v>0</v>
      </c>
      <c r="H72" s="4">
        <v>0</v>
      </c>
      <c r="I72" s="4">
        <v>0</v>
      </c>
      <c r="J72" s="226"/>
      <c r="K72" s="93">
        <v>2</v>
      </c>
      <c r="L72" s="93">
        <v>32</v>
      </c>
      <c r="M72" s="91">
        <v>26000</v>
      </c>
      <c r="N72" s="243"/>
      <c r="O72" s="13">
        <v>0</v>
      </c>
      <c r="P72" s="13">
        <v>0</v>
      </c>
      <c r="Q72" s="13">
        <v>0</v>
      </c>
      <c r="R72" s="216"/>
      <c r="S72" s="13">
        <v>0</v>
      </c>
      <c r="T72" s="13">
        <v>0</v>
      </c>
      <c r="U72" s="31">
        <f t="shared" si="17"/>
        <v>2</v>
      </c>
      <c r="V72" s="31">
        <f t="shared" si="18"/>
        <v>32</v>
      </c>
      <c r="W72" s="31">
        <f t="shared" si="18"/>
        <v>26000</v>
      </c>
    </row>
    <row r="73" spans="1:23" ht="17.100000000000001" customHeight="1" x14ac:dyDescent="0.3">
      <c r="A73" s="64"/>
      <c r="B73" s="267"/>
      <c r="C73" s="278" t="s">
        <v>313</v>
      </c>
      <c r="D73" s="268" t="s">
        <v>95</v>
      </c>
      <c r="E73" s="109" t="s">
        <v>323</v>
      </c>
      <c r="F73" s="204"/>
      <c r="G73" s="4">
        <v>0</v>
      </c>
      <c r="H73" s="4">
        <v>0</v>
      </c>
      <c r="I73" s="4">
        <v>0</v>
      </c>
      <c r="J73" s="226"/>
      <c r="K73" s="93">
        <v>1</v>
      </c>
      <c r="L73" s="93">
        <v>16</v>
      </c>
      <c r="M73" s="91">
        <v>13000</v>
      </c>
      <c r="N73" s="243"/>
      <c r="O73" s="13">
        <v>0</v>
      </c>
      <c r="P73" s="13">
        <v>0</v>
      </c>
      <c r="Q73" s="13">
        <v>0</v>
      </c>
      <c r="R73" s="216"/>
      <c r="S73" s="13">
        <v>0</v>
      </c>
      <c r="T73" s="13">
        <v>0</v>
      </c>
      <c r="U73" s="31">
        <f t="shared" si="17"/>
        <v>1</v>
      </c>
      <c r="V73" s="31">
        <f t="shared" si="18"/>
        <v>16</v>
      </c>
      <c r="W73" s="31">
        <f t="shared" si="18"/>
        <v>13000</v>
      </c>
    </row>
    <row r="74" spans="1:23" ht="17.100000000000001" customHeight="1" x14ac:dyDescent="0.3">
      <c r="A74" s="64"/>
      <c r="B74" s="267"/>
      <c r="C74" s="278" t="s">
        <v>314</v>
      </c>
      <c r="D74" s="268" t="s">
        <v>95</v>
      </c>
      <c r="E74" s="109" t="s">
        <v>323</v>
      </c>
      <c r="F74" s="204"/>
      <c r="G74" s="4">
        <v>0</v>
      </c>
      <c r="H74" s="4">
        <v>0</v>
      </c>
      <c r="I74" s="4">
        <v>0</v>
      </c>
      <c r="J74" s="226"/>
      <c r="K74" s="93">
        <v>1</v>
      </c>
      <c r="L74" s="93">
        <v>16</v>
      </c>
      <c r="M74" s="91">
        <v>13000</v>
      </c>
      <c r="N74" s="243"/>
      <c r="O74" s="13">
        <v>0</v>
      </c>
      <c r="P74" s="13">
        <v>0</v>
      </c>
      <c r="Q74" s="13">
        <v>0</v>
      </c>
      <c r="R74" s="216"/>
      <c r="S74" s="13">
        <v>0</v>
      </c>
      <c r="T74" s="13">
        <v>0</v>
      </c>
      <c r="U74" s="31">
        <f t="shared" si="17"/>
        <v>1</v>
      </c>
      <c r="V74" s="31">
        <f t="shared" si="18"/>
        <v>16</v>
      </c>
      <c r="W74" s="31">
        <f t="shared" si="18"/>
        <v>13000</v>
      </c>
    </row>
    <row r="75" spans="1:23" ht="17.100000000000001" customHeight="1" x14ac:dyDescent="0.3">
      <c r="A75" s="64"/>
      <c r="B75" s="267"/>
      <c r="C75" s="278" t="s">
        <v>315</v>
      </c>
      <c r="D75" s="268" t="s">
        <v>163</v>
      </c>
      <c r="E75" s="109" t="s">
        <v>324</v>
      </c>
      <c r="F75" s="204"/>
      <c r="G75" s="4">
        <v>0</v>
      </c>
      <c r="H75" s="4">
        <v>0</v>
      </c>
      <c r="I75" s="4">
        <v>0</v>
      </c>
      <c r="J75" s="226"/>
      <c r="K75" s="13">
        <v>0</v>
      </c>
      <c r="L75" s="13">
        <v>0</v>
      </c>
      <c r="M75" s="13">
        <v>0</v>
      </c>
      <c r="N75" s="207">
        <v>16</v>
      </c>
      <c r="O75" s="93">
        <v>1</v>
      </c>
      <c r="P75" s="93">
        <v>20</v>
      </c>
      <c r="Q75" s="91">
        <v>15000</v>
      </c>
      <c r="R75" s="243"/>
      <c r="S75" s="13">
        <v>0</v>
      </c>
      <c r="T75" s="13">
        <v>0</v>
      </c>
      <c r="U75" s="31">
        <f t="shared" si="17"/>
        <v>1</v>
      </c>
      <c r="V75" s="31">
        <f t="shared" si="18"/>
        <v>20</v>
      </c>
      <c r="W75" s="31">
        <f t="shared" si="18"/>
        <v>15000</v>
      </c>
    </row>
    <row r="76" spans="1:23" ht="17.100000000000001" customHeight="1" x14ac:dyDescent="0.3">
      <c r="A76" s="64"/>
      <c r="B76" s="267"/>
      <c r="C76" s="278" t="s">
        <v>316</v>
      </c>
      <c r="D76" s="268" t="s">
        <v>95</v>
      </c>
      <c r="E76" s="110" t="s">
        <v>324</v>
      </c>
      <c r="F76" s="204"/>
      <c r="G76" s="4">
        <v>0</v>
      </c>
      <c r="H76" s="4">
        <v>0</v>
      </c>
      <c r="I76" s="4">
        <v>0</v>
      </c>
      <c r="J76" s="226"/>
      <c r="K76" s="13">
        <v>0</v>
      </c>
      <c r="L76" s="13">
        <v>0</v>
      </c>
      <c r="M76" s="13">
        <v>0</v>
      </c>
      <c r="N76" s="216"/>
      <c r="O76" s="93">
        <v>1</v>
      </c>
      <c r="P76" s="93">
        <v>20</v>
      </c>
      <c r="Q76" s="91">
        <v>15000</v>
      </c>
      <c r="R76" s="243"/>
      <c r="S76" s="13">
        <v>0</v>
      </c>
      <c r="T76" s="13">
        <v>0</v>
      </c>
      <c r="U76" s="31">
        <f t="shared" si="17"/>
        <v>1</v>
      </c>
      <c r="V76" s="31">
        <f t="shared" si="18"/>
        <v>20</v>
      </c>
      <c r="W76" s="31">
        <f t="shared" si="18"/>
        <v>15000</v>
      </c>
    </row>
    <row r="77" spans="1:23" ht="17.100000000000001" customHeight="1" x14ac:dyDescent="0.3">
      <c r="A77" s="521" t="s">
        <v>39</v>
      </c>
      <c r="B77" s="521"/>
      <c r="C77" s="521"/>
      <c r="D77" s="521"/>
      <c r="E77" s="106"/>
      <c r="F77" s="192"/>
      <c r="G77" s="32">
        <f>SUM(G69:G76)</f>
        <v>0</v>
      </c>
      <c r="H77" s="32">
        <f t="shared" ref="H77:W77" si="19">SUM(H69:H76)</f>
        <v>0</v>
      </c>
      <c r="I77" s="32">
        <f t="shared" si="19"/>
        <v>0</v>
      </c>
      <c r="J77" s="215">
        <f>J69</f>
        <v>16</v>
      </c>
      <c r="K77" s="32">
        <f t="shared" si="19"/>
        <v>7</v>
      </c>
      <c r="L77" s="32">
        <f t="shared" si="19"/>
        <v>112</v>
      </c>
      <c r="M77" s="32">
        <f t="shared" si="19"/>
        <v>91000</v>
      </c>
      <c r="N77" s="215">
        <f>N75</f>
        <v>16</v>
      </c>
      <c r="O77" s="32">
        <f t="shared" si="19"/>
        <v>2</v>
      </c>
      <c r="P77" s="32">
        <f t="shared" si="19"/>
        <v>40</v>
      </c>
      <c r="Q77" s="32">
        <f t="shared" si="19"/>
        <v>30000</v>
      </c>
      <c r="R77" s="215"/>
      <c r="S77" s="32">
        <f t="shared" si="19"/>
        <v>0</v>
      </c>
      <c r="T77" s="32">
        <f t="shared" si="19"/>
        <v>0</v>
      </c>
      <c r="U77" s="32">
        <f t="shared" si="19"/>
        <v>9</v>
      </c>
      <c r="V77" s="32">
        <f t="shared" si="19"/>
        <v>152</v>
      </c>
      <c r="W77" s="32">
        <f t="shared" si="19"/>
        <v>121000</v>
      </c>
    </row>
    <row r="78" spans="1:23" ht="17.100000000000001" customHeight="1" x14ac:dyDescent="0.3">
      <c r="A78" s="11">
        <v>10</v>
      </c>
      <c r="B78" s="258" t="s">
        <v>202</v>
      </c>
      <c r="C78" s="258" t="s">
        <v>203</v>
      </c>
      <c r="D78" s="258" t="s">
        <v>216</v>
      </c>
      <c r="E78" s="53">
        <v>18</v>
      </c>
      <c r="F78" s="193"/>
      <c r="G78" s="12" t="s">
        <v>40</v>
      </c>
      <c r="H78" s="12" t="s">
        <v>40</v>
      </c>
      <c r="I78" s="12" t="s">
        <v>40</v>
      </c>
      <c r="J78" s="230" t="s">
        <v>432</v>
      </c>
      <c r="K78" s="29">
        <v>2</v>
      </c>
      <c r="L78" s="29">
        <v>40</v>
      </c>
      <c r="M78" s="29">
        <v>52000</v>
      </c>
      <c r="N78" s="222"/>
      <c r="O78" s="29">
        <v>0</v>
      </c>
      <c r="P78" s="29">
        <v>0</v>
      </c>
      <c r="Q78" s="29">
        <v>0</v>
      </c>
      <c r="R78" s="222"/>
      <c r="S78" s="29">
        <v>0</v>
      </c>
      <c r="T78" s="29">
        <v>0</v>
      </c>
      <c r="U78" s="30">
        <f>G78+K78+O78</f>
        <v>2</v>
      </c>
      <c r="V78" s="30">
        <f t="shared" ref="V78:W81" si="20">H78+L78+P78+S78</f>
        <v>40</v>
      </c>
      <c r="W78" s="30">
        <f t="shared" si="20"/>
        <v>52000</v>
      </c>
    </row>
    <row r="79" spans="1:23" ht="17.100000000000001" customHeight="1" x14ac:dyDescent="0.3">
      <c r="A79" s="16"/>
      <c r="B79" s="259"/>
      <c r="C79" s="259" t="s">
        <v>204</v>
      </c>
      <c r="D79" s="268" t="s">
        <v>95</v>
      </c>
      <c r="E79" s="57">
        <v>18</v>
      </c>
      <c r="F79" s="194"/>
      <c r="G79" s="38" t="s">
        <v>40</v>
      </c>
      <c r="H79" s="38" t="s">
        <v>40</v>
      </c>
      <c r="I79" s="38" t="s">
        <v>40</v>
      </c>
      <c r="J79" s="220"/>
      <c r="K79" s="13">
        <v>1</v>
      </c>
      <c r="L79" s="13">
        <v>20</v>
      </c>
      <c r="M79" s="13">
        <v>26000</v>
      </c>
      <c r="N79" s="216"/>
      <c r="O79" s="13">
        <v>0</v>
      </c>
      <c r="P79" s="13">
        <v>0</v>
      </c>
      <c r="Q79" s="13">
        <v>0</v>
      </c>
      <c r="R79" s="216"/>
      <c r="S79" s="13">
        <v>0</v>
      </c>
      <c r="T79" s="13">
        <v>0</v>
      </c>
      <c r="U79" s="31">
        <f t="shared" ref="U79:U90" si="21">G79+K79+O79</f>
        <v>1</v>
      </c>
      <c r="V79" s="31">
        <f t="shared" si="20"/>
        <v>20</v>
      </c>
      <c r="W79" s="31">
        <f t="shared" si="20"/>
        <v>26000</v>
      </c>
    </row>
    <row r="80" spans="1:23" ht="17.100000000000001" customHeight="1" x14ac:dyDescent="0.3">
      <c r="A80" s="16"/>
      <c r="B80" s="259"/>
      <c r="C80" s="259" t="s">
        <v>205</v>
      </c>
      <c r="D80" s="268" t="s">
        <v>95</v>
      </c>
      <c r="E80" s="57">
        <v>18</v>
      </c>
      <c r="F80" s="194"/>
      <c r="G80" s="38" t="s">
        <v>40</v>
      </c>
      <c r="H80" s="38" t="s">
        <v>40</v>
      </c>
      <c r="I80" s="38" t="s">
        <v>40</v>
      </c>
      <c r="J80" s="220"/>
      <c r="K80" s="13">
        <v>1</v>
      </c>
      <c r="L80" s="13">
        <v>20</v>
      </c>
      <c r="M80" s="13">
        <v>26000</v>
      </c>
      <c r="N80" s="216"/>
      <c r="O80" s="13">
        <v>0</v>
      </c>
      <c r="P80" s="13">
        <v>0</v>
      </c>
      <c r="Q80" s="13">
        <v>0</v>
      </c>
      <c r="R80" s="216"/>
      <c r="S80" s="13">
        <v>0</v>
      </c>
      <c r="T80" s="13">
        <v>0</v>
      </c>
      <c r="U80" s="31">
        <f t="shared" si="21"/>
        <v>1</v>
      </c>
      <c r="V80" s="31">
        <f t="shared" si="20"/>
        <v>20</v>
      </c>
      <c r="W80" s="31">
        <f t="shared" si="20"/>
        <v>26000</v>
      </c>
    </row>
    <row r="81" spans="1:23" ht="17.100000000000001" customHeight="1" x14ac:dyDescent="0.3">
      <c r="A81" s="16"/>
      <c r="B81" s="259"/>
      <c r="C81" s="259" t="s">
        <v>206</v>
      </c>
      <c r="D81" s="268" t="s">
        <v>95</v>
      </c>
      <c r="E81" s="57">
        <v>18</v>
      </c>
      <c r="F81" s="194"/>
      <c r="G81" s="38" t="s">
        <v>40</v>
      </c>
      <c r="H81" s="38" t="s">
        <v>40</v>
      </c>
      <c r="I81" s="38" t="s">
        <v>40</v>
      </c>
      <c r="J81" s="220"/>
      <c r="K81" s="13">
        <v>1</v>
      </c>
      <c r="L81" s="13">
        <v>20</v>
      </c>
      <c r="M81" s="13">
        <v>26000</v>
      </c>
      <c r="N81" s="216"/>
      <c r="O81" s="13">
        <v>0</v>
      </c>
      <c r="P81" s="13">
        <v>0</v>
      </c>
      <c r="Q81" s="13">
        <v>0</v>
      </c>
      <c r="R81" s="216"/>
      <c r="S81" s="13">
        <v>0</v>
      </c>
      <c r="T81" s="13">
        <v>0</v>
      </c>
      <c r="U81" s="31">
        <f t="shared" si="21"/>
        <v>1</v>
      </c>
      <c r="V81" s="31">
        <f t="shared" si="20"/>
        <v>20</v>
      </c>
      <c r="W81" s="31">
        <f t="shared" si="20"/>
        <v>26000</v>
      </c>
    </row>
    <row r="82" spans="1:23" ht="17.100000000000001" customHeight="1" x14ac:dyDescent="0.3">
      <c r="A82" s="16"/>
      <c r="B82" s="259"/>
      <c r="C82" s="259" t="s">
        <v>207</v>
      </c>
      <c r="D82" s="268"/>
      <c r="E82" s="57"/>
      <c r="F82" s="194"/>
      <c r="G82" s="38"/>
      <c r="H82" s="38"/>
      <c r="I82" s="38"/>
      <c r="J82" s="220"/>
      <c r="K82" s="13"/>
      <c r="L82" s="13"/>
      <c r="M82" s="13"/>
      <c r="N82" s="216"/>
      <c r="O82" s="13"/>
      <c r="P82" s="13"/>
      <c r="Q82" s="13"/>
      <c r="R82" s="216"/>
      <c r="S82" s="13"/>
      <c r="T82" s="13"/>
      <c r="U82" s="31"/>
      <c r="V82" s="31"/>
      <c r="W82" s="31"/>
    </row>
    <row r="83" spans="1:23" ht="17.100000000000001" customHeight="1" x14ac:dyDescent="0.3">
      <c r="A83" s="16"/>
      <c r="B83" s="259"/>
      <c r="C83" s="259" t="s">
        <v>208</v>
      </c>
      <c r="D83" s="268" t="s">
        <v>95</v>
      </c>
      <c r="E83" s="57">
        <v>18</v>
      </c>
      <c r="F83" s="194"/>
      <c r="G83" s="38" t="s">
        <v>40</v>
      </c>
      <c r="H83" s="38" t="s">
        <v>40</v>
      </c>
      <c r="I83" s="38" t="s">
        <v>40</v>
      </c>
      <c r="J83" s="220"/>
      <c r="K83" s="13">
        <v>1</v>
      </c>
      <c r="L83" s="13">
        <v>20</v>
      </c>
      <c r="M83" s="13">
        <v>26000</v>
      </c>
      <c r="N83" s="216"/>
      <c r="O83" s="13">
        <v>0</v>
      </c>
      <c r="P83" s="13">
        <v>0</v>
      </c>
      <c r="Q83" s="13">
        <v>0</v>
      </c>
      <c r="R83" s="216"/>
      <c r="S83" s="13">
        <v>0</v>
      </c>
      <c r="T83" s="13">
        <v>0</v>
      </c>
      <c r="U83" s="31">
        <f t="shared" si="21"/>
        <v>1</v>
      </c>
      <c r="V83" s="31">
        <f>H83+L83+P83+S83</f>
        <v>20</v>
      </c>
      <c r="W83" s="31">
        <f>I83+M83+Q83+T83</f>
        <v>26000</v>
      </c>
    </row>
    <row r="84" spans="1:23" ht="17.100000000000001" customHeight="1" x14ac:dyDescent="0.3">
      <c r="A84" s="16"/>
      <c r="B84" s="259"/>
      <c r="C84" s="259" t="s">
        <v>209</v>
      </c>
      <c r="D84" s="268"/>
      <c r="E84" s="57"/>
      <c r="F84" s="194"/>
      <c r="G84" s="38"/>
      <c r="H84" s="38"/>
      <c r="I84" s="38"/>
      <c r="J84" s="220"/>
      <c r="K84" s="13"/>
      <c r="L84" s="13"/>
      <c r="M84" s="13"/>
      <c r="N84" s="216"/>
      <c r="O84" s="13"/>
      <c r="P84" s="13"/>
      <c r="Q84" s="13"/>
      <c r="R84" s="216"/>
      <c r="S84" s="13"/>
      <c r="T84" s="13"/>
      <c r="U84" s="31"/>
      <c r="V84" s="31"/>
      <c r="W84" s="31"/>
    </row>
    <row r="85" spans="1:23" ht="17.100000000000001" customHeight="1" x14ac:dyDescent="0.3">
      <c r="A85" s="16"/>
      <c r="B85" s="259"/>
      <c r="C85" s="269" t="s">
        <v>211</v>
      </c>
      <c r="D85" s="268" t="s">
        <v>95</v>
      </c>
      <c r="E85" s="57">
        <v>18</v>
      </c>
      <c r="F85" s="194"/>
      <c r="G85" s="38" t="s">
        <v>40</v>
      </c>
      <c r="H85" s="38" t="s">
        <v>40</v>
      </c>
      <c r="I85" s="38" t="s">
        <v>40</v>
      </c>
      <c r="J85" s="220"/>
      <c r="K85" s="13">
        <v>1</v>
      </c>
      <c r="L85" s="13">
        <v>20</v>
      </c>
      <c r="M85" s="13">
        <v>26000</v>
      </c>
      <c r="N85" s="216"/>
      <c r="O85" s="13">
        <v>0</v>
      </c>
      <c r="P85" s="13">
        <v>0</v>
      </c>
      <c r="Q85" s="13">
        <v>0</v>
      </c>
      <c r="R85" s="216"/>
      <c r="S85" s="13">
        <v>0</v>
      </c>
      <c r="T85" s="13">
        <v>0</v>
      </c>
      <c r="U85" s="31">
        <f t="shared" si="21"/>
        <v>1</v>
      </c>
      <c r="V85" s="31">
        <f>H85+L85+P85+S85</f>
        <v>20</v>
      </c>
      <c r="W85" s="31">
        <f>I85+M85+Q85+T85</f>
        <v>26000</v>
      </c>
    </row>
    <row r="86" spans="1:23" ht="17.100000000000001" customHeight="1" x14ac:dyDescent="0.3">
      <c r="A86" s="16"/>
      <c r="B86" s="259"/>
      <c r="C86" s="259" t="s">
        <v>210</v>
      </c>
      <c r="D86" s="268"/>
      <c r="E86" s="57"/>
      <c r="F86" s="194"/>
      <c r="G86" s="38"/>
      <c r="H86" s="38"/>
      <c r="I86" s="38"/>
      <c r="J86" s="220"/>
      <c r="K86" s="13"/>
      <c r="L86" s="13"/>
      <c r="M86" s="13"/>
      <c r="N86" s="216"/>
      <c r="O86" s="13"/>
      <c r="P86" s="13"/>
      <c r="Q86" s="13"/>
      <c r="R86" s="216"/>
      <c r="S86" s="13"/>
      <c r="T86" s="13"/>
      <c r="U86" s="31"/>
      <c r="V86" s="31"/>
      <c r="W86" s="31"/>
    </row>
    <row r="87" spans="1:23" ht="17.100000000000001" customHeight="1" x14ac:dyDescent="0.3">
      <c r="A87" s="16"/>
      <c r="B87" s="259"/>
      <c r="C87" s="259" t="s">
        <v>212</v>
      </c>
      <c r="D87" s="268" t="s">
        <v>95</v>
      </c>
      <c r="E87" s="57">
        <v>18</v>
      </c>
      <c r="F87" s="194"/>
      <c r="G87" s="38" t="s">
        <v>40</v>
      </c>
      <c r="H87" s="38" t="s">
        <v>40</v>
      </c>
      <c r="I87" s="38" t="s">
        <v>40</v>
      </c>
      <c r="J87" s="220"/>
      <c r="K87" s="13">
        <v>1</v>
      </c>
      <c r="L87" s="13">
        <v>20</v>
      </c>
      <c r="M87" s="13">
        <v>26000</v>
      </c>
      <c r="N87" s="216"/>
      <c r="O87" s="13">
        <v>0</v>
      </c>
      <c r="P87" s="13">
        <v>0</v>
      </c>
      <c r="Q87" s="13">
        <v>0</v>
      </c>
      <c r="R87" s="216"/>
      <c r="S87" s="13">
        <v>0</v>
      </c>
      <c r="T87" s="13">
        <v>0</v>
      </c>
      <c r="U87" s="31">
        <f t="shared" si="21"/>
        <v>1</v>
      </c>
      <c r="V87" s="31">
        <f>H87+L87+P87+S87</f>
        <v>20</v>
      </c>
      <c r="W87" s="31">
        <f>I87+M87+Q87+T87</f>
        <v>26000</v>
      </c>
    </row>
    <row r="88" spans="1:23" ht="17.100000000000001" customHeight="1" x14ac:dyDescent="0.3">
      <c r="A88" s="16"/>
      <c r="B88" s="259"/>
      <c r="C88" s="259" t="s">
        <v>213</v>
      </c>
      <c r="D88" s="268"/>
      <c r="E88" s="57"/>
      <c r="F88" s="194"/>
      <c r="G88" s="38"/>
      <c r="H88" s="38"/>
      <c r="I88" s="38"/>
      <c r="J88" s="220"/>
      <c r="K88" s="13"/>
      <c r="L88" s="13"/>
      <c r="M88" s="13"/>
      <c r="N88" s="216"/>
      <c r="O88" s="13"/>
      <c r="P88" s="13"/>
      <c r="Q88" s="13"/>
      <c r="R88" s="216"/>
      <c r="S88" s="13"/>
      <c r="T88" s="13"/>
      <c r="U88" s="31"/>
      <c r="V88" s="31"/>
      <c r="W88" s="31"/>
    </row>
    <row r="89" spans="1:23" ht="17.100000000000001" customHeight="1" x14ac:dyDescent="0.3">
      <c r="A89" s="4"/>
      <c r="B89" s="279"/>
      <c r="C89" s="279" t="s">
        <v>214</v>
      </c>
      <c r="D89" s="268" t="s">
        <v>95</v>
      </c>
      <c r="E89" s="57">
        <v>18</v>
      </c>
      <c r="F89" s="194"/>
      <c r="G89" s="38" t="s">
        <v>40</v>
      </c>
      <c r="H89" s="38" t="s">
        <v>40</v>
      </c>
      <c r="I89" s="38" t="s">
        <v>40</v>
      </c>
      <c r="J89" s="220"/>
      <c r="K89" s="13">
        <v>1</v>
      </c>
      <c r="L89" s="13">
        <v>20</v>
      </c>
      <c r="M89" s="13">
        <v>26000</v>
      </c>
      <c r="N89" s="216"/>
      <c r="O89" s="13">
        <v>0</v>
      </c>
      <c r="P89" s="13">
        <v>0</v>
      </c>
      <c r="Q89" s="13">
        <v>0</v>
      </c>
      <c r="R89" s="216"/>
      <c r="S89" s="13">
        <v>0</v>
      </c>
      <c r="T89" s="13">
        <v>0</v>
      </c>
      <c r="U89" s="31">
        <f t="shared" si="21"/>
        <v>1</v>
      </c>
      <c r="V89" s="31">
        <f>H89+L89+P89+S89</f>
        <v>20</v>
      </c>
      <c r="W89" s="31">
        <f>I89+M89+Q89+T89</f>
        <v>26000</v>
      </c>
    </row>
    <row r="90" spans="1:23" ht="17.100000000000001" customHeight="1" x14ac:dyDescent="0.3">
      <c r="A90" s="63"/>
      <c r="B90" s="260"/>
      <c r="C90" s="260" t="s">
        <v>215</v>
      </c>
      <c r="D90" s="272" t="s">
        <v>95</v>
      </c>
      <c r="E90" s="107">
        <v>18</v>
      </c>
      <c r="F90" s="195"/>
      <c r="G90" s="68" t="s">
        <v>40</v>
      </c>
      <c r="H90" s="68" t="s">
        <v>40</v>
      </c>
      <c r="I90" s="68" t="s">
        <v>40</v>
      </c>
      <c r="J90" s="221"/>
      <c r="K90" s="61">
        <v>1</v>
      </c>
      <c r="L90" s="61">
        <v>20</v>
      </c>
      <c r="M90" s="61">
        <v>26000</v>
      </c>
      <c r="N90" s="217"/>
      <c r="O90" s="61">
        <v>0</v>
      </c>
      <c r="P90" s="61">
        <v>0</v>
      </c>
      <c r="Q90" s="61">
        <v>0</v>
      </c>
      <c r="R90" s="217"/>
      <c r="S90" s="61">
        <v>0</v>
      </c>
      <c r="T90" s="61">
        <v>0</v>
      </c>
      <c r="U90" s="50">
        <f t="shared" si="21"/>
        <v>1</v>
      </c>
      <c r="V90" s="50">
        <f>H90+L90+P90+S90</f>
        <v>20</v>
      </c>
      <c r="W90" s="50">
        <f>I90+M90+Q90+T90</f>
        <v>26000</v>
      </c>
    </row>
    <row r="91" spans="1:23" ht="17.100000000000001" customHeight="1" x14ac:dyDescent="0.3">
      <c r="A91" s="500" t="s">
        <v>39</v>
      </c>
      <c r="B91" s="501"/>
      <c r="C91" s="501"/>
      <c r="D91" s="502"/>
      <c r="E91" s="106"/>
      <c r="F91" s="192"/>
      <c r="G91" s="32">
        <f>SUM(G78:G90)</f>
        <v>0</v>
      </c>
      <c r="H91" s="32">
        <f t="shared" ref="H91:W91" si="22">SUM(H78:H90)</f>
        <v>0</v>
      </c>
      <c r="I91" s="32">
        <f t="shared" si="22"/>
        <v>0</v>
      </c>
      <c r="J91" s="215" t="str">
        <f>J78</f>
        <v>16</v>
      </c>
      <c r="K91" s="32">
        <f t="shared" si="22"/>
        <v>10</v>
      </c>
      <c r="L91" s="32">
        <f t="shared" si="22"/>
        <v>200</v>
      </c>
      <c r="M91" s="32">
        <f t="shared" si="22"/>
        <v>260000</v>
      </c>
      <c r="N91" s="215"/>
      <c r="O91" s="32">
        <f t="shared" si="22"/>
        <v>0</v>
      </c>
      <c r="P91" s="32">
        <f t="shared" si="22"/>
        <v>0</v>
      </c>
      <c r="Q91" s="32">
        <f t="shared" si="22"/>
        <v>0</v>
      </c>
      <c r="R91" s="215"/>
      <c r="S91" s="32">
        <f t="shared" si="22"/>
        <v>0</v>
      </c>
      <c r="T91" s="32">
        <f t="shared" si="22"/>
        <v>0</v>
      </c>
      <c r="U91" s="32">
        <f t="shared" si="22"/>
        <v>10</v>
      </c>
      <c r="V91" s="32">
        <f t="shared" si="22"/>
        <v>200</v>
      </c>
      <c r="W91" s="32">
        <f t="shared" si="22"/>
        <v>260000</v>
      </c>
    </row>
    <row r="92" spans="1:23" ht="17.100000000000001" customHeight="1" x14ac:dyDescent="0.3">
      <c r="A92" s="11">
        <v>11</v>
      </c>
      <c r="B92" s="258" t="s">
        <v>239</v>
      </c>
      <c r="C92" s="280" t="s">
        <v>280</v>
      </c>
      <c r="D92" s="277" t="s">
        <v>88</v>
      </c>
      <c r="E92" s="11">
        <v>18</v>
      </c>
      <c r="F92" s="205"/>
      <c r="G92" s="3">
        <v>0</v>
      </c>
      <c r="H92" s="3">
        <v>0</v>
      </c>
      <c r="I92" s="3">
        <v>0</v>
      </c>
      <c r="J92" s="225">
        <v>16</v>
      </c>
      <c r="K92" s="11">
        <v>3</v>
      </c>
      <c r="L92" s="11">
        <v>60</v>
      </c>
      <c r="M92" s="54">
        <v>69000</v>
      </c>
      <c r="N92" s="241"/>
      <c r="O92" s="3">
        <v>0</v>
      </c>
      <c r="P92" s="3">
        <v>0</v>
      </c>
      <c r="Q92" s="3">
        <v>0</v>
      </c>
      <c r="R92" s="249"/>
      <c r="S92" s="3">
        <v>0</v>
      </c>
      <c r="T92" s="3">
        <v>0</v>
      </c>
      <c r="U92" s="30">
        <f>G92+K92+O92</f>
        <v>3</v>
      </c>
      <c r="V92" s="30">
        <f t="shared" ref="V92:W95" si="23">H92+L92+P92+S92</f>
        <v>60</v>
      </c>
      <c r="W92" s="30">
        <f t="shared" si="23"/>
        <v>69000</v>
      </c>
    </row>
    <row r="93" spans="1:23" ht="16.5" customHeight="1" x14ac:dyDescent="0.3">
      <c r="A93" s="64"/>
      <c r="B93" s="268"/>
      <c r="C93" s="281" t="s">
        <v>281</v>
      </c>
      <c r="D93" s="268" t="s">
        <v>95</v>
      </c>
      <c r="E93" s="16">
        <v>18</v>
      </c>
      <c r="F93" s="203"/>
      <c r="G93" s="4">
        <v>0</v>
      </c>
      <c r="H93" s="4">
        <v>0</v>
      </c>
      <c r="I93" s="4">
        <v>0</v>
      </c>
      <c r="J93" s="226"/>
      <c r="K93" s="16">
        <v>2</v>
      </c>
      <c r="L93" s="16">
        <v>40</v>
      </c>
      <c r="M93" s="56">
        <v>46000</v>
      </c>
      <c r="N93" s="244"/>
      <c r="O93" s="4">
        <v>0</v>
      </c>
      <c r="P93" s="4">
        <v>0</v>
      </c>
      <c r="Q93" s="4">
        <v>0</v>
      </c>
      <c r="R93" s="226"/>
      <c r="S93" s="4">
        <v>0</v>
      </c>
      <c r="T93" s="4">
        <v>0</v>
      </c>
      <c r="U93" s="31">
        <f t="shared" ref="U93:U110" si="24">G93+K93+O93</f>
        <v>2</v>
      </c>
      <c r="V93" s="31">
        <f t="shared" si="23"/>
        <v>40</v>
      </c>
      <c r="W93" s="31">
        <f t="shared" si="23"/>
        <v>46000</v>
      </c>
    </row>
    <row r="94" spans="1:23" ht="16.5" customHeight="1" x14ac:dyDescent="0.3">
      <c r="A94" s="64"/>
      <c r="B94" s="268"/>
      <c r="C94" s="281" t="s">
        <v>282</v>
      </c>
      <c r="D94" s="268" t="s">
        <v>95</v>
      </c>
      <c r="E94" s="16">
        <v>18</v>
      </c>
      <c r="F94" s="203"/>
      <c r="G94" s="4">
        <v>0</v>
      </c>
      <c r="H94" s="4">
        <v>0</v>
      </c>
      <c r="I94" s="4">
        <v>0</v>
      </c>
      <c r="J94" s="226"/>
      <c r="K94" s="16">
        <v>1</v>
      </c>
      <c r="L94" s="16">
        <v>20</v>
      </c>
      <c r="M94" s="56">
        <v>23000</v>
      </c>
      <c r="N94" s="244"/>
      <c r="O94" s="4">
        <v>0</v>
      </c>
      <c r="P94" s="4">
        <v>0</v>
      </c>
      <c r="Q94" s="4">
        <v>0</v>
      </c>
      <c r="R94" s="226"/>
      <c r="S94" s="4">
        <v>0</v>
      </c>
      <c r="T94" s="4">
        <v>0</v>
      </c>
      <c r="U94" s="31">
        <f t="shared" si="24"/>
        <v>1</v>
      </c>
      <c r="V94" s="31">
        <f t="shared" si="23"/>
        <v>20</v>
      </c>
      <c r="W94" s="31">
        <f t="shared" si="23"/>
        <v>23000</v>
      </c>
    </row>
    <row r="95" spans="1:23" ht="16.5" customHeight="1" x14ac:dyDescent="0.3">
      <c r="A95" s="64"/>
      <c r="B95" s="268"/>
      <c r="C95" s="281" t="s">
        <v>290</v>
      </c>
      <c r="D95" s="268" t="s">
        <v>95</v>
      </c>
      <c r="E95" s="16">
        <v>18</v>
      </c>
      <c r="F95" s="203"/>
      <c r="G95" s="4">
        <v>0</v>
      </c>
      <c r="H95" s="4">
        <v>0</v>
      </c>
      <c r="I95" s="4">
        <v>0</v>
      </c>
      <c r="J95" s="226"/>
      <c r="K95" s="16">
        <v>1</v>
      </c>
      <c r="L95" s="16">
        <v>20</v>
      </c>
      <c r="M95" s="56">
        <v>23000</v>
      </c>
      <c r="N95" s="244"/>
      <c r="O95" s="4">
        <v>0</v>
      </c>
      <c r="P95" s="4">
        <v>0</v>
      </c>
      <c r="Q95" s="4">
        <v>0</v>
      </c>
      <c r="R95" s="226"/>
      <c r="S95" s="4">
        <v>0</v>
      </c>
      <c r="T95" s="4">
        <v>0</v>
      </c>
      <c r="U95" s="31">
        <f t="shared" si="24"/>
        <v>1</v>
      </c>
      <c r="V95" s="31">
        <f t="shared" si="23"/>
        <v>20</v>
      </c>
      <c r="W95" s="31">
        <f t="shared" si="23"/>
        <v>23000</v>
      </c>
    </row>
    <row r="96" spans="1:23" ht="16.5" customHeight="1" x14ac:dyDescent="0.3">
      <c r="A96" s="64"/>
      <c r="B96" s="268"/>
      <c r="C96" s="281" t="s">
        <v>291</v>
      </c>
      <c r="D96" s="268"/>
      <c r="E96" s="16"/>
      <c r="F96" s="203"/>
      <c r="G96" s="4"/>
      <c r="H96" s="4"/>
      <c r="I96" s="4"/>
      <c r="J96" s="226"/>
      <c r="K96" s="16"/>
      <c r="L96" s="16"/>
      <c r="M96" s="56"/>
      <c r="N96" s="244"/>
      <c r="O96" s="4"/>
      <c r="P96" s="4"/>
      <c r="Q96" s="4"/>
      <c r="R96" s="226"/>
      <c r="S96" s="4"/>
      <c r="T96" s="4"/>
      <c r="U96" s="31"/>
      <c r="V96" s="31"/>
      <c r="W96" s="31"/>
    </row>
    <row r="97" spans="1:23" ht="16.5" customHeight="1" x14ac:dyDescent="0.3">
      <c r="A97" s="64"/>
      <c r="B97" s="268"/>
      <c r="C97" s="281" t="s">
        <v>283</v>
      </c>
      <c r="D97" s="268" t="s">
        <v>95</v>
      </c>
      <c r="E97" s="16">
        <v>18</v>
      </c>
      <c r="F97" s="203"/>
      <c r="G97" s="4">
        <v>0</v>
      </c>
      <c r="H97" s="4">
        <v>0</v>
      </c>
      <c r="I97" s="4">
        <v>0</v>
      </c>
      <c r="J97" s="226"/>
      <c r="K97" s="16">
        <v>1</v>
      </c>
      <c r="L97" s="16">
        <v>20</v>
      </c>
      <c r="M97" s="56">
        <v>23000</v>
      </c>
      <c r="N97" s="244"/>
      <c r="O97" s="4">
        <v>0</v>
      </c>
      <c r="P97" s="4">
        <v>0</v>
      </c>
      <c r="Q97" s="4">
        <v>0</v>
      </c>
      <c r="R97" s="226"/>
      <c r="S97" s="4">
        <v>0</v>
      </c>
      <c r="T97" s="4">
        <v>0</v>
      </c>
      <c r="U97" s="31">
        <f t="shared" si="24"/>
        <v>1</v>
      </c>
      <c r="V97" s="31">
        <f t="shared" ref="V97:W101" si="25">H97+L97+P97+S97</f>
        <v>20</v>
      </c>
      <c r="W97" s="31">
        <f t="shared" si="25"/>
        <v>23000</v>
      </c>
    </row>
    <row r="98" spans="1:23" ht="16.5" customHeight="1" x14ac:dyDescent="0.3">
      <c r="A98" s="64"/>
      <c r="B98" s="268"/>
      <c r="C98" s="281" t="s">
        <v>284</v>
      </c>
      <c r="D98" s="268" t="s">
        <v>95</v>
      </c>
      <c r="E98" s="16">
        <v>18</v>
      </c>
      <c r="F98" s="203"/>
      <c r="G98" s="4">
        <v>0</v>
      </c>
      <c r="H98" s="4">
        <v>0</v>
      </c>
      <c r="I98" s="4">
        <v>0</v>
      </c>
      <c r="J98" s="226"/>
      <c r="K98" s="16">
        <v>1</v>
      </c>
      <c r="L98" s="16">
        <v>20</v>
      </c>
      <c r="M98" s="56">
        <v>23000</v>
      </c>
      <c r="N98" s="244"/>
      <c r="O98" s="4">
        <v>0</v>
      </c>
      <c r="P98" s="4">
        <v>0</v>
      </c>
      <c r="Q98" s="4">
        <v>0</v>
      </c>
      <c r="R98" s="226"/>
      <c r="S98" s="4">
        <v>0</v>
      </c>
      <c r="T98" s="4">
        <v>0</v>
      </c>
      <c r="U98" s="31">
        <f t="shared" si="24"/>
        <v>1</v>
      </c>
      <c r="V98" s="31">
        <f t="shared" si="25"/>
        <v>20</v>
      </c>
      <c r="W98" s="31">
        <f t="shared" si="25"/>
        <v>23000</v>
      </c>
    </row>
    <row r="99" spans="1:23" ht="16.5" customHeight="1" x14ac:dyDescent="0.3">
      <c r="A99" s="190"/>
      <c r="B99" s="272"/>
      <c r="C99" s="326" t="s">
        <v>285</v>
      </c>
      <c r="D99" s="272" t="s">
        <v>95</v>
      </c>
      <c r="E99" s="63">
        <v>18</v>
      </c>
      <c r="F99" s="206"/>
      <c r="G99" s="5">
        <v>0</v>
      </c>
      <c r="H99" s="5">
        <v>0</v>
      </c>
      <c r="I99" s="5">
        <v>0</v>
      </c>
      <c r="J99" s="227"/>
      <c r="K99" s="63">
        <v>1</v>
      </c>
      <c r="L99" s="63">
        <v>20</v>
      </c>
      <c r="M99" s="60">
        <v>23000</v>
      </c>
      <c r="N99" s="245"/>
      <c r="O99" s="5">
        <v>0</v>
      </c>
      <c r="P99" s="5">
        <v>0</v>
      </c>
      <c r="Q99" s="5">
        <v>0</v>
      </c>
      <c r="R99" s="227"/>
      <c r="S99" s="5">
        <v>0</v>
      </c>
      <c r="T99" s="5">
        <v>0</v>
      </c>
      <c r="U99" s="50">
        <f t="shared" si="24"/>
        <v>1</v>
      </c>
      <c r="V99" s="50">
        <f t="shared" si="25"/>
        <v>20</v>
      </c>
      <c r="W99" s="50">
        <f t="shared" si="25"/>
        <v>23000</v>
      </c>
    </row>
    <row r="100" spans="1:23" ht="16.5" customHeight="1" x14ac:dyDescent="0.3">
      <c r="A100" s="64"/>
      <c r="B100" s="268"/>
      <c r="C100" s="281" t="s">
        <v>286</v>
      </c>
      <c r="D100" s="268" t="s">
        <v>95</v>
      </c>
      <c r="E100" s="16">
        <v>18</v>
      </c>
      <c r="F100" s="203"/>
      <c r="G100" s="4">
        <v>0</v>
      </c>
      <c r="H100" s="4">
        <v>0</v>
      </c>
      <c r="I100" s="4">
        <v>0</v>
      </c>
      <c r="J100" s="226"/>
      <c r="K100" s="16">
        <v>1</v>
      </c>
      <c r="L100" s="16">
        <v>20</v>
      </c>
      <c r="M100" s="56">
        <v>23000</v>
      </c>
      <c r="N100" s="244"/>
      <c r="O100" s="4">
        <v>0</v>
      </c>
      <c r="P100" s="4">
        <v>0</v>
      </c>
      <c r="Q100" s="4">
        <v>0</v>
      </c>
      <c r="R100" s="226"/>
      <c r="S100" s="4">
        <v>0</v>
      </c>
      <c r="T100" s="4">
        <v>0</v>
      </c>
      <c r="U100" s="31">
        <f t="shared" si="24"/>
        <v>1</v>
      </c>
      <c r="V100" s="31">
        <f t="shared" si="25"/>
        <v>20</v>
      </c>
      <c r="W100" s="31">
        <f t="shared" si="25"/>
        <v>23000</v>
      </c>
    </row>
    <row r="101" spans="1:23" ht="16.5" customHeight="1" x14ac:dyDescent="0.3">
      <c r="A101" s="64"/>
      <c r="B101" s="268"/>
      <c r="C101" s="281" t="s">
        <v>292</v>
      </c>
      <c r="D101" s="268" t="s">
        <v>95</v>
      </c>
      <c r="E101" s="16">
        <v>18</v>
      </c>
      <c r="F101" s="203"/>
      <c r="G101" s="4">
        <v>0</v>
      </c>
      <c r="H101" s="4">
        <v>0</v>
      </c>
      <c r="I101" s="4">
        <v>0</v>
      </c>
      <c r="J101" s="226"/>
      <c r="K101" s="16">
        <v>1</v>
      </c>
      <c r="L101" s="16">
        <v>20</v>
      </c>
      <c r="M101" s="56">
        <v>23000</v>
      </c>
      <c r="N101" s="244"/>
      <c r="O101" s="4">
        <v>0</v>
      </c>
      <c r="P101" s="4">
        <v>0</v>
      </c>
      <c r="Q101" s="4">
        <v>0</v>
      </c>
      <c r="R101" s="226"/>
      <c r="S101" s="4">
        <v>0</v>
      </c>
      <c r="T101" s="4">
        <v>0</v>
      </c>
      <c r="U101" s="31">
        <f t="shared" si="24"/>
        <v>1</v>
      </c>
      <c r="V101" s="31">
        <f t="shared" si="25"/>
        <v>20</v>
      </c>
      <c r="W101" s="31">
        <f t="shared" si="25"/>
        <v>23000</v>
      </c>
    </row>
    <row r="102" spans="1:23" ht="16.5" customHeight="1" x14ac:dyDescent="0.3">
      <c r="A102" s="64"/>
      <c r="B102" s="268"/>
      <c r="C102" s="281" t="s">
        <v>293</v>
      </c>
      <c r="D102" s="268"/>
      <c r="E102" s="16"/>
      <c r="F102" s="203"/>
      <c r="G102" s="4"/>
      <c r="H102" s="4"/>
      <c r="I102" s="4"/>
      <c r="J102" s="226"/>
      <c r="K102" s="16"/>
      <c r="L102" s="16"/>
      <c r="M102" s="56"/>
      <c r="N102" s="244"/>
      <c r="O102" s="4"/>
      <c r="P102" s="4"/>
      <c r="Q102" s="4"/>
      <c r="R102" s="226"/>
      <c r="S102" s="4"/>
      <c r="T102" s="4"/>
      <c r="U102" s="31"/>
      <c r="V102" s="31"/>
      <c r="W102" s="31"/>
    </row>
    <row r="103" spans="1:23" ht="16.5" customHeight="1" x14ac:dyDescent="0.3">
      <c r="A103" s="64"/>
      <c r="B103" s="268"/>
      <c r="C103" s="281" t="s">
        <v>294</v>
      </c>
      <c r="D103" s="268" t="s">
        <v>95</v>
      </c>
      <c r="E103" s="16">
        <v>18</v>
      </c>
      <c r="F103" s="203"/>
      <c r="G103" s="4">
        <v>0</v>
      </c>
      <c r="H103" s="4">
        <v>0</v>
      </c>
      <c r="I103" s="4">
        <v>0</v>
      </c>
      <c r="J103" s="226"/>
      <c r="K103" s="16">
        <v>2</v>
      </c>
      <c r="L103" s="16">
        <v>40</v>
      </c>
      <c r="M103" s="56">
        <v>46000</v>
      </c>
      <c r="N103" s="244"/>
      <c r="O103" s="4">
        <v>0</v>
      </c>
      <c r="P103" s="4">
        <v>0</v>
      </c>
      <c r="Q103" s="4">
        <v>0</v>
      </c>
      <c r="R103" s="226"/>
      <c r="S103" s="4">
        <v>0</v>
      </c>
      <c r="T103" s="4">
        <v>0</v>
      </c>
      <c r="U103" s="31">
        <f t="shared" si="24"/>
        <v>2</v>
      </c>
      <c r="V103" s="31">
        <f t="shared" ref="V103:W105" si="26">H103+L103+P103+S103</f>
        <v>40</v>
      </c>
      <c r="W103" s="31">
        <f t="shared" si="26"/>
        <v>46000</v>
      </c>
    </row>
    <row r="104" spans="1:23" ht="16.5" customHeight="1" x14ac:dyDescent="0.3">
      <c r="A104" s="64"/>
      <c r="B104" s="268"/>
      <c r="C104" s="281" t="s">
        <v>295</v>
      </c>
      <c r="D104" s="268"/>
      <c r="E104" s="16"/>
      <c r="F104" s="203"/>
      <c r="G104" s="4"/>
      <c r="H104" s="4"/>
      <c r="I104" s="4"/>
      <c r="J104" s="226"/>
      <c r="K104" s="16"/>
      <c r="L104" s="16"/>
      <c r="M104" s="56"/>
      <c r="N104" s="244"/>
      <c r="O104" s="4"/>
      <c r="P104" s="4"/>
      <c r="Q104" s="4"/>
      <c r="R104" s="226"/>
      <c r="S104" s="4"/>
      <c r="T104" s="4"/>
      <c r="U104" s="31">
        <f t="shared" si="24"/>
        <v>0</v>
      </c>
      <c r="V104" s="31">
        <f t="shared" si="26"/>
        <v>0</v>
      </c>
      <c r="W104" s="31">
        <f t="shared" si="26"/>
        <v>0</v>
      </c>
    </row>
    <row r="105" spans="1:23" ht="16.5" customHeight="1" x14ac:dyDescent="0.3">
      <c r="A105" s="64"/>
      <c r="B105" s="268"/>
      <c r="C105" s="281" t="s">
        <v>296</v>
      </c>
      <c r="D105" s="268" t="s">
        <v>95</v>
      </c>
      <c r="E105" s="16">
        <v>18</v>
      </c>
      <c r="F105" s="203"/>
      <c r="G105" s="4">
        <v>0</v>
      </c>
      <c r="H105" s="4">
        <v>0</v>
      </c>
      <c r="I105" s="4">
        <v>0</v>
      </c>
      <c r="J105" s="226"/>
      <c r="K105" s="16">
        <v>1</v>
      </c>
      <c r="L105" s="16">
        <v>20</v>
      </c>
      <c r="M105" s="56">
        <v>23000</v>
      </c>
      <c r="N105" s="244"/>
      <c r="O105" s="4">
        <v>0</v>
      </c>
      <c r="P105" s="4">
        <v>0</v>
      </c>
      <c r="Q105" s="4">
        <v>0</v>
      </c>
      <c r="R105" s="226"/>
      <c r="S105" s="4">
        <v>0</v>
      </c>
      <c r="T105" s="4">
        <v>0</v>
      </c>
      <c r="U105" s="31">
        <f t="shared" si="24"/>
        <v>1</v>
      </c>
      <c r="V105" s="31">
        <f t="shared" si="26"/>
        <v>20</v>
      </c>
      <c r="W105" s="31">
        <f t="shared" si="26"/>
        <v>23000</v>
      </c>
    </row>
    <row r="106" spans="1:23" ht="16.5" customHeight="1" x14ac:dyDescent="0.3">
      <c r="A106" s="64"/>
      <c r="B106" s="268"/>
      <c r="C106" s="281" t="s">
        <v>297</v>
      </c>
      <c r="D106" s="268"/>
      <c r="E106" s="16"/>
      <c r="F106" s="203"/>
      <c r="G106" s="4"/>
      <c r="H106" s="4"/>
      <c r="I106" s="4"/>
      <c r="J106" s="226"/>
      <c r="K106" s="16"/>
      <c r="L106" s="16"/>
      <c r="M106" s="56"/>
      <c r="N106" s="244"/>
      <c r="O106" s="4"/>
      <c r="P106" s="4"/>
      <c r="Q106" s="4"/>
      <c r="R106" s="226"/>
      <c r="S106" s="4"/>
      <c r="T106" s="4"/>
      <c r="U106" s="31"/>
      <c r="V106" s="31"/>
      <c r="W106" s="31"/>
    </row>
    <row r="107" spans="1:23" ht="16.5" customHeight="1" x14ac:dyDescent="0.3">
      <c r="A107" s="64"/>
      <c r="B107" s="268"/>
      <c r="C107" s="281" t="s">
        <v>298</v>
      </c>
      <c r="D107" s="268" t="s">
        <v>95</v>
      </c>
      <c r="E107" s="16">
        <v>18</v>
      </c>
      <c r="F107" s="203"/>
      <c r="G107" s="4">
        <v>0</v>
      </c>
      <c r="H107" s="4">
        <v>0</v>
      </c>
      <c r="I107" s="4">
        <v>0</v>
      </c>
      <c r="J107" s="226"/>
      <c r="K107" s="16">
        <v>2</v>
      </c>
      <c r="L107" s="16">
        <v>40</v>
      </c>
      <c r="M107" s="56">
        <v>46000</v>
      </c>
      <c r="N107" s="244"/>
      <c r="O107" s="4">
        <v>0</v>
      </c>
      <c r="P107" s="4">
        <v>0</v>
      </c>
      <c r="Q107" s="4">
        <v>0</v>
      </c>
      <c r="R107" s="226"/>
      <c r="S107" s="4">
        <v>0</v>
      </c>
      <c r="T107" s="4">
        <v>0</v>
      </c>
      <c r="U107" s="31">
        <f t="shared" si="24"/>
        <v>2</v>
      </c>
      <c r="V107" s="31">
        <f>H107+L107+P107+S107</f>
        <v>40</v>
      </c>
      <c r="W107" s="31">
        <f>I107+M107+Q107+T107</f>
        <v>46000</v>
      </c>
    </row>
    <row r="108" spans="1:23" ht="16.5" customHeight="1" x14ac:dyDescent="0.3">
      <c r="A108" s="64"/>
      <c r="B108" s="268"/>
      <c r="C108" s="281" t="s">
        <v>299</v>
      </c>
      <c r="D108" s="268"/>
      <c r="E108" s="16"/>
      <c r="F108" s="203"/>
      <c r="G108" s="4"/>
      <c r="H108" s="4"/>
      <c r="I108" s="4"/>
      <c r="J108" s="226"/>
      <c r="K108" s="16"/>
      <c r="L108" s="16"/>
      <c r="M108" s="56"/>
      <c r="N108" s="244"/>
      <c r="O108" s="4"/>
      <c r="P108" s="4"/>
      <c r="Q108" s="4"/>
      <c r="R108" s="226"/>
      <c r="S108" s="4"/>
      <c r="T108" s="4"/>
      <c r="U108" s="31"/>
      <c r="V108" s="31"/>
      <c r="W108" s="31"/>
    </row>
    <row r="109" spans="1:23" ht="16.5" customHeight="1" x14ac:dyDescent="0.3">
      <c r="A109" s="64"/>
      <c r="B109" s="268"/>
      <c r="C109" s="281" t="s">
        <v>287</v>
      </c>
      <c r="D109" s="268" t="s">
        <v>95</v>
      </c>
      <c r="E109" s="16">
        <v>18</v>
      </c>
      <c r="F109" s="203"/>
      <c r="G109" s="4">
        <v>0</v>
      </c>
      <c r="H109" s="4">
        <v>0</v>
      </c>
      <c r="I109" s="4">
        <v>0</v>
      </c>
      <c r="J109" s="226"/>
      <c r="K109" s="16">
        <v>1</v>
      </c>
      <c r="L109" s="16">
        <v>20</v>
      </c>
      <c r="M109" s="56">
        <v>23000</v>
      </c>
      <c r="N109" s="244"/>
      <c r="O109" s="4">
        <v>0</v>
      </c>
      <c r="P109" s="4">
        <v>0</v>
      </c>
      <c r="Q109" s="4">
        <v>0</v>
      </c>
      <c r="R109" s="226"/>
      <c r="S109" s="4">
        <v>0</v>
      </c>
      <c r="T109" s="4">
        <v>0</v>
      </c>
      <c r="U109" s="31">
        <f t="shared" si="24"/>
        <v>1</v>
      </c>
      <c r="V109" s="31">
        <f>H109+L109+P109+S109</f>
        <v>20</v>
      </c>
      <c r="W109" s="31">
        <f>I109+M109+Q109+T109</f>
        <v>23000</v>
      </c>
    </row>
    <row r="110" spans="1:23" ht="16.5" customHeight="1" x14ac:dyDescent="0.3">
      <c r="A110" s="64"/>
      <c r="B110" s="268"/>
      <c r="C110" s="281" t="s">
        <v>288</v>
      </c>
      <c r="D110" s="268" t="s">
        <v>95</v>
      </c>
      <c r="E110" s="16">
        <v>18</v>
      </c>
      <c r="F110" s="203"/>
      <c r="G110" s="4">
        <v>0</v>
      </c>
      <c r="H110" s="4">
        <v>0</v>
      </c>
      <c r="I110" s="4">
        <v>0</v>
      </c>
      <c r="J110" s="226"/>
      <c r="K110" s="16">
        <v>1</v>
      </c>
      <c r="L110" s="16">
        <v>20</v>
      </c>
      <c r="M110" s="56">
        <v>23000</v>
      </c>
      <c r="N110" s="244"/>
      <c r="O110" s="4">
        <v>0</v>
      </c>
      <c r="P110" s="4">
        <v>0</v>
      </c>
      <c r="Q110" s="4">
        <v>0</v>
      </c>
      <c r="R110" s="226"/>
      <c r="S110" s="4">
        <v>0</v>
      </c>
      <c r="T110" s="4">
        <v>0</v>
      </c>
      <c r="U110" s="31">
        <f t="shared" si="24"/>
        <v>1</v>
      </c>
      <c r="V110" s="31">
        <f>H110+L110+P110+S110</f>
        <v>20</v>
      </c>
      <c r="W110" s="31">
        <f>I110+M110+Q110+T110</f>
        <v>23000</v>
      </c>
    </row>
    <row r="111" spans="1:23" ht="16.5" customHeight="1" x14ac:dyDescent="0.3">
      <c r="A111" s="186"/>
      <c r="B111" s="272"/>
      <c r="C111" s="282" t="s">
        <v>289</v>
      </c>
      <c r="D111" s="272"/>
      <c r="E111" s="63"/>
      <c r="F111" s="206"/>
      <c r="G111" s="5"/>
      <c r="H111" s="5"/>
      <c r="I111" s="5"/>
      <c r="J111" s="227"/>
      <c r="K111" s="63"/>
      <c r="L111" s="63"/>
      <c r="M111" s="60"/>
      <c r="N111" s="245"/>
      <c r="O111" s="5"/>
      <c r="P111" s="5"/>
      <c r="Q111" s="5"/>
      <c r="R111" s="227"/>
      <c r="S111" s="5"/>
      <c r="T111" s="5"/>
      <c r="U111" s="63"/>
      <c r="V111" s="63"/>
      <c r="W111" s="60"/>
    </row>
    <row r="112" spans="1:23" ht="16.5" customHeight="1" x14ac:dyDescent="0.3">
      <c r="A112" s="503" t="s">
        <v>39</v>
      </c>
      <c r="B112" s="503"/>
      <c r="C112" s="503"/>
      <c r="D112" s="503"/>
      <c r="E112" s="107"/>
      <c r="F112" s="195"/>
      <c r="G112" s="50">
        <f>SUM(G92:G110)</f>
        <v>0</v>
      </c>
      <c r="H112" s="50">
        <f t="shared" ref="H112:T112" si="27">SUM(H92:H110)</f>
        <v>0</v>
      </c>
      <c r="I112" s="50">
        <f t="shared" si="27"/>
        <v>0</v>
      </c>
      <c r="J112" s="228">
        <f>J92</f>
        <v>16</v>
      </c>
      <c r="K112" s="50">
        <f>SUM(K92:K110)</f>
        <v>19</v>
      </c>
      <c r="L112" s="50">
        <f t="shared" si="27"/>
        <v>380</v>
      </c>
      <c r="M112" s="50">
        <f t="shared" si="27"/>
        <v>437000</v>
      </c>
      <c r="N112" s="228"/>
      <c r="O112" s="50">
        <f t="shared" si="27"/>
        <v>0</v>
      </c>
      <c r="P112" s="50">
        <f t="shared" si="27"/>
        <v>0</v>
      </c>
      <c r="Q112" s="50">
        <f t="shared" si="27"/>
        <v>0</v>
      </c>
      <c r="R112" s="228"/>
      <c r="S112" s="50">
        <f t="shared" si="27"/>
        <v>0</v>
      </c>
      <c r="T112" s="50">
        <f t="shared" si="27"/>
        <v>0</v>
      </c>
      <c r="U112" s="50">
        <f>SUM(U92:U110)</f>
        <v>19</v>
      </c>
      <c r="V112" s="50">
        <f>SUM(V92:V110)</f>
        <v>380</v>
      </c>
      <c r="W112" s="50">
        <f>SUM(W92:W110)</f>
        <v>437000</v>
      </c>
    </row>
    <row r="113" spans="1:23" ht="16.5" customHeight="1" x14ac:dyDescent="0.3">
      <c r="A113" s="16">
        <v>12</v>
      </c>
      <c r="B113" s="259" t="s">
        <v>240</v>
      </c>
      <c r="C113" s="259" t="s">
        <v>347</v>
      </c>
      <c r="D113" s="268" t="s">
        <v>158</v>
      </c>
      <c r="E113" s="57"/>
      <c r="F113" s="194"/>
      <c r="G113" s="13">
        <v>0</v>
      </c>
      <c r="H113" s="13">
        <v>0</v>
      </c>
      <c r="I113" s="13">
        <v>0</v>
      </c>
      <c r="J113" s="216"/>
      <c r="K113" s="13">
        <v>0</v>
      </c>
      <c r="L113" s="13">
        <v>0</v>
      </c>
      <c r="M113" s="13">
        <v>0</v>
      </c>
      <c r="N113" s="207">
        <v>16</v>
      </c>
      <c r="O113" s="13">
        <v>1</v>
      </c>
      <c r="P113" s="13">
        <v>16</v>
      </c>
      <c r="Q113" s="13">
        <v>16000</v>
      </c>
      <c r="R113" s="216"/>
      <c r="S113" s="13">
        <v>0</v>
      </c>
      <c r="T113" s="13">
        <v>0</v>
      </c>
      <c r="U113" s="31">
        <f>G113+K113+O113</f>
        <v>1</v>
      </c>
      <c r="V113" s="31">
        <f>H113+L113+P113+S113</f>
        <v>16</v>
      </c>
      <c r="W113" s="31">
        <f>I113+M113+Q113+T113</f>
        <v>16000</v>
      </c>
    </row>
    <row r="114" spans="1:23" ht="16.5" customHeight="1" x14ac:dyDescent="0.3">
      <c r="A114" s="15"/>
      <c r="B114" s="259"/>
      <c r="C114" s="259" t="s">
        <v>348</v>
      </c>
      <c r="D114" s="268" t="s">
        <v>95</v>
      </c>
      <c r="E114" s="57"/>
      <c r="F114" s="194"/>
      <c r="G114" s="13">
        <v>0</v>
      </c>
      <c r="H114" s="13">
        <v>0</v>
      </c>
      <c r="I114" s="13">
        <v>0</v>
      </c>
      <c r="J114" s="216"/>
      <c r="K114" s="13">
        <v>0</v>
      </c>
      <c r="L114" s="13">
        <v>0</v>
      </c>
      <c r="M114" s="13">
        <v>0</v>
      </c>
      <c r="N114" s="216"/>
      <c r="O114" s="13">
        <v>1</v>
      </c>
      <c r="P114" s="13">
        <v>16</v>
      </c>
      <c r="Q114" s="13">
        <v>16000</v>
      </c>
      <c r="R114" s="216"/>
      <c r="S114" s="13">
        <v>0</v>
      </c>
      <c r="T114" s="13">
        <v>0</v>
      </c>
      <c r="U114" s="31">
        <f>G114+K114+O114</f>
        <v>1</v>
      </c>
      <c r="V114" s="31">
        <f>H114+L114+P114+S114</f>
        <v>16</v>
      </c>
      <c r="W114" s="31">
        <f>I114+M114+Q114+T114</f>
        <v>16000</v>
      </c>
    </row>
    <row r="115" spans="1:23" ht="16.5" customHeight="1" x14ac:dyDescent="0.3">
      <c r="A115" s="521" t="s">
        <v>39</v>
      </c>
      <c r="B115" s="521"/>
      <c r="C115" s="521"/>
      <c r="D115" s="521"/>
      <c r="E115" s="106"/>
      <c r="F115" s="192"/>
      <c r="G115" s="32">
        <f>SUM(G113:G114)</f>
        <v>0</v>
      </c>
      <c r="H115" s="32">
        <f t="shared" ref="H115:W115" si="28">SUM(H113:H114)</f>
        <v>0</v>
      </c>
      <c r="I115" s="32">
        <f t="shared" si="28"/>
        <v>0</v>
      </c>
      <c r="J115" s="215"/>
      <c r="K115" s="32">
        <f t="shared" si="28"/>
        <v>0</v>
      </c>
      <c r="L115" s="32">
        <f t="shared" si="28"/>
        <v>0</v>
      </c>
      <c r="M115" s="32">
        <f t="shared" si="28"/>
        <v>0</v>
      </c>
      <c r="N115" s="215">
        <f>N113</f>
        <v>16</v>
      </c>
      <c r="O115" s="32">
        <f t="shared" si="28"/>
        <v>2</v>
      </c>
      <c r="P115" s="32">
        <f t="shared" si="28"/>
        <v>32</v>
      </c>
      <c r="Q115" s="32">
        <f t="shared" si="28"/>
        <v>32000</v>
      </c>
      <c r="R115" s="215"/>
      <c r="S115" s="32">
        <f t="shared" si="28"/>
        <v>0</v>
      </c>
      <c r="T115" s="32">
        <f t="shared" si="28"/>
        <v>0</v>
      </c>
      <c r="U115" s="32">
        <f t="shared" si="28"/>
        <v>2</v>
      </c>
      <c r="V115" s="32">
        <f t="shared" si="28"/>
        <v>32</v>
      </c>
      <c r="W115" s="32">
        <f t="shared" si="28"/>
        <v>32000</v>
      </c>
    </row>
    <row r="116" spans="1:23" ht="16.5" customHeight="1" x14ac:dyDescent="0.3">
      <c r="A116" s="16">
        <v>13</v>
      </c>
      <c r="B116" s="279" t="s">
        <v>47</v>
      </c>
      <c r="C116" s="279" t="s">
        <v>50</v>
      </c>
      <c r="D116" s="259" t="s">
        <v>41</v>
      </c>
      <c r="E116" s="57">
        <v>18</v>
      </c>
      <c r="F116" s="194"/>
      <c r="G116" s="13">
        <v>0</v>
      </c>
      <c r="H116" s="13">
        <v>0</v>
      </c>
      <c r="I116" s="13">
        <v>0</v>
      </c>
      <c r="J116" s="207">
        <v>16</v>
      </c>
      <c r="K116" s="13">
        <v>8</v>
      </c>
      <c r="L116" s="13">
        <v>160</v>
      </c>
      <c r="M116" s="13">
        <v>146400</v>
      </c>
      <c r="N116" s="216"/>
      <c r="O116" s="13">
        <v>0</v>
      </c>
      <c r="P116" s="13">
        <v>0</v>
      </c>
      <c r="Q116" s="13">
        <v>0</v>
      </c>
      <c r="R116" s="216"/>
      <c r="S116" s="13">
        <v>0</v>
      </c>
      <c r="T116" s="13">
        <v>0</v>
      </c>
      <c r="U116" s="31">
        <f>G116+K116+O116</f>
        <v>8</v>
      </c>
      <c r="V116" s="31">
        <f>H116+L116+P116+S116</f>
        <v>160</v>
      </c>
      <c r="W116" s="31">
        <f>I116+M116+Q116+T116</f>
        <v>146400</v>
      </c>
    </row>
    <row r="117" spans="1:23" ht="16.5" customHeight="1" x14ac:dyDescent="0.3">
      <c r="A117" s="4"/>
      <c r="B117" s="279"/>
      <c r="C117" s="279"/>
      <c r="D117" s="259" t="s">
        <v>42</v>
      </c>
      <c r="E117" s="57"/>
      <c r="F117" s="194"/>
      <c r="G117" s="13"/>
      <c r="H117" s="13"/>
      <c r="I117" s="13"/>
      <c r="J117" s="216"/>
      <c r="K117" s="13"/>
      <c r="L117" s="13"/>
      <c r="M117" s="13"/>
      <c r="N117" s="216"/>
      <c r="O117" s="13"/>
      <c r="P117" s="13"/>
      <c r="Q117" s="13"/>
      <c r="R117" s="216"/>
      <c r="S117" s="13"/>
      <c r="T117" s="13"/>
      <c r="U117" s="13"/>
      <c r="V117" s="13"/>
      <c r="W117" s="13"/>
    </row>
    <row r="118" spans="1:23" ht="16.5" customHeight="1" x14ac:dyDescent="0.3">
      <c r="A118" s="4"/>
      <c r="B118" s="279"/>
      <c r="C118" s="279" t="s">
        <v>51</v>
      </c>
      <c r="D118" s="268" t="s">
        <v>95</v>
      </c>
      <c r="E118" s="57">
        <v>18</v>
      </c>
      <c r="F118" s="194"/>
      <c r="G118" s="13">
        <v>0</v>
      </c>
      <c r="H118" s="13">
        <v>0</v>
      </c>
      <c r="I118" s="13">
        <v>0</v>
      </c>
      <c r="J118" s="216"/>
      <c r="K118" s="13">
        <v>2</v>
      </c>
      <c r="L118" s="13">
        <v>40</v>
      </c>
      <c r="M118" s="13">
        <v>36600</v>
      </c>
      <c r="N118" s="216"/>
      <c r="O118" s="13">
        <v>0</v>
      </c>
      <c r="P118" s="13">
        <v>0</v>
      </c>
      <c r="Q118" s="13">
        <v>0</v>
      </c>
      <c r="R118" s="216"/>
      <c r="S118" s="13">
        <v>0</v>
      </c>
      <c r="T118" s="13">
        <v>0</v>
      </c>
      <c r="U118" s="31">
        <f>G118+K118+O118</f>
        <v>2</v>
      </c>
      <c r="V118" s="31">
        <f t="shared" ref="V118:W122" si="29">H118+L118+P118+S118</f>
        <v>40</v>
      </c>
      <c r="W118" s="31">
        <f t="shared" si="29"/>
        <v>36600</v>
      </c>
    </row>
    <row r="119" spans="1:23" ht="16.5" customHeight="1" x14ac:dyDescent="0.3">
      <c r="A119" s="5"/>
      <c r="B119" s="282"/>
      <c r="C119" s="282" t="s">
        <v>52</v>
      </c>
      <c r="D119" s="272" t="s">
        <v>95</v>
      </c>
      <c r="E119" s="107">
        <v>18</v>
      </c>
      <c r="F119" s="195"/>
      <c r="G119" s="61">
        <v>0</v>
      </c>
      <c r="H119" s="61">
        <v>0</v>
      </c>
      <c r="I119" s="61">
        <v>0</v>
      </c>
      <c r="J119" s="217"/>
      <c r="K119" s="61">
        <v>1</v>
      </c>
      <c r="L119" s="61">
        <v>20</v>
      </c>
      <c r="M119" s="61">
        <v>18300</v>
      </c>
      <c r="N119" s="217"/>
      <c r="O119" s="61">
        <v>0</v>
      </c>
      <c r="P119" s="61">
        <v>0</v>
      </c>
      <c r="Q119" s="61">
        <v>0</v>
      </c>
      <c r="R119" s="217"/>
      <c r="S119" s="61">
        <v>0</v>
      </c>
      <c r="T119" s="61">
        <v>0</v>
      </c>
      <c r="U119" s="50">
        <f>G119+K119+O119</f>
        <v>1</v>
      </c>
      <c r="V119" s="50">
        <f t="shared" si="29"/>
        <v>20</v>
      </c>
      <c r="W119" s="50">
        <f t="shared" si="29"/>
        <v>18300</v>
      </c>
    </row>
    <row r="120" spans="1:23" ht="16.5" customHeight="1" x14ac:dyDescent="0.3">
      <c r="A120" s="4"/>
      <c r="B120" s="279"/>
      <c r="C120" s="279" t="s">
        <v>53</v>
      </c>
      <c r="D120" s="268" t="s">
        <v>95</v>
      </c>
      <c r="E120" s="57">
        <v>18</v>
      </c>
      <c r="F120" s="194"/>
      <c r="G120" s="13">
        <v>0</v>
      </c>
      <c r="H120" s="13">
        <v>0</v>
      </c>
      <c r="I120" s="13">
        <v>0</v>
      </c>
      <c r="J120" s="216"/>
      <c r="K120" s="13">
        <v>10</v>
      </c>
      <c r="L120" s="13">
        <v>200</v>
      </c>
      <c r="M120" s="13">
        <v>183000</v>
      </c>
      <c r="N120" s="216"/>
      <c r="O120" s="13">
        <v>0</v>
      </c>
      <c r="P120" s="13">
        <v>0</v>
      </c>
      <c r="Q120" s="13">
        <v>0</v>
      </c>
      <c r="R120" s="216"/>
      <c r="S120" s="13">
        <v>0</v>
      </c>
      <c r="T120" s="13">
        <v>0</v>
      </c>
      <c r="U120" s="31">
        <f>G120+K120+O120</f>
        <v>10</v>
      </c>
      <c r="V120" s="31">
        <f t="shared" si="29"/>
        <v>200</v>
      </c>
      <c r="W120" s="31">
        <f t="shared" si="29"/>
        <v>183000</v>
      </c>
    </row>
    <row r="121" spans="1:23" ht="16.5" customHeight="1" x14ac:dyDescent="0.3">
      <c r="A121" s="4"/>
      <c r="B121" s="279"/>
      <c r="C121" s="279" t="s">
        <v>54</v>
      </c>
      <c r="D121" s="259" t="s">
        <v>24</v>
      </c>
      <c r="E121" s="57">
        <v>18</v>
      </c>
      <c r="F121" s="194"/>
      <c r="G121" s="13">
        <v>0</v>
      </c>
      <c r="H121" s="13">
        <v>0</v>
      </c>
      <c r="I121" s="13">
        <v>0</v>
      </c>
      <c r="J121" s="216"/>
      <c r="K121" s="13">
        <v>1</v>
      </c>
      <c r="L121" s="13">
        <v>20</v>
      </c>
      <c r="M121" s="13">
        <v>18300</v>
      </c>
      <c r="N121" s="216"/>
      <c r="O121" s="13">
        <v>0</v>
      </c>
      <c r="P121" s="13">
        <v>0</v>
      </c>
      <c r="Q121" s="13">
        <v>0</v>
      </c>
      <c r="R121" s="216"/>
      <c r="S121" s="13">
        <v>0</v>
      </c>
      <c r="T121" s="13">
        <v>0</v>
      </c>
      <c r="U121" s="31">
        <f>G121+K121+O121</f>
        <v>1</v>
      </c>
      <c r="V121" s="31">
        <f t="shared" si="29"/>
        <v>20</v>
      </c>
      <c r="W121" s="31">
        <f t="shared" si="29"/>
        <v>18300</v>
      </c>
    </row>
    <row r="122" spans="1:23" ht="16.5" customHeight="1" x14ac:dyDescent="0.3">
      <c r="A122" s="4"/>
      <c r="B122" s="279"/>
      <c r="C122" s="279" t="s">
        <v>55</v>
      </c>
      <c r="D122" s="268" t="s">
        <v>95</v>
      </c>
      <c r="E122" s="57">
        <v>18</v>
      </c>
      <c r="F122" s="194"/>
      <c r="G122" s="13">
        <v>0</v>
      </c>
      <c r="H122" s="13">
        <v>0</v>
      </c>
      <c r="I122" s="13">
        <v>0</v>
      </c>
      <c r="J122" s="216"/>
      <c r="K122" s="13">
        <v>1</v>
      </c>
      <c r="L122" s="13">
        <v>20</v>
      </c>
      <c r="M122" s="13">
        <v>18300</v>
      </c>
      <c r="N122" s="216"/>
      <c r="O122" s="13">
        <v>0</v>
      </c>
      <c r="P122" s="13">
        <v>0</v>
      </c>
      <c r="Q122" s="13">
        <v>0</v>
      </c>
      <c r="R122" s="216"/>
      <c r="S122" s="13">
        <v>0</v>
      </c>
      <c r="T122" s="13">
        <v>0</v>
      </c>
      <c r="U122" s="31">
        <f>G122+K122+O122</f>
        <v>1</v>
      </c>
      <c r="V122" s="31">
        <f t="shared" si="29"/>
        <v>20</v>
      </c>
      <c r="W122" s="31">
        <f t="shared" si="29"/>
        <v>18300</v>
      </c>
    </row>
    <row r="123" spans="1:23" ht="16.5" customHeight="1" x14ac:dyDescent="0.3">
      <c r="A123" s="500" t="s">
        <v>39</v>
      </c>
      <c r="B123" s="501"/>
      <c r="C123" s="501"/>
      <c r="D123" s="502"/>
      <c r="E123" s="106"/>
      <c r="F123" s="192"/>
      <c r="G123" s="32">
        <f>SUM(G116:G122)</f>
        <v>0</v>
      </c>
      <c r="H123" s="32">
        <f t="shared" ref="H123:W123" si="30">SUM(H116:H122)</f>
        <v>0</v>
      </c>
      <c r="I123" s="32">
        <f t="shared" si="30"/>
        <v>0</v>
      </c>
      <c r="J123" s="215">
        <f>J116</f>
        <v>16</v>
      </c>
      <c r="K123" s="32">
        <f t="shared" si="30"/>
        <v>23</v>
      </c>
      <c r="L123" s="32">
        <f t="shared" si="30"/>
        <v>460</v>
      </c>
      <c r="M123" s="32">
        <f t="shared" si="30"/>
        <v>420900</v>
      </c>
      <c r="N123" s="215"/>
      <c r="O123" s="32">
        <f t="shared" si="30"/>
        <v>0</v>
      </c>
      <c r="P123" s="32">
        <f t="shared" si="30"/>
        <v>0</v>
      </c>
      <c r="Q123" s="32">
        <f t="shared" si="30"/>
        <v>0</v>
      </c>
      <c r="R123" s="215"/>
      <c r="S123" s="32">
        <f t="shared" si="30"/>
        <v>0</v>
      </c>
      <c r="T123" s="32">
        <f t="shared" si="30"/>
        <v>0</v>
      </c>
      <c r="U123" s="32">
        <f t="shared" si="30"/>
        <v>23</v>
      </c>
      <c r="V123" s="32">
        <f t="shared" si="30"/>
        <v>460</v>
      </c>
      <c r="W123" s="32">
        <f t="shared" si="30"/>
        <v>420900</v>
      </c>
    </row>
    <row r="124" spans="1:23" ht="16.5" customHeight="1" x14ac:dyDescent="0.3">
      <c r="A124" s="53">
        <v>14</v>
      </c>
      <c r="B124" s="283" t="s">
        <v>102</v>
      </c>
      <c r="C124" s="283" t="s">
        <v>103</v>
      </c>
      <c r="D124" s="284" t="s">
        <v>117</v>
      </c>
      <c r="E124" s="53">
        <v>30</v>
      </c>
      <c r="F124" s="193"/>
      <c r="G124" s="29">
        <v>0</v>
      </c>
      <c r="H124" s="29">
        <v>0</v>
      </c>
      <c r="I124" s="29">
        <v>0</v>
      </c>
      <c r="J124" s="199">
        <v>16</v>
      </c>
      <c r="K124" s="29">
        <v>1</v>
      </c>
      <c r="L124" s="29">
        <v>20</v>
      </c>
      <c r="M124" s="29">
        <v>20000</v>
      </c>
      <c r="N124" s="222"/>
      <c r="O124" s="29">
        <v>0</v>
      </c>
      <c r="P124" s="29">
        <v>0</v>
      </c>
      <c r="Q124" s="29">
        <v>0</v>
      </c>
      <c r="R124" s="222"/>
      <c r="S124" s="29">
        <v>0</v>
      </c>
      <c r="T124" s="29">
        <v>0</v>
      </c>
      <c r="U124" s="30">
        <f>G124+K124+O124</f>
        <v>1</v>
      </c>
      <c r="V124" s="30">
        <f t="shared" ref="V124:V138" si="31">H124+L124+P124+S124</f>
        <v>20</v>
      </c>
      <c r="W124" s="30">
        <f t="shared" ref="W124:W138" si="32">I124+M124+Q124+T124</f>
        <v>20000</v>
      </c>
    </row>
    <row r="125" spans="1:23" ht="16.5" customHeight="1" x14ac:dyDescent="0.3">
      <c r="A125" s="56"/>
      <c r="B125" s="285"/>
      <c r="C125" s="285" t="s">
        <v>104</v>
      </c>
      <c r="D125" s="286" t="s">
        <v>95</v>
      </c>
      <c r="E125" s="57">
        <v>18</v>
      </c>
      <c r="F125" s="194"/>
      <c r="G125" s="13">
        <v>0</v>
      </c>
      <c r="H125" s="13">
        <v>0</v>
      </c>
      <c r="I125" s="13">
        <v>0</v>
      </c>
      <c r="J125" s="216"/>
      <c r="K125" s="13">
        <v>1</v>
      </c>
      <c r="L125" s="13">
        <v>20</v>
      </c>
      <c r="M125" s="13">
        <v>20000</v>
      </c>
      <c r="N125" s="216"/>
      <c r="O125" s="13">
        <v>0</v>
      </c>
      <c r="P125" s="13">
        <v>0</v>
      </c>
      <c r="Q125" s="13">
        <v>0</v>
      </c>
      <c r="R125" s="216"/>
      <c r="S125" s="13">
        <v>0</v>
      </c>
      <c r="T125" s="13">
        <v>0</v>
      </c>
      <c r="U125" s="31">
        <f t="shared" ref="U125:U138" si="33">G125+K125+O125</f>
        <v>1</v>
      </c>
      <c r="V125" s="31">
        <f t="shared" si="31"/>
        <v>20</v>
      </c>
      <c r="W125" s="31">
        <f t="shared" si="32"/>
        <v>20000</v>
      </c>
    </row>
    <row r="126" spans="1:23" ht="16.5" customHeight="1" x14ac:dyDescent="0.3">
      <c r="A126" s="56"/>
      <c r="B126" s="285"/>
      <c r="C126" s="285" t="s">
        <v>105</v>
      </c>
      <c r="D126" s="286" t="s">
        <v>95</v>
      </c>
      <c r="E126" s="57">
        <v>18</v>
      </c>
      <c r="F126" s="194"/>
      <c r="G126" s="13">
        <v>0</v>
      </c>
      <c r="H126" s="13">
        <v>0</v>
      </c>
      <c r="I126" s="13">
        <v>0</v>
      </c>
      <c r="J126" s="216"/>
      <c r="K126" s="13">
        <v>1</v>
      </c>
      <c r="L126" s="13">
        <v>20</v>
      </c>
      <c r="M126" s="13">
        <v>20000</v>
      </c>
      <c r="N126" s="216"/>
      <c r="O126" s="13">
        <v>0</v>
      </c>
      <c r="P126" s="13">
        <v>0</v>
      </c>
      <c r="Q126" s="13">
        <v>0</v>
      </c>
      <c r="R126" s="216"/>
      <c r="S126" s="13">
        <v>0</v>
      </c>
      <c r="T126" s="13">
        <v>0</v>
      </c>
      <c r="U126" s="31">
        <f t="shared" si="33"/>
        <v>1</v>
      </c>
      <c r="V126" s="31">
        <f t="shared" si="31"/>
        <v>20</v>
      </c>
      <c r="W126" s="31">
        <f t="shared" si="32"/>
        <v>20000</v>
      </c>
    </row>
    <row r="127" spans="1:23" ht="16.5" customHeight="1" x14ac:dyDescent="0.3">
      <c r="A127" s="56"/>
      <c r="B127" s="285"/>
      <c r="C127" s="285" t="s">
        <v>106</v>
      </c>
      <c r="D127" s="286" t="s">
        <v>95</v>
      </c>
      <c r="E127" s="57">
        <v>18</v>
      </c>
      <c r="F127" s="194"/>
      <c r="G127" s="13">
        <v>0</v>
      </c>
      <c r="H127" s="13">
        <v>0</v>
      </c>
      <c r="I127" s="13">
        <v>0</v>
      </c>
      <c r="J127" s="216"/>
      <c r="K127" s="13">
        <v>1</v>
      </c>
      <c r="L127" s="13">
        <v>20</v>
      </c>
      <c r="M127" s="13">
        <v>20000</v>
      </c>
      <c r="N127" s="216"/>
      <c r="O127" s="13">
        <v>0</v>
      </c>
      <c r="P127" s="13">
        <v>0</v>
      </c>
      <c r="Q127" s="13">
        <v>0</v>
      </c>
      <c r="R127" s="216"/>
      <c r="S127" s="13">
        <v>0</v>
      </c>
      <c r="T127" s="13">
        <v>0</v>
      </c>
      <c r="U127" s="31">
        <f t="shared" si="33"/>
        <v>1</v>
      </c>
      <c r="V127" s="31">
        <f t="shared" si="31"/>
        <v>20</v>
      </c>
      <c r="W127" s="31">
        <f t="shared" si="32"/>
        <v>20000</v>
      </c>
    </row>
    <row r="128" spans="1:23" ht="16.5" customHeight="1" x14ac:dyDescent="0.3">
      <c r="A128" s="56"/>
      <c r="B128" s="285"/>
      <c r="C128" s="285" t="s">
        <v>107</v>
      </c>
      <c r="D128" s="286" t="s">
        <v>95</v>
      </c>
      <c r="E128" s="57">
        <v>18</v>
      </c>
      <c r="F128" s="194"/>
      <c r="G128" s="13">
        <v>0</v>
      </c>
      <c r="H128" s="13">
        <v>0</v>
      </c>
      <c r="I128" s="13">
        <v>0</v>
      </c>
      <c r="J128" s="216"/>
      <c r="K128" s="13">
        <v>1</v>
      </c>
      <c r="L128" s="13">
        <v>20</v>
      </c>
      <c r="M128" s="13">
        <v>20000</v>
      </c>
      <c r="N128" s="216"/>
      <c r="O128" s="13">
        <v>0</v>
      </c>
      <c r="P128" s="13">
        <v>0</v>
      </c>
      <c r="Q128" s="13">
        <v>0</v>
      </c>
      <c r="R128" s="216"/>
      <c r="S128" s="13">
        <v>0</v>
      </c>
      <c r="T128" s="13">
        <v>0</v>
      </c>
      <c r="U128" s="31">
        <f t="shared" si="33"/>
        <v>1</v>
      </c>
      <c r="V128" s="31">
        <f t="shared" si="31"/>
        <v>20</v>
      </c>
      <c r="W128" s="31">
        <f t="shared" si="32"/>
        <v>20000</v>
      </c>
    </row>
    <row r="129" spans="1:23" ht="16.5" customHeight="1" x14ac:dyDescent="0.3">
      <c r="A129" s="56"/>
      <c r="B129" s="285"/>
      <c r="C129" s="285" t="s">
        <v>108</v>
      </c>
      <c r="D129" s="287" t="s">
        <v>118</v>
      </c>
      <c r="E129" s="57">
        <v>18</v>
      </c>
      <c r="F129" s="194"/>
      <c r="G129" s="13">
        <v>0</v>
      </c>
      <c r="H129" s="13">
        <v>0</v>
      </c>
      <c r="I129" s="13">
        <v>0</v>
      </c>
      <c r="J129" s="216"/>
      <c r="K129" s="13">
        <v>1</v>
      </c>
      <c r="L129" s="13">
        <v>20</v>
      </c>
      <c r="M129" s="13">
        <v>20000</v>
      </c>
      <c r="N129" s="216"/>
      <c r="O129" s="13">
        <v>0</v>
      </c>
      <c r="P129" s="13">
        <v>0</v>
      </c>
      <c r="Q129" s="13">
        <v>0</v>
      </c>
      <c r="R129" s="216"/>
      <c r="S129" s="13">
        <v>0</v>
      </c>
      <c r="T129" s="13">
        <v>0</v>
      </c>
      <c r="U129" s="31">
        <f t="shared" si="33"/>
        <v>1</v>
      </c>
      <c r="V129" s="31">
        <f t="shared" si="31"/>
        <v>20</v>
      </c>
      <c r="W129" s="31">
        <f t="shared" si="32"/>
        <v>20000</v>
      </c>
    </row>
    <row r="130" spans="1:23" ht="16.5" customHeight="1" x14ac:dyDescent="0.3">
      <c r="A130" s="56"/>
      <c r="B130" s="285"/>
      <c r="C130" s="285" t="s">
        <v>109</v>
      </c>
      <c r="D130" s="286" t="s">
        <v>95</v>
      </c>
      <c r="E130" s="57">
        <v>18</v>
      </c>
      <c r="F130" s="194"/>
      <c r="G130" s="13">
        <v>0</v>
      </c>
      <c r="H130" s="13">
        <v>0</v>
      </c>
      <c r="I130" s="13">
        <v>0</v>
      </c>
      <c r="J130" s="216"/>
      <c r="K130" s="13">
        <v>1</v>
      </c>
      <c r="L130" s="13">
        <v>20</v>
      </c>
      <c r="M130" s="13">
        <v>20000</v>
      </c>
      <c r="N130" s="216"/>
      <c r="O130" s="13">
        <v>0</v>
      </c>
      <c r="P130" s="13">
        <v>0</v>
      </c>
      <c r="Q130" s="13">
        <v>0</v>
      </c>
      <c r="R130" s="216"/>
      <c r="S130" s="13">
        <v>0</v>
      </c>
      <c r="T130" s="13">
        <v>0</v>
      </c>
      <c r="U130" s="31">
        <f t="shared" si="33"/>
        <v>1</v>
      </c>
      <c r="V130" s="31">
        <f t="shared" si="31"/>
        <v>20</v>
      </c>
      <c r="W130" s="31">
        <f t="shared" si="32"/>
        <v>20000</v>
      </c>
    </row>
    <row r="131" spans="1:23" ht="16.5" customHeight="1" x14ac:dyDescent="0.3">
      <c r="A131" s="56"/>
      <c r="B131" s="285"/>
      <c r="C131" s="285" t="s">
        <v>110</v>
      </c>
      <c r="D131" s="286" t="s">
        <v>95</v>
      </c>
      <c r="E131" s="57">
        <v>6</v>
      </c>
      <c r="F131" s="194"/>
      <c r="G131" s="13">
        <v>0</v>
      </c>
      <c r="H131" s="13">
        <v>0</v>
      </c>
      <c r="I131" s="13">
        <v>0</v>
      </c>
      <c r="J131" s="216"/>
      <c r="K131" s="13">
        <v>1</v>
      </c>
      <c r="L131" s="13">
        <v>20</v>
      </c>
      <c r="M131" s="13">
        <v>20000</v>
      </c>
      <c r="N131" s="216"/>
      <c r="O131" s="13">
        <v>0</v>
      </c>
      <c r="P131" s="13">
        <v>0</v>
      </c>
      <c r="Q131" s="13">
        <v>0</v>
      </c>
      <c r="R131" s="216"/>
      <c r="S131" s="13">
        <v>0</v>
      </c>
      <c r="T131" s="13">
        <v>0</v>
      </c>
      <c r="U131" s="31">
        <f t="shared" si="33"/>
        <v>1</v>
      </c>
      <c r="V131" s="31">
        <f t="shared" si="31"/>
        <v>20</v>
      </c>
      <c r="W131" s="31">
        <f t="shared" si="32"/>
        <v>20000</v>
      </c>
    </row>
    <row r="132" spans="1:23" ht="16.5" customHeight="1" x14ac:dyDescent="0.3">
      <c r="A132" s="56"/>
      <c r="B132" s="285"/>
      <c r="C132" s="285" t="s">
        <v>111</v>
      </c>
      <c r="D132" s="286" t="s">
        <v>95</v>
      </c>
      <c r="E132" s="57">
        <v>6</v>
      </c>
      <c r="F132" s="194"/>
      <c r="G132" s="13">
        <v>0</v>
      </c>
      <c r="H132" s="13">
        <v>0</v>
      </c>
      <c r="I132" s="13">
        <v>0</v>
      </c>
      <c r="J132" s="216"/>
      <c r="K132" s="13">
        <v>1</v>
      </c>
      <c r="L132" s="13">
        <v>20</v>
      </c>
      <c r="M132" s="13">
        <v>20000</v>
      </c>
      <c r="N132" s="216"/>
      <c r="O132" s="13">
        <v>0</v>
      </c>
      <c r="P132" s="13">
        <v>0</v>
      </c>
      <c r="Q132" s="13">
        <v>0</v>
      </c>
      <c r="R132" s="216"/>
      <c r="S132" s="13">
        <v>0</v>
      </c>
      <c r="T132" s="13">
        <v>0</v>
      </c>
      <c r="U132" s="31">
        <f t="shared" si="33"/>
        <v>1</v>
      </c>
      <c r="V132" s="31">
        <f t="shared" si="31"/>
        <v>20</v>
      </c>
      <c r="W132" s="31">
        <f t="shared" si="32"/>
        <v>20000</v>
      </c>
    </row>
    <row r="133" spans="1:23" ht="16.5" customHeight="1" x14ac:dyDescent="0.3">
      <c r="A133" s="56"/>
      <c r="B133" s="285"/>
      <c r="C133" s="285" t="s">
        <v>35</v>
      </c>
      <c r="D133" s="286" t="s">
        <v>95</v>
      </c>
      <c r="E133" s="57" t="s">
        <v>322</v>
      </c>
      <c r="F133" s="194"/>
      <c r="G133" s="13">
        <v>0</v>
      </c>
      <c r="H133" s="13">
        <v>0</v>
      </c>
      <c r="I133" s="13">
        <v>0</v>
      </c>
      <c r="J133" s="216"/>
      <c r="K133" s="13">
        <v>0</v>
      </c>
      <c r="L133" s="13">
        <v>0</v>
      </c>
      <c r="M133" s="13">
        <v>0</v>
      </c>
      <c r="N133" s="216"/>
      <c r="O133" s="13">
        <v>0</v>
      </c>
      <c r="P133" s="13">
        <v>0</v>
      </c>
      <c r="Q133" s="13">
        <v>0</v>
      </c>
      <c r="R133" s="207">
        <v>700</v>
      </c>
      <c r="S133" s="13">
        <v>40</v>
      </c>
      <c r="T133" s="13">
        <v>28000</v>
      </c>
      <c r="U133" s="31">
        <f t="shared" si="33"/>
        <v>0</v>
      </c>
      <c r="V133" s="31">
        <f t="shared" si="31"/>
        <v>40</v>
      </c>
      <c r="W133" s="31">
        <f t="shared" si="32"/>
        <v>28000</v>
      </c>
    </row>
    <row r="134" spans="1:23" ht="16.5" customHeight="1" x14ac:dyDescent="0.3">
      <c r="A134" s="60"/>
      <c r="B134" s="289"/>
      <c r="C134" s="289" t="s">
        <v>112</v>
      </c>
      <c r="D134" s="327" t="s">
        <v>119</v>
      </c>
      <c r="E134" s="107">
        <v>18</v>
      </c>
      <c r="F134" s="195"/>
      <c r="G134" s="61">
        <v>0</v>
      </c>
      <c r="H134" s="61">
        <v>0</v>
      </c>
      <c r="I134" s="61">
        <v>0</v>
      </c>
      <c r="J134" s="217"/>
      <c r="K134" s="61">
        <v>0</v>
      </c>
      <c r="L134" s="61">
        <v>0</v>
      </c>
      <c r="M134" s="61">
        <v>0</v>
      </c>
      <c r="N134" s="228">
        <v>16</v>
      </c>
      <c r="O134" s="61">
        <v>1</v>
      </c>
      <c r="P134" s="61">
        <v>20</v>
      </c>
      <c r="Q134" s="61">
        <v>20000</v>
      </c>
      <c r="R134" s="217"/>
      <c r="S134" s="61">
        <v>0</v>
      </c>
      <c r="T134" s="61">
        <v>0</v>
      </c>
      <c r="U134" s="50">
        <f t="shared" si="33"/>
        <v>1</v>
      </c>
      <c r="V134" s="50">
        <f t="shared" si="31"/>
        <v>20</v>
      </c>
      <c r="W134" s="50">
        <f t="shared" si="32"/>
        <v>20000</v>
      </c>
    </row>
    <row r="135" spans="1:23" ht="16.5" customHeight="1" x14ac:dyDescent="0.3">
      <c r="A135" s="54"/>
      <c r="B135" s="283"/>
      <c r="C135" s="283" t="s">
        <v>113</v>
      </c>
      <c r="D135" s="332" t="s">
        <v>120</v>
      </c>
      <c r="E135" s="53">
        <v>18</v>
      </c>
      <c r="F135" s="193"/>
      <c r="G135" s="29">
        <v>0</v>
      </c>
      <c r="H135" s="29">
        <v>0</v>
      </c>
      <c r="I135" s="29">
        <v>0</v>
      </c>
      <c r="J135" s="222"/>
      <c r="K135" s="29">
        <v>0</v>
      </c>
      <c r="L135" s="29">
        <v>0</v>
      </c>
      <c r="M135" s="29">
        <v>0</v>
      </c>
      <c r="N135" s="222"/>
      <c r="O135" s="29">
        <v>1</v>
      </c>
      <c r="P135" s="29">
        <v>20</v>
      </c>
      <c r="Q135" s="29">
        <v>20000</v>
      </c>
      <c r="R135" s="222"/>
      <c r="S135" s="29">
        <v>0</v>
      </c>
      <c r="T135" s="29">
        <v>0</v>
      </c>
      <c r="U135" s="30">
        <f t="shared" si="33"/>
        <v>1</v>
      </c>
      <c r="V135" s="30">
        <f t="shared" si="31"/>
        <v>20</v>
      </c>
      <c r="W135" s="30">
        <f t="shared" si="32"/>
        <v>20000</v>
      </c>
    </row>
    <row r="136" spans="1:23" ht="16.5" customHeight="1" x14ac:dyDescent="0.3">
      <c r="A136" s="56"/>
      <c r="B136" s="285"/>
      <c r="C136" s="285" t="s">
        <v>114</v>
      </c>
      <c r="D136" s="287" t="s">
        <v>121</v>
      </c>
      <c r="E136" s="57">
        <v>18</v>
      </c>
      <c r="F136" s="194"/>
      <c r="G136" s="13">
        <v>0</v>
      </c>
      <c r="H136" s="13">
        <v>0</v>
      </c>
      <c r="I136" s="13">
        <v>0</v>
      </c>
      <c r="J136" s="216"/>
      <c r="K136" s="13">
        <v>0</v>
      </c>
      <c r="L136" s="13">
        <v>0</v>
      </c>
      <c r="M136" s="13">
        <v>0</v>
      </c>
      <c r="N136" s="216"/>
      <c r="O136" s="13">
        <v>1</v>
      </c>
      <c r="P136" s="13">
        <v>20</v>
      </c>
      <c r="Q136" s="13">
        <v>20000</v>
      </c>
      <c r="R136" s="216"/>
      <c r="S136" s="13">
        <v>0</v>
      </c>
      <c r="T136" s="13">
        <v>0</v>
      </c>
      <c r="U136" s="31">
        <f t="shared" si="33"/>
        <v>1</v>
      </c>
      <c r="V136" s="31">
        <f t="shared" si="31"/>
        <v>20</v>
      </c>
      <c r="W136" s="31">
        <f t="shared" si="32"/>
        <v>20000</v>
      </c>
    </row>
    <row r="137" spans="1:23" ht="16.5" customHeight="1" x14ac:dyDescent="0.3">
      <c r="A137" s="56"/>
      <c r="B137" s="285"/>
      <c r="C137" s="285" t="s">
        <v>115</v>
      </c>
      <c r="D137" s="288" t="s">
        <v>95</v>
      </c>
      <c r="E137" s="57">
        <v>18</v>
      </c>
      <c r="F137" s="194"/>
      <c r="G137" s="13">
        <v>0</v>
      </c>
      <c r="H137" s="13">
        <v>0</v>
      </c>
      <c r="I137" s="13">
        <v>0</v>
      </c>
      <c r="J137" s="216"/>
      <c r="K137" s="13">
        <v>0</v>
      </c>
      <c r="L137" s="13">
        <v>0</v>
      </c>
      <c r="M137" s="13">
        <v>0</v>
      </c>
      <c r="N137" s="216"/>
      <c r="O137" s="13">
        <v>1</v>
      </c>
      <c r="P137" s="13">
        <v>20</v>
      </c>
      <c r="Q137" s="13">
        <v>20000</v>
      </c>
      <c r="R137" s="216"/>
      <c r="S137" s="13">
        <v>0</v>
      </c>
      <c r="T137" s="13">
        <v>0</v>
      </c>
      <c r="U137" s="31">
        <f t="shared" si="33"/>
        <v>1</v>
      </c>
      <c r="V137" s="31">
        <f t="shared" si="31"/>
        <v>20</v>
      </c>
      <c r="W137" s="31">
        <f t="shared" si="32"/>
        <v>20000</v>
      </c>
    </row>
    <row r="138" spans="1:23" ht="16.5" customHeight="1" x14ac:dyDescent="0.3">
      <c r="A138" s="60"/>
      <c r="B138" s="289"/>
      <c r="C138" s="289" t="s">
        <v>116</v>
      </c>
      <c r="D138" s="290" t="s">
        <v>95</v>
      </c>
      <c r="E138" s="107">
        <v>18</v>
      </c>
      <c r="F138" s="195"/>
      <c r="G138" s="61">
        <v>0</v>
      </c>
      <c r="H138" s="61">
        <v>0</v>
      </c>
      <c r="I138" s="61">
        <v>0</v>
      </c>
      <c r="J138" s="217"/>
      <c r="K138" s="61">
        <v>0</v>
      </c>
      <c r="L138" s="61">
        <v>0</v>
      </c>
      <c r="M138" s="61">
        <v>0</v>
      </c>
      <c r="N138" s="217"/>
      <c r="O138" s="61">
        <v>1</v>
      </c>
      <c r="P138" s="61">
        <v>20</v>
      </c>
      <c r="Q138" s="61">
        <v>20000</v>
      </c>
      <c r="R138" s="217"/>
      <c r="S138" s="61">
        <v>0</v>
      </c>
      <c r="T138" s="61">
        <v>0</v>
      </c>
      <c r="U138" s="50">
        <f t="shared" si="33"/>
        <v>1</v>
      </c>
      <c r="V138" s="50">
        <f t="shared" si="31"/>
        <v>20</v>
      </c>
      <c r="W138" s="50">
        <f t="shared" si="32"/>
        <v>20000</v>
      </c>
    </row>
    <row r="139" spans="1:23" ht="16.5" customHeight="1" x14ac:dyDescent="0.3">
      <c r="A139" s="500" t="s">
        <v>39</v>
      </c>
      <c r="B139" s="501"/>
      <c r="C139" s="501"/>
      <c r="D139" s="502"/>
      <c r="E139" s="106"/>
      <c r="F139" s="192"/>
      <c r="G139" s="32">
        <f>SUM(G124:G138)</f>
        <v>0</v>
      </c>
      <c r="H139" s="32">
        <f t="shared" ref="H139:W139" si="34">SUM(H124:H138)</f>
        <v>0</v>
      </c>
      <c r="I139" s="32">
        <f t="shared" si="34"/>
        <v>0</v>
      </c>
      <c r="J139" s="215">
        <f>J124</f>
        <v>16</v>
      </c>
      <c r="K139" s="32">
        <f t="shared" si="34"/>
        <v>9</v>
      </c>
      <c r="L139" s="32">
        <f t="shared" si="34"/>
        <v>180</v>
      </c>
      <c r="M139" s="32">
        <f t="shared" si="34"/>
        <v>180000</v>
      </c>
      <c r="N139" s="215">
        <f>N134</f>
        <v>16</v>
      </c>
      <c r="O139" s="32">
        <f t="shared" si="34"/>
        <v>5</v>
      </c>
      <c r="P139" s="32">
        <f t="shared" si="34"/>
        <v>100</v>
      </c>
      <c r="Q139" s="32">
        <f t="shared" si="34"/>
        <v>100000</v>
      </c>
      <c r="R139" s="215">
        <f>R133</f>
        <v>700</v>
      </c>
      <c r="S139" s="32">
        <f t="shared" si="34"/>
        <v>40</v>
      </c>
      <c r="T139" s="32">
        <f t="shared" si="34"/>
        <v>28000</v>
      </c>
      <c r="U139" s="32">
        <f t="shared" si="34"/>
        <v>14</v>
      </c>
      <c r="V139" s="32">
        <f t="shared" si="34"/>
        <v>320</v>
      </c>
      <c r="W139" s="32">
        <f t="shared" si="34"/>
        <v>308000</v>
      </c>
    </row>
    <row r="140" spans="1:23" ht="20.25" customHeight="1" x14ac:dyDescent="0.3">
      <c r="A140" s="11">
        <v>15</v>
      </c>
      <c r="B140" s="258" t="s">
        <v>151</v>
      </c>
      <c r="C140" s="258" t="s">
        <v>152</v>
      </c>
      <c r="D140" s="258" t="s">
        <v>158</v>
      </c>
      <c r="E140" s="53">
        <v>18</v>
      </c>
      <c r="F140" s="193"/>
      <c r="G140" s="42">
        <v>0</v>
      </c>
      <c r="H140" s="42">
        <v>0</v>
      </c>
      <c r="I140" s="29">
        <v>0</v>
      </c>
      <c r="J140" s="222"/>
      <c r="K140" s="42">
        <v>0</v>
      </c>
      <c r="L140" s="42">
        <v>0</v>
      </c>
      <c r="M140" s="29">
        <v>0</v>
      </c>
      <c r="N140" s="199">
        <v>16</v>
      </c>
      <c r="O140" s="29">
        <v>2</v>
      </c>
      <c r="P140" s="29">
        <v>40</v>
      </c>
      <c r="Q140" s="29">
        <v>86700</v>
      </c>
      <c r="R140" s="222"/>
      <c r="S140" s="29">
        <v>0</v>
      </c>
      <c r="T140" s="29">
        <v>0</v>
      </c>
      <c r="U140" s="30">
        <f t="shared" ref="U140:U145" si="35">G140+K140+O140</f>
        <v>2</v>
      </c>
      <c r="V140" s="30">
        <f t="shared" ref="V140:W145" si="36">H140+L140+P140+S140</f>
        <v>40</v>
      </c>
      <c r="W140" s="30">
        <f t="shared" si="36"/>
        <v>86700</v>
      </c>
    </row>
    <row r="141" spans="1:23" x14ac:dyDescent="0.3">
      <c r="A141" s="16"/>
      <c r="B141" s="259"/>
      <c r="C141" s="259" t="s">
        <v>153</v>
      </c>
      <c r="D141" s="268" t="s">
        <v>95</v>
      </c>
      <c r="E141" s="57" t="s">
        <v>322</v>
      </c>
      <c r="F141" s="194"/>
      <c r="G141" s="41">
        <v>0</v>
      </c>
      <c r="H141" s="41">
        <v>0</v>
      </c>
      <c r="I141" s="13">
        <v>0</v>
      </c>
      <c r="J141" s="216"/>
      <c r="K141" s="41">
        <v>0</v>
      </c>
      <c r="L141" s="41">
        <v>0</v>
      </c>
      <c r="M141" s="13">
        <v>0</v>
      </c>
      <c r="N141" s="216"/>
      <c r="O141" s="13">
        <v>2</v>
      </c>
      <c r="P141" s="13">
        <v>40</v>
      </c>
      <c r="Q141" s="13">
        <v>86700</v>
      </c>
      <c r="R141" s="216"/>
      <c r="S141" s="13">
        <v>0</v>
      </c>
      <c r="T141" s="13">
        <v>0</v>
      </c>
      <c r="U141" s="31">
        <f t="shared" si="35"/>
        <v>2</v>
      </c>
      <c r="V141" s="31">
        <f t="shared" si="36"/>
        <v>40</v>
      </c>
      <c r="W141" s="31">
        <f t="shared" si="36"/>
        <v>86700</v>
      </c>
    </row>
    <row r="142" spans="1:23" x14ac:dyDescent="0.3">
      <c r="A142" s="16"/>
      <c r="B142" s="259"/>
      <c r="C142" s="259" t="s">
        <v>154</v>
      </c>
      <c r="D142" s="268" t="s">
        <v>95</v>
      </c>
      <c r="E142" s="57" t="s">
        <v>322</v>
      </c>
      <c r="F142" s="194"/>
      <c r="G142" s="41">
        <v>0</v>
      </c>
      <c r="H142" s="41">
        <v>0</v>
      </c>
      <c r="I142" s="13">
        <v>0</v>
      </c>
      <c r="J142" s="216"/>
      <c r="K142" s="41">
        <v>0</v>
      </c>
      <c r="L142" s="41">
        <v>0</v>
      </c>
      <c r="M142" s="13">
        <v>0</v>
      </c>
      <c r="N142" s="216"/>
      <c r="O142" s="13">
        <v>2</v>
      </c>
      <c r="P142" s="13">
        <v>40</v>
      </c>
      <c r="Q142" s="13">
        <v>86700</v>
      </c>
      <c r="R142" s="216"/>
      <c r="S142" s="13">
        <v>0</v>
      </c>
      <c r="T142" s="13">
        <v>0</v>
      </c>
      <c r="U142" s="31">
        <f t="shared" si="35"/>
        <v>2</v>
      </c>
      <c r="V142" s="31">
        <f t="shared" si="36"/>
        <v>40</v>
      </c>
      <c r="W142" s="31">
        <f t="shared" si="36"/>
        <v>86700</v>
      </c>
    </row>
    <row r="143" spans="1:23" x14ac:dyDescent="0.3">
      <c r="A143" s="16"/>
      <c r="B143" s="259"/>
      <c r="C143" s="259" t="s">
        <v>155</v>
      </c>
      <c r="D143" s="268" t="s">
        <v>95</v>
      </c>
      <c r="E143" s="57">
        <v>30</v>
      </c>
      <c r="F143" s="194"/>
      <c r="G143" s="41">
        <v>0</v>
      </c>
      <c r="H143" s="41">
        <v>0</v>
      </c>
      <c r="I143" s="13">
        <v>0</v>
      </c>
      <c r="J143" s="207">
        <v>16</v>
      </c>
      <c r="K143" s="41">
        <v>1</v>
      </c>
      <c r="L143" s="41">
        <v>20</v>
      </c>
      <c r="M143" s="13">
        <v>59500</v>
      </c>
      <c r="N143" s="216"/>
      <c r="O143" s="41">
        <v>0</v>
      </c>
      <c r="P143" s="41">
        <v>0</v>
      </c>
      <c r="Q143" s="13">
        <v>0</v>
      </c>
      <c r="R143" s="216"/>
      <c r="S143" s="13">
        <v>0</v>
      </c>
      <c r="T143" s="13">
        <v>0</v>
      </c>
      <c r="U143" s="31">
        <f t="shared" si="35"/>
        <v>1</v>
      </c>
      <c r="V143" s="31">
        <f t="shared" si="36"/>
        <v>20</v>
      </c>
      <c r="W143" s="31">
        <f t="shared" si="36"/>
        <v>59500</v>
      </c>
    </row>
    <row r="144" spans="1:23" x14ac:dyDescent="0.3">
      <c r="A144" s="16"/>
      <c r="B144" s="259"/>
      <c r="C144" s="259" t="s">
        <v>156</v>
      </c>
      <c r="D144" s="268" t="s">
        <v>95</v>
      </c>
      <c r="E144" s="57">
        <v>30</v>
      </c>
      <c r="F144" s="194"/>
      <c r="G144" s="41">
        <v>0</v>
      </c>
      <c r="H144" s="41">
        <v>0</v>
      </c>
      <c r="I144" s="13">
        <v>0</v>
      </c>
      <c r="J144" s="216"/>
      <c r="K144" s="41">
        <v>1</v>
      </c>
      <c r="L144" s="41">
        <v>20</v>
      </c>
      <c r="M144" s="13">
        <v>59500</v>
      </c>
      <c r="N144" s="216"/>
      <c r="O144" s="41">
        <v>0</v>
      </c>
      <c r="P144" s="41">
        <v>0</v>
      </c>
      <c r="Q144" s="13">
        <v>0</v>
      </c>
      <c r="R144" s="216"/>
      <c r="S144" s="13">
        <v>0</v>
      </c>
      <c r="T144" s="13">
        <v>0</v>
      </c>
      <c r="U144" s="31">
        <f t="shared" si="35"/>
        <v>1</v>
      </c>
      <c r="V144" s="31">
        <f t="shared" si="36"/>
        <v>20</v>
      </c>
      <c r="W144" s="31">
        <f t="shared" si="36"/>
        <v>59500</v>
      </c>
    </row>
    <row r="145" spans="1:23" ht="21" customHeight="1" x14ac:dyDescent="0.3">
      <c r="A145" s="63"/>
      <c r="B145" s="260"/>
      <c r="C145" s="260" t="s">
        <v>157</v>
      </c>
      <c r="D145" s="272" t="s">
        <v>95</v>
      </c>
      <c r="E145" s="107">
        <v>30</v>
      </c>
      <c r="F145" s="195"/>
      <c r="G145" s="43">
        <v>0</v>
      </c>
      <c r="H145" s="43">
        <v>0</v>
      </c>
      <c r="I145" s="61">
        <v>0</v>
      </c>
      <c r="J145" s="217"/>
      <c r="K145" s="43">
        <v>1</v>
      </c>
      <c r="L145" s="43">
        <v>20</v>
      </c>
      <c r="M145" s="61">
        <v>59500</v>
      </c>
      <c r="N145" s="217"/>
      <c r="O145" s="43">
        <v>0</v>
      </c>
      <c r="P145" s="43">
        <v>0</v>
      </c>
      <c r="Q145" s="61">
        <v>0</v>
      </c>
      <c r="R145" s="217"/>
      <c r="S145" s="61">
        <v>0</v>
      </c>
      <c r="T145" s="61">
        <v>0</v>
      </c>
      <c r="U145" s="50">
        <f t="shared" si="35"/>
        <v>1</v>
      </c>
      <c r="V145" s="50">
        <f t="shared" si="36"/>
        <v>20</v>
      </c>
      <c r="W145" s="50">
        <f t="shared" si="36"/>
        <v>59500</v>
      </c>
    </row>
    <row r="146" spans="1:23" ht="20.25" customHeight="1" x14ac:dyDescent="0.3">
      <c r="A146" s="500" t="s">
        <v>39</v>
      </c>
      <c r="B146" s="501"/>
      <c r="C146" s="501"/>
      <c r="D146" s="502"/>
      <c r="E146" s="106"/>
      <c r="F146" s="192"/>
      <c r="G146" s="32">
        <f>SUM(G140:G145)</f>
        <v>0</v>
      </c>
      <c r="H146" s="32">
        <f t="shared" ref="H146:W146" si="37">SUM(H140:H145)</f>
        <v>0</v>
      </c>
      <c r="I146" s="32">
        <f t="shared" si="37"/>
        <v>0</v>
      </c>
      <c r="J146" s="215">
        <f>J143</f>
        <v>16</v>
      </c>
      <c r="K146" s="32">
        <f t="shared" si="37"/>
        <v>3</v>
      </c>
      <c r="L146" s="32">
        <f t="shared" si="37"/>
        <v>60</v>
      </c>
      <c r="M146" s="32">
        <f t="shared" si="37"/>
        <v>178500</v>
      </c>
      <c r="N146" s="215">
        <f>N140</f>
        <v>16</v>
      </c>
      <c r="O146" s="32">
        <f t="shared" si="37"/>
        <v>6</v>
      </c>
      <c r="P146" s="32">
        <f t="shared" si="37"/>
        <v>120</v>
      </c>
      <c r="Q146" s="32">
        <f t="shared" si="37"/>
        <v>260100</v>
      </c>
      <c r="R146" s="215"/>
      <c r="S146" s="32">
        <f t="shared" si="37"/>
        <v>0</v>
      </c>
      <c r="T146" s="32">
        <f t="shared" si="37"/>
        <v>0</v>
      </c>
      <c r="U146" s="32">
        <f t="shared" si="37"/>
        <v>9</v>
      </c>
      <c r="V146" s="32">
        <f t="shared" si="37"/>
        <v>180</v>
      </c>
      <c r="W146" s="32">
        <f t="shared" si="37"/>
        <v>438600</v>
      </c>
    </row>
    <row r="147" spans="1:23" x14ac:dyDescent="0.3">
      <c r="A147" s="11">
        <v>16</v>
      </c>
      <c r="B147" s="258" t="s">
        <v>165</v>
      </c>
      <c r="C147" s="258" t="s">
        <v>166</v>
      </c>
      <c r="D147" s="258" t="s">
        <v>24</v>
      </c>
      <c r="E147" s="53">
        <v>18</v>
      </c>
      <c r="F147" s="193"/>
      <c r="G147" s="29">
        <v>0</v>
      </c>
      <c r="H147" s="29">
        <v>0</v>
      </c>
      <c r="I147" s="29">
        <v>0</v>
      </c>
      <c r="J147" s="222"/>
      <c r="K147" s="29">
        <v>0</v>
      </c>
      <c r="L147" s="29">
        <v>0</v>
      </c>
      <c r="M147" s="29">
        <v>0</v>
      </c>
      <c r="N147" s="199">
        <v>16</v>
      </c>
      <c r="O147" s="29">
        <v>5</v>
      </c>
      <c r="P147" s="29">
        <v>100</v>
      </c>
      <c r="Q147" s="29">
        <v>91500</v>
      </c>
      <c r="R147" s="222"/>
      <c r="S147" s="29">
        <v>0</v>
      </c>
      <c r="T147" s="29">
        <v>0</v>
      </c>
      <c r="U147" s="30">
        <f>G147+K147+O147</f>
        <v>5</v>
      </c>
      <c r="V147" s="30">
        <f t="shared" ref="V147:W154" si="38">H147+L147+P147+S147</f>
        <v>100</v>
      </c>
      <c r="W147" s="30">
        <f t="shared" si="38"/>
        <v>91500</v>
      </c>
    </row>
    <row r="148" spans="1:23" x14ac:dyDescent="0.3">
      <c r="A148" s="16"/>
      <c r="B148" s="268"/>
      <c r="C148" s="259" t="s">
        <v>167</v>
      </c>
      <c r="D148" s="268" t="s">
        <v>95</v>
      </c>
      <c r="E148" s="57">
        <v>18</v>
      </c>
      <c r="F148" s="194"/>
      <c r="G148" s="13">
        <v>0</v>
      </c>
      <c r="H148" s="13">
        <v>0</v>
      </c>
      <c r="I148" s="13">
        <v>0</v>
      </c>
      <c r="J148" s="216"/>
      <c r="K148" s="13">
        <v>0</v>
      </c>
      <c r="L148" s="13">
        <v>0</v>
      </c>
      <c r="M148" s="13">
        <v>0</v>
      </c>
      <c r="N148" s="216"/>
      <c r="O148" s="13">
        <v>5</v>
      </c>
      <c r="P148" s="13">
        <v>100</v>
      </c>
      <c r="Q148" s="13">
        <v>91500</v>
      </c>
      <c r="R148" s="216"/>
      <c r="S148" s="13">
        <v>0</v>
      </c>
      <c r="T148" s="13">
        <v>0</v>
      </c>
      <c r="U148" s="31">
        <f t="shared" ref="U148:U157" si="39">G148+K148+O148</f>
        <v>5</v>
      </c>
      <c r="V148" s="31">
        <f t="shared" si="38"/>
        <v>100</v>
      </c>
      <c r="W148" s="31">
        <f t="shared" si="38"/>
        <v>91500</v>
      </c>
    </row>
    <row r="149" spans="1:23" x14ac:dyDescent="0.3">
      <c r="A149" s="16"/>
      <c r="B149" s="268"/>
      <c r="C149" s="259" t="s">
        <v>168</v>
      </c>
      <c r="D149" s="268" t="s">
        <v>95</v>
      </c>
      <c r="E149" s="57">
        <v>18</v>
      </c>
      <c r="F149" s="194"/>
      <c r="G149" s="13">
        <v>0</v>
      </c>
      <c r="H149" s="13">
        <v>0</v>
      </c>
      <c r="I149" s="13">
        <v>0</v>
      </c>
      <c r="J149" s="216"/>
      <c r="K149" s="13">
        <v>0</v>
      </c>
      <c r="L149" s="13">
        <v>0</v>
      </c>
      <c r="M149" s="13">
        <v>0</v>
      </c>
      <c r="N149" s="216"/>
      <c r="O149" s="13">
        <v>2</v>
      </c>
      <c r="P149" s="13">
        <v>40</v>
      </c>
      <c r="Q149" s="13">
        <v>36600</v>
      </c>
      <c r="R149" s="216"/>
      <c r="S149" s="13">
        <v>0</v>
      </c>
      <c r="T149" s="13">
        <v>0</v>
      </c>
      <c r="U149" s="31">
        <f t="shared" si="39"/>
        <v>2</v>
      </c>
      <c r="V149" s="31">
        <f t="shared" si="38"/>
        <v>40</v>
      </c>
      <c r="W149" s="31">
        <f t="shared" si="38"/>
        <v>36600</v>
      </c>
    </row>
    <row r="150" spans="1:23" ht="21.75" customHeight="1" x14ac:dyDescent="0.3">
      <c r="A150" s="16"/>
      <c r="B150" s="268"/>
      <c r="C150" s="259" t="s">
        <v>169</v>
      </c>
      <c r="D150" s="268" t="s">
        <v>95</v>
      </c>
      <c r="E150" s="57">
        <v>18</v>
      </c>
      <c r="F150" s="194"/>
      <c r="G150" s="13">
        <v>0</v>
      </c>
      <c r="H150" s="13">
        <v>0</v>
      </c>
      <c r="I150" s="13">
        <v>0</v>
      </c>
      <c r="J150" s="216"/>
      <c r="K150" s="13">
        <v>0</v>
      </c>
      <c r="L150" s="13">
        <v>0</v>
      </c>
      <c r="M150" s="13">
        <v>0</v>
      </c>
      <c r="N150" s="216"/>
      <c r="O150" s="13">
        <v>2</v>
      </c>
      <c r="P150" s="13">
        <v>40</v>
      </c>
      <c r="Q150" s="13">
        <v>36600</v>
      </c>
      <c r="R150" s="216"/>
      <c r="S150" s="13">
        <v>0</v>
      </c>
      <c r="T150" s="13">
        <v>0</v>
      </c>
      <c r="U150" s="31">
        <f t="shared" si="39"/>
        <v>2</v>
      </c>
      <c r="V150" s="31">
        <f t="shared" si="38"/>
        <v>40</v>
      </c>
      <c r="W150" s="31">
        <f t="shared" si="38"/>
        <v>36600</v>
      </c>
    </row>
    <row r="151" spans="1:23" x14ac:dyDescent="0.3">
      <c r="A151" s="16"/>
      <c r="B151" s="268"/>
      <c r="C151" s="259" t="s">
        <v>170</v>
      </c>
      <c r="D151" s="268" t="s">
        <v>95</v>
      </c>
      <c r="E151" s="57">
        <v>18</v>
      </c>
      <c r="F151" s="194"/>
      <c r="G151" s="13">
        <v>0</v>
      </c>
      <c r="H151" s="13">
        <v>0</v>
      </c>
      <c r="I151" s="13">
        <v>0</v>
      </c>
      <c r="J151" s="216"/>
      <c r="K151" s="13">
        <v>0</v>
      </c>
      <c r="L151" s="13">
        <v>0</v>
      </c>
      <c r="M151" s="13">
        <v>0</v>
      </c>
      <c r="N151" s="216"/>
      <c r="O151" s="13">
        <v>2</v>
      </c>
      <c r="P151" s="13">
        <v>40</v>
      </c>
      <c r="Q151" s="13">
        <v>36600</v>
      </c>
      <c r="R151" s="216"/>
      <c r="S151" s="13">
        <v>0</v>
      </c>
      <c r="T151" s="13">
        <v>0</v>
      </c>
      <c r="U151" s="31">
        <f t="shared" si="39"/>
        <v>2</v>
      </c>
      <c r="V151" s="31">
        <f t="shared" si="38"/>
        <v>40</v>
      </c>
      <c r="W151" s="31">
        <f t="shared" si="38"/>
        <v>36600</v>
      </c>
    </row>
    <row r="152" spans="1:23" x14ac:dyDescent="0.3">
      <c r="A152" s="16"/>
      <c r="B152" s="268"/>
      <c r="C152" s="259" t="s">
        <v>171</v>
      </c>
      <c r="D152" s="268" t="s">
        <v>95</v>
      </c>
      <c r="E152" s="57">
        <v>18</v>
      </c>
      <c r="F152" s="194"/>
      <c r="G152" s="13">
        <v>0</v>
      </c>
      <c r="H152" s="13">
        <v>0</v>
      </c>
      <c r="I152" s="13">
        <v>0</v>
      </c>
      <c r="J152" s="216"/>
      <c r="K152" s="13">
        <v>0</v>
      </c>
      <c r="L152" s="13">
        <v>0</v>
      </c>
      <c r="M152" s="13">
        <v>0</v>
      </c>
      <c r="N152" s="216"/>
      <c r="O152" s="13">
        <v>1</v>
      </c>
      <c r="P152" s="13">
        <v>20</v>
      </c>
      <c r="Q152" s="13">
        <v>18300</v>
      </c>
      <c r="R152" s="216"/>
      <c r="S152" s="13">
        <v>0</v>
      </c>
      <c r="T152" s="13">
        <v>0</v>
      </c>
      <c r="U152" s="31">
        <f t="shared" si="39"/>
        <v>1</v>
      </c>
      <c r="V152" s="31">
        <f t="shared" si="38"/>
        <v>20</v>
      </c>
      <c r="W152" s="31">
        <f t="shared" si="38"/>
        <v>18300</v>
      </c>
    </row>
    <row r="153" spans="1:23" x14ac:dyDescent="0.3">
      <c r="A153" s="16"/>
      <c r="B153" s="268"/>
      <c r="C153" s="259" t="s">
        <v>172</v>
      </c>
      <c r="D153" s="259" t="s">
        <v>177</v>
      </c>
      <c r="E153" s="57">
        <v>18</v>
      </c>
      <c r="F153" s="194"/>
      <c r="G153" s="13">
        <v>0</v>
      </c>
      <c r="H153" s="13">
        <v>0</v>
      </c>
      <c r="I153" s="13">
        <v>0</v>
      </c>
      <c r="J153" s="207">
        <v>16</v>
      </c>
      <c r="K153" s="13">
        <v>1</v>
      </c>
      <c r="L153" s="13">
        <v>20</v>
      </c>
      <c r="M153" s="13">
        <v>18300</v>
      </c>
      <c r="N153" s="216"/>
      <c r="O153" s="13">
        <v>0</v>
      </c>
      <c r="P153" s="13">
        <v>0</v>
      </c>
      <c r="Q153" s="13">
        <v>0</v>
      </c>
      <c r="R153" s="216"/>
      <c r="S153" s="13">
        <v>0</v>
      </c>
      <c r="T153" s="13">
        <v>0</v>
      </c>
      <c r="U153" s="31">
        <f t="shared" si="39"/>
        <v>1</v>
      </c>
      <c r="V153" s="31">
        <f t="shared" si="38"/>
        <v>20</v>
      </c>
      <c r="W153" s="31">
        <f t="shared" si="38"/>
        <v>18300</v>
      </c>
    </row>
    <row r="154" spans="1:23" x14ac:dyDescent="0.3">
      <c r="A154" s="16"/>
      <c r="B154" s="268"/>
      <c r="C154" s="259" t="s">
        <v>173</v>
      </c>
      <c r="D154" s="268" t="s">
        <v>95</v>
      </c>
      <c r="E154" s="57">
        <v>18</v>
      </c>
      <c r="F154" s="194"/>
      <c r="G154" s="13">
        <v>0</v>
      </c>
      <c r="H154" s="13">
        <v>0</v>
      </c>
      <c r="I154" s="13">
        <v>0</v>
      </c>
      <c r="J154" s="216"/>
      <c r="K154" s="13">
        <v>1</v>
      </c>
      <c r="L154" s="13">
        <v>20</v>
      </c>
      <c r="M154" s="13">
        <v>18300</v>
      </c>
      <c r="N154" s="216"/>
      <c r="O154" s="13">
        <v>0</v>
      </c>
      <c r="P154" s="13">
        <v>0</v>
      </c>
      <c r="Q154" s="13">
        <v>0</v>
      </c>
      <c r="R154" s="216"/>
      <c r="S154" s="13">
        <v>0</v>
      </c>
      <c r="T154" s="13">
        <v>0</v>
      </c>
      <c r="U154" s="31">
        <f t="shared" si="39"/>
        <v>1</v>
      </c>
      <c r="V154" s="31">
        <f t="shared" si="38"/>
        <v>20</v>
      </c>
      <c r="W154" s="31">
        <f t="shared" si="38"/>
        <v>18300</v>
      </c>
    </row>
    <row r="155" spans="1:23" x14ac:dyDescent="0.3">
      <c r="A155" s="16"/>
      <c r="B155" s="268"/>
      <c r="C155" s="259" t="s">
        <v>174</v>
      </c>
      <c r="D155" s="259"/>
      <c r="E155" s="57"/>
      <c r="F155" s="194"/>
      <c r="G155" s="13"/>
      <c r="H155" s="13"/>
      <c r="I155" s="13"/>
      <c r="J155" s="216"/>
      <c r="K155" s="13"/>
      <c r="L155" s="13"/>
      <c r="M155" s="13"/>
      <c r="N155" s="216"/>
      <c r="O155" s="13"/>
      <c r="P155" s="13"/>
      <c r="Q155" s="13"/>
      <c r="R155" s="216"/>
      <c r="S155" s="13"/>
      <c r="T155" s="13"/>
      <c r="U155" s="31"/>
      <c r="V155" s="31"/>
      <c r="W155" s="31"/>
    </row>
    <row r="156" spans="1:23" x14ac:dyDescent="0.3">
      <c r="A156" s="16"/>
      <c r="B156" s="268"/>
      <c r="C156" s="259" t="s">
        <v>175</v>
      </c>
      <c r="D156" s="268" t="s">
        <v>95</v>
      </c>
      <c r="E156" s="57">
        <v>18</v>
      </c>
      <c r="F156" s="194"/>
      <c r="G156" s="13">
        <v>0</v>
      </c>
      <c r="H156" s="13">
        <v>0</v>
      </c>
      <c r="I156" s="13">
        <v>0</v>
      </c>
      <c r="J156" s="216"/>
      <c r="K156" s="13">
        <v>1</v>
      </c>
      <c r="L156" s="13">
        <v>20</v>
      </c>
      <c r="M156" s="13">
        <v>18300</v>
      </c>
      <c r="N156" s="216"/>
      <c r="O156" s="13">
        <v>0</v>
      </c>
      <c r="P156" s="13">
        <v>0</v>
      </c>
      <c r="Q156" s="13">
        <v>0</v>
      </c>
      <c r="R156" s="216"/>
      <c r="S156" s="13">
        <v>0</v>
      </c>
      <c r="T156" s="13">
        <v>0</v>
      </c>
      <c r="U156" s="31">
        <f t="shared" si="39"/>
        <v>1</v>
      </c>
      <c r="V156" s="31">
        <f>H156+L156+P156+S156</f>
        <v>20</v>
      </c>
      <c r="W156" s="31">
        <f>I156+M156+Q156+T156</f>
        <v>18300</v>
      </c>
    </row>
    <row r="157" spans="1:23" x14ac:dyDescent="0.3">
      <c r="A157" s="63"/>
      <c r="B157" s="272"/>
      <c r="C157" s="260" t="s">
        <v>176</v>
      </c>
      <c r="D157" s="272" t="s">
        <v>95</v>
      </c>
      <c r="E157" s="107">
        <v>18</v>
      </c>
      <c r="F157" s="195"/>
      <c r="G157" s="61">
        <v>0</v>
      </c>
      <c r="H157" s="61">
        <v>0</v>
      </c>
      <c r="I157" s="61">
        <v>0</v>
      </c>
      <c r="J157" s="217"/>
      <c r="K157" s="61">
        <v>2</v>
      </c>
      <c r="L157" s="61">
        <v>40</v>
      </c>
      <c r="M157" s="61">
        <v>36600</v>
      </c>
      <c r="N157" s="217"/>
      <c r="O157" s="61">
        <v>0</v>
      </c>
      <c r="P157" s="61">
        <v>0</v>
      </c>
      <c r="Q157" s="61">
        <v>0</v>
      </c>
      <c r="R157" s="217"/>
      <c r="S157" s="61">
        <v>0</v>
      </c>
      <c r="T157" s="61">
        <v>0</v>
      </c>
      <c r="U157" s="50">
        <f t="shared" si="39"/>
        <v>2</v>
      </c>
      <c r="V157" s="50">
        <f>H157+L157+P157+S157</f>
        <v>40</v>
      </c>
      <c r="W157" s="50">
        <f>I157+M157+Q157+T157</f>
        <v>36600</v>
      </c>
    </row>
    <row r="158" spans="1:23" x14ac:dyDescent="0.3">
      <c r="A158" s="500" t="s">
        <v>39</v>
      </c>
      <c r="B158" s="501"/>
      <c r="C158" s="501"/>
      <c r="D158" s="502"/>
      <c r="E158" s="106"/>
      <c r="F158" s="192"/>
      <c r="G158" s="32">
        <f>SUM(G147:G157)</f>
        <v>0</v>
      </c>
      <c r="H158" s="32">
        <f t="shared" ref="H158:W158" si="40">SUM(H147:H157)</f>
        <v>0</v>
      </c>
      <c r="I158" s="32">
        <f t="shared" si="40"/>
        <v>0</v>
      </c>
      <c r="J158" s="215">
        <f>J153</f>
        <v>16</v>
      </c>
      <c r="K158" s="32">
        <f t="shared" si="40"/>
        <v>5</v>
      </c>
      <c r="L158" s="32">
        <f t="shared" si="40"/>
        <v>100</v>
      </c>
      <c r="M158" s="32">
        <f t="shared" si="40"/>
        <v>91500</v>
      </c>
      <c r="N158" s="215">
        <f>N147</f>
        <v>16</v>
      </c>
      <c r="O158" s="32">
        <f t="shared" si="40"/>
        <v>17</v>
      </c>
      <c r="P158" s="32">
        <f t="shared" si="40"/>
        <v>340</v>
      </c>
      <c r="Q158" s="32">
        <f t="shared" si="40"/>
        <v>311100</v>
      </c>
      <c r="R158" s="215"/>
      <c r="S158" s="32">
        <f t="shared" si="40"/>
        <v>0</v>
      </c>
      <c r="T158" s="32">
        <f t="shared" si="40"/>
        <v>0</v>
      </c>
      <c r="U158" s="32">
        <f t="shared" si="40"/>
        <v>22</v>
      </c>
      <c r="V158" s="32">
        <f t="shared" si="40"/>
        <v>440</v>
      </c>
      <c r="W158" s="32">
        <f t="shared" si="40"/>
        <v>402600</v>
      </c>
    </row>
    <row r="159" spans="1:23" ht="17.45" customHeight="1" x14ac:dyDescent="0.3">
      <c r="A159" s="11">
        <v>17</v>
      </c>
      <c r="B159" s="258" t="s">
        <v>217</v>
      </c>
      <c r="C159" s="258" t="s">
        <v>218</v>
      </c>
      <c r="D159" s="258" t="s">
        <v>177</v>
      </c>
      <c r="E159" s="53">
        <v>18</v>
      </c>
      <c r="F159" s="193"/>
      <c r="G159" s="42">
        <v>0</v>
      </c>
      <c r="H159" s="42">
        <v>0</v>
      </c>
      <c r="I159" s="29">
        <v>0</v>
      </c>
      <c r="J159" s="199">
        <v>16</v>
      </c>
      <c r="K159" s="29">
        <v>5</v>
      </c>
      <c r="L159" s="29">
        <v>100</v>
      </c>
      <c r="M159" s="29">
        <v>91500</v>
      </c>
      <c r="N159" s="222"/>
      <c r="O159" s="42">
        <v>0</v>
      </c>
      <c r="P159" s="42">
        <v>0</v>
      </c>
      <c r="Q159" s="29">
        <v>0</v>
      </c>
      <c r="R159" s="222"/>
      <c r="S159" s="29">
        <v>0</v>
      </c>
      <c r="T159" s="29">
        <v>0</v>
      </c>
      <c r="U159" s="30">
        <f>G159+K159+O159</f>
        <v>5</v>
      </c>
      <c r="V159" s="30">
        <f>H159+L159+P159+S159</f>
        <v>100</v>
      </c>
      <c r="W159" s="30">
        <f>I159+M159+Q159+T159</f>
        <v>91500</v>
      </c>
    </row>
    <row r="160" spans="1:23" ht="17.45" customHeight="1" x14ac:dyDescent="0.3">
      <c r="A160" s="16"/>
      <c r="B160" s="259"/>
      <c r="C160" s="259" t="s">
        <v>219</v>
      </c>
      <c r="D160" s="268" t="s">
        <v>95</v>
      </c>
      <c r="E160" s="57"/>
      <c r="F160" s="194"/>
      <c r="G160" s="13"/>
      <c r="H160" s="13"/>
      <c r="I160" s="13"/>
      <c r="J160" s="216"/>
      <c r="K160" s="13"/>
      <c r="L160" s="13"/>
      <c r="M160" s="13"/>
      <c r="N160" s="216"/>
      <c r="O160" s="41"/>
      <c r="P160" s="41"/>
      <c r="Q160" s="13"/>
      <c r="R160" s="216"/>
      <c r="S160" s="13"/>
      <c r="T160" s="13"/>
      <c r="U160" s="31"/>
      <c r="V160" s="31"/>
      <c r="W160" s="31"/>
    </row>
    <row r="161" spans="1:23" ht="17.45" customHeight="1" x14ac:dyDescent="0.3">
      <c r="A161" s="16"/>
      <c r="B161" s="259"/>
      <c r="C161" s="259" t="s">
        <v>220</v>
      </c>
      <c r="D161" s="268"/>
      <c r="E161" s="57" t="s">
        <v>322</v>
      </c>
      <c r="F161" s="194"/>
      <c r="G161" s="41">
        <v>0</v>
      </c>
      <c r="H161" s="41">
        <v>0</v>
      </c>
      <c r="I161" s="13">
        <v>0</v>
      </c>
      <c r="J161" s="216"/>
      <c r="K161" s="41">
        <v>0</v>
      </c>
      <c r="L161" s="41">
        <v>0</v>
      </c>
      <c r="M161" s="13">
        <v>0</v>
      </c>
      <c r="N161" s="216"/>
      <c r="O161" s="41">
        <v>0</v>
      </c>
      <c r="P161" s="41">
        <v>0</v>
      </c>
      <c r="Q161" s="13">
        <v>0</v>
      </c>
      <c r="R161" s="207">
        <v>600</v>
      </c>
      <c r="S161" s="13">
        <v>300</v>
      </c>
      <c r="T161" s="13">
        <v>100000</v>
      </c>
      <c r="U161" s="31">
        <f>G161+K161+O161</f>
        <v>0</v>
      </c>
      <c r="V161" s="31">
        <f>H161+L161+P161+S161</f>
        <v>300</v>
      </c>
      <c r="W161" s="31">
        <f>I161+M161+Q161+T161</f>
        <v>100000</v>
      </c>
    </row>
    <row r="162" spans="1:23" ht="17.45" customHeight="1" x14ac:dyDescent="0.3">
      <c r="A162" s="16"/>
      <c r="B162" s="259"/>
      <c r="C162" s="259" t="s">
        <v>221</v>
      </c>
      <c r="D162" s="268" t="s">
        <v>95</v>
      </c>
      <c r="E162" s="57">
        <v>30</v>
      </c>
      <c r="F162" s="194"/>
      <c r="G162" s="41">
        <v>0</v>
      </c>
      <c r="H162" s="41">
        <v>0</v>
      </c>
      <c r="I162" s="13">
        <v>0</v>
      </c>
      <c r="J162" s="216"/>
      <c r="K162" s="13">
        <v>3</v>
      </c>
      <c r="L162" s="13">
        <v>60</v>
      </c>
      <c r="M162" s="13">
        <v>70000</v>
      </c>
      <c r="N162" s="216"/>
      <c r="O162" s="41">
        <v>0</v>
      </c>
      <c r="P162" s="41">
        <v>0</v>
      </c>
      <c r="Q162" s="13">
        <v>0</v>
      </c>
      <c r="R162" s="216"/>
      <c r="S162" s="13">
        <v>0</v>
      </c>
      <c r="T162" s="13">
        <v>0</v>
      </c>
      <c r="U162" s="31">
        <f>G162+K162+O162</f>
        <v>3</v>
      </c>
      <c r="V162" s="31">
        <f>H162+L162+P162+S162</f>
        <v>60</v>
      </c>
      <c r="W162" s="31">
        <f>I162+M162+Q162+T162</f>
        <v>70000</v>
      </c>
    </row>
    <row r="163" spans="1:23" ht="17.45" customHeight="1" x14ac:dyDescent="0.3">
      <c r="A163" s="16"/>
      <c r="B163" s="259"/>
      <c r="C163" s="259" t="s">
        <v>222</v>
      </c>
      <c r="D163" s="259"/>
      <c r="E163" s="57"/>
      <c r="F163" s="194"/>
      <c r="G163" s="13"/>
      <c r="H163" s="13"/>
      <c r="I163" s="13"/>
      <c r="J163" s="216"/>
      <c r="K163" s="13"/>
      <c r="L163" s="13"/>
      <c r="M163" s="13"/>
      <c r="N163" s="216"/>
      <c r="O163" s="13"/>
      <c r="P163" s="13"/>
      <c r="Q163" s="13"/>
      <c r="R163" s="216"/>
      <c r="S163" s="13"/>
      <c r="T163" s="13"/>
      <c r="U163" s="13"/>
      <c r="V163" s="13"/>
      <c r="W163" s="13"/>
    </row>
    <row r="164" spans="1:23" ht="17.45" customHeight="1" x14ac:dyDescent="0.3">
      <c r="A164" s="63"/>
      <c r="B164" s="260"/>
      <c r="C164" s="260" t="s">
        <v>223</v>
      </c>
      <c r="D164" s="260"/>
      <c r="E164" s="107"/>
      <c r="F164" s="195"/>
      <c r="G164" s="61"/>
      <c r="H164" s="61"/>
      <c r="I164" s="61"/>
      <c r="J164" s="217"/>
      <c r="K164" s="61"/>
      <c r="L164" s="61"/>
      <c r="M164" s="61"/>
      <c r="N164" s="217"/>
      <c r="O164" s="61"/>
      <c r="P164" s="61"/>
      <c r="Q164" s="61"/>
      <c r="R164" s="217"/>
      <c r="S164" s="61"/>
      <c r="T164" s="61"/>
      <c r="U164" s="61"/>
      <c r="V164" s="61"/>
      <c r="W164" s="61"/>
    </row>
    <row r="165" spans="1:23" x14ac:dyDescent="0.3">
      <c r="A165" s="500" t="s">
        <v>39</v>
      </c>
      <c r="B165" s="501"/>
      <c r="C165" s="501"/>
      <c r="D165" s="502"/>
      <c r="E165" s="106"/>
      <c r="F165" s="192"/>
      <c r="G165" s="32">
        <f>SUM(G159:G162)</f>
        <v>0</v>
      </c>
      <c r="H165" s="32">
        <f t="shared" ref="H165:W165" si="41">SUM(H159:H162)</f>
        <v>0</v>
      </c>
      <c r="I165" s="32">
        <f t="shared" si="41"/>
        <v>0</v>
      </c>
      <c r="J165" s="215">
        <f>J159</f>
        <v>16</v>
      </c>
      <c r="K165" s="32">
        <f t="shared" si="41"/>
        <v>8</v>
      </c>
      <c r="L165" s="32">
        <f t="shared" si="41"/>
        <v>160</v>
      </c>
      <c r="M165" s="32">
        <f t="shared" si="41"/>
        <v>161500</v>
      </c>
      <c r="N165" s="215"/>
      <c r="O165" s="32">
        <f t="shared" si="41"/>
        <v>0</v>
      </c>
      <c r="P165" s="32">
        <f t="shared" si="41"/>
        <v>0</v>
      </c>
      <c r="Q165" s="32">
        <f t="shared" si="41"/>
        <v>0</v>
      </c>
      <c r="R165" s="215">
        <f>R161</f>
        <v>600</v>
      </c>
      <c r="S165" s="32">
        <f t="shared" si="41"/>
        <v>300</v>
      </c>
      <c r="T165" s="32">
        <f t="shared" si="41"/>
        <v>100000</v>
      </c>
      <c r="U165" s="32">
        <f t="shared" si="41"/>
        <v>8</v>
      </c>
      <c r="V165" s="32">
        <f t="shared" si="41"/>
        <v>460</v>
      </c>
      <c r="W165" s="32">
        <f t="shared" si="41"/>
        <v>261500</v>
      </c>
    </row>
    <row r="166" spans="1:23" x14ac:dyDescent="0.3">
      <c r="A166" s="329"/>
      <c r="B166" s="329"/>
      <c r="C166" s="329"/>
      <c r="D166" s="329"/>
      <c r="E166" s="330"/>
      <c r="F166" s="330"/>
      <c r="G166" s="331"/>
      <c r="H166" s="331"/>
      <c r="I166" s="331"/>
      <c r="J166" s="331"/>
      <c r="K166" s="331"/>
      <c r="L166" s="331"/>
      <c r="M166" s="331"/>
      <c r="N166" s="331"/>
      <c r="O166" s="331"/>
      <c r="P166" s="331"/>
      <c r="Q166" s="331"/>
      <c r="R166" s="331"/>
      <c r="S166" s="331"/>
      <c r="T166" s="331"/>
      <c r="U166" s="331"/>
      <c r="V166" s="331"/>
      <c r="W166" s="331"/>
    </row>
    <row r="167" spans="1:23" ht="17.45" customHeight="1" x14ac:dyDescent="0.3">
      <c r="A167" s="11">
        <v>18</v>
      </c>
      <c r="B167" s="291" t="s">
        <v>67</v>
      </c>
      <c r="C167" s="291" t="s">
        <v>68</v>
      </c>
      <c r="D167" s="258" t="s">
        <v>69</v>
      </c>
      <c r="E167" s="11">
        <v>30</v>
      </c>
      <c r="F167" s="205"/>
      <c r="G167" s="29">
        <v>0</v>
      </c>
      <c r="H167" s="29">
        <v>0</v>
      </c>
      <c r="I167" s="29">
        <v>0</v>
      </c>
      <c r="J167" s="222"/>
      <c r="K167" s="29">
        <v>0</v>
      </c>
      <c r="L167" s="29">
        <v>0</v>
      </c>
      <c r="M167" s="29">
        <v>0</v>
      </c>
      <c r="N167" s="199">
        <v>16</v>
      </c>
      <c r="O167" s="42">
        <v>2</v>
      </c>
      <c r="P167" s="42">
        <v>40</v>
      </c>
      <c r="Q167" s="29">
        <v>46000</v>
      </c>
      <c r="R167" s="222"/>
      <c r="S167" s="42">
        <v>0</v>
      </c>
      <c r="T167" s="42">
        <v>0</v>
      </c>
      <c r="U167" s="30">
        <f>G167+K167+O167</f>
        <v>2</v>
      </c>
      <c r="V167" s="30">
        <f>H167+L167+P167+S167</f>
        <v>40</v>
      </c>
      <c r="W167" s="30">
        <f>I167+M167+Q167+T167</f>
        <v>46000</v>
      </c>
    </row>
    <row r="168" spans="1:23" ht="17.45" customHeight="1" x14ac:dyDescent="0.3">
      <c r="A168" s="4"/>
      <c r="B168" s="279"/>
      <c r="C168" s="279"/>
      <c r="D168" s="259" t="s">
        <v>70</v>
      </c>
      <c r="E168" s="16"/>
      <c r="F168" s="203"/>
      <c r="G168" s="41"/>
      <c r="H168" s="41"/>
      <c r="I168" s="41"/>
      <c r="J168" s="229"/>
      <c r="K168" s="41"/>
      <c r="L168" s="41"/>
      <c r="M168" s="41"/>
      <c r="N168" s="229"/>
      <c r="O168" s="41"/>
      <c r="P168" s="41"/>
      <c r="Q168" s="41"/>
      <c r="R168" s="229"/>
      <c r="S168" s="41"/>
      <c r="T168" s="41"/>
      <c r="U168" s="41"/>
      <c r="V168" s="41"/>
      <c r="W168" s="41"/>
    </row>
    <row r="169" spans="1:23" ht="17.45" customHeight="1" x14ac:dyDescent="0.3">
      <c r="A169" s="4"/>
      <c r="B169" s="279"/>
      <c r="C169" s="279" t="s">
        <v>71</v>
      </c>
      <c r="D169" s="268" t="s">
        <v>95</v>
      </c>
      <c r="E169" s="16">
        <v>30</v>
      </c>
      <c r="F169" s="203"/>
      <c r="G169" s="13">
        <v>0</v>
      </c>
      <c r="H169" s="13">
        <v>0</v>
      </c>
      <c r="I169" s="13">
        <v>0</v>
      </c>
      <c r="J169" s="216"/>
      <c r="K169" s="13">
        <v>0</v>
      </c>
      <c r="L169" s="13">
        <v>0</v>
      </c>
      <c r="M169" s="13">
        <v>0</v>
      </c>
      <c r="N169" s="216"/>
      <c r="O169" s="41">
        <v>2</v>
      </c>
      <c r="P169" s="41">
        <v>40</v>
      </c>
      <c r="Q169" s="13">
        <v>46000</v>
      </c>
      <c r="R169" s="216"/>
      <c r="S169" s="41">
        <v>0</v>
      </c>
      <c r="T169" s="41">
        <v>0</v>
      </c>
      <c r="U169" s="31">
        <f>G169+K169+O169</f>
        <v>2</v>
      </c>
      <c r="V169" s="31">
        <f t="shared" ref="V169:W172" si="42">H169+L169+P169+S169</f>
        <v>40</v>
      </c>
      <c r="W169" s="31">
        <f t="shared" si="42"/>
        <v>46000</v>
      </c>
    </row>
    <row r="170" spans="1:23" ht="17.45" customHeight="1" x14ac:dyDescent="0.3">
      <c r="A170" s="4"/>
      <c r="B170" s="279"/>
      <c r="C170" s="279" t="s">
        <v>72</v>
      </c>
      <c r="D170" s="268" t="s">
        <v>95</v>
      </c>
      <c r="E170" s="16">
        <v>30</v>
      </c>
      <c r="F170" s="203"/>
      <c r="G170" s="13">
        <v>0</v>
      </c>
      <c r="H170" s="13">
        <v>0</v>
      </c>
      <c r="I170" s="13">
        <v>0</v>
      </c>
      <c r="J170" s="216"/>
      <c r="K170" s="13">
        <v>0</v>
      </c>
      <c r="L170" s="13">
        <v>0</v>
      </c>
      <c r="M170" s="13">
        <v>0</v>
      </c>
      <c r="N170" s="216"/>
      <c r="O170" s="41">
        <v>2</v>
      </c>
      <c r="P170" s="41">
        <v>40</v>
      </c>
      <c r="Q170" s="13">
        <v>46000</v>
      </c>
      <c r="R170" s="216"/>
      <c r="S170" s="41">
        <v>0</v>
      </c>
      <c r="T170" s="41">
        <v>0</v>
      </c>
      <c r="U170" s="31">
        <f>G170+K170+O170</f>
        <v>2</v>
      </c>
      <c r="V170" s="31">
        <f t="shared" si="42"/>
        <v>40</v>
      </c>
      <c r="W170" s="31">
        <f t="shared" si="42"/>
        <v>46000</v>
      </c>
    </row>
    <row r="171" spans="1:23" ht="17.45" customHeight="1" x14ac:dyDescent="0.3">
      <c r="A171" s="4"/>
      <c r="B171" s="279"/>
      <c r="C171" s="279" t="s">
        <v>73</v>
      </c>
      <c r="D171" s="268" t="s">
        <v>95</v>
      </c>
      <c r="E171" s="16">
        <v>30</v>
      </c>
      <c r="F171" s="203"/>
      <c r="G171" s="13">
        <v>0</v>
      </c>
      <c r="H171" s="13">
        <v>0</v>
      </c>
      <c r="I171" s="13">
        <v>0</v>
      </c>
      <c r="J171" s="216"/>
      <c r="K171" s="13">
        <v>0</v>
      </c>
      <c r="L171" s="13">
        <v>0</v>
      </c>
      <c r="M171" s="13">
        <v>0</v>
      </c>
      <c r="N171" s="216"/>
      <c r="O171" s="41">
        <v>2</v>
      </c>
      <c r="P171" s="41">
        <v>40</v>
      </c>
      <c r="Q171" s="13">
        <v>46000</v>
      </c>
      <c r="R171" s="216"/>
      <c r="S171" s="41">
        <v>0</v>
      </c>
      <c r="T171" s="41">
        <v>0</v>
      </c>
      <c r="U171" s="31">
        <f>G171+K171+O171</f>
        <v>2</v>
      </c>
      <c r="V171" s="31">
        <f t="shared" si="42"/>
        <v>40</v>
      </c>
      <c r="W171" s="31">
        <f t="shared" si="42"/>
        <v>46000</v>
      </c>
    </row>
    <row r="172" spans="1:23" ht="17.45" customHeight="1" x14ac:dyDescent="0.3">
      <c r="A172" s="5"/>
      <c r="B172" s="282"/>
      <c r="C172" s="282" t="s">
        <v>74</v>
      </c>
      <c r="D172" s="272" t="s">
        <v>95</v>
      </c>
      <c r="E172" s="63">
        <v>30</v>
      </c>
      <c r="F172" s="206"/>
      <c r="G172" s="61">
        <v>0</v>
      </c>
      <c r="H172" s="61">
        <v>0</v>
      </c>
      <c r="I172" s="61">
        <v>0</v>
      </c>
      <c r="J172" s="217"/>
      <c r="K172" s="61">
        <v>0</v>
      </c>
      <c r="L172" s="61">
        <v>0</v>
      </c>
      <c r="M172" s="61">
        <v>0</v>
      </c>
      <c r="N172" s="217"/>
      <c r="O172" s="43">
        <v>2</v>
      </c>
      <c r="P172" s="43">
        <v>40</v>
      </c>
      <c r="Q172" s="61">
        <v>46000</v>
      </c>
      <c r="R172" s="217"/>
      <c r="S172" s="43">
        <v>0</v>
      </c>
      <c r="T172" s="43">
        <v>0</v>
      </c>
      <c r="U172" s="50">
        <f>G172+K172+O172</f>
        <v>2</v>
      </c>
      <c r="V172" s="50">
        <f t="shared" si="42"/>
        <v>40</v>
      </c>
      <c r="W172" s="50">
        <f t="shared" si="42"/>
        <v>46000</v>
      </c>
    </row>
    <row r="173" spans="1:23" ht="17.45" customHeight="1" x14ac:dyDescent="0.3">
      <c r="A173" s="500" t="s">
        <v>39</v>
      </c>
      <c r="B173" s="501"/>
      <c r="C173" s="501"/>
      <c r="D173" s="502"/>
      <c r="E173" s="106"/>
      <c r="F173" s="192"/>
      <c r="G173" s="32">
        <f>SUM(G167:G172)</f>
        <v>0</v>
      </c>
      <c r="H173" s="32">
        <f t="shared" ref="H173:W173" si="43">SUM(H167:H172)</f>
        <v>0</v>
      </c>
      <c r="I173" s="32">
        <f t="shared" si="43"/>
        <v>0</v>
      </c>
      <c r="J173" s="215"/>
      <c r="K173" s="32">
        <f t="shared" si="43"/>
        <v>0</v>
      </c>
      <c r="L173" s="32">
        <f t="shared" si="43"/>
        <v>0</v>
      </c>
      <c r="M173" s="32">
        <f t="shared" si="43"/>
        <v>0</v>
      </c>
      <c r="N173" s="215">
        <f>N167</f>
        <v>16</v>
      </c>
      <c r="O173" s="32">
        <f t="shared" si="43"/>
        <v>10</v>
      </c>
      <c r="P173" s="32">
        <f t="shared" si="43"/>
        <v>200</v>
      </c>
      <c r="Q173" s="32">
        <f t="shared" si="43"/>
        <v>230000</v>
      </c>
      <c r="R173" s="215"/>
      <c r="S173" s="32">
        <f t="shared" si="43"/>
        <v>0</v>
      </c>
      <c r="T173" s="32">
        <f t="shared" si="43"/>
        <v>0</v>
      </c>
      <c r="U173" s="32">
        <f t="shared" si="43"/>
        <v>10</v>
      </c>
      <c r="V173" s="32">
        <f t="shared" si="43"/>
        <v>200</v>
      </c>
      <c r="W173" s="32">
        <f t="shared" si="43"/>
        <v>230000</v>
      </c>
    </row>
    <row r="174" spans="1:23" x14ac:dyDescent="0.3">
      <c r="A174" s="11">
        <v>19</v>
      </c>
      <c r="B174" s="258" t="s">
        <v>224</v>
      </c>
      <c r="C174" s="258" t="s">
        <v>225</v>
      </c>
      <c r="D174" s="258" t="s">
        <v>177</v>
      </c>
      <c r="E174" s="53">
        <v>150</v>
      </c>
      <c r="F174" s="193"/>
      <c r="G174" s="29">
        <v>0</v>
      </c>
      <c r="H174" s="29">
        <v>0</v>
      </c>
      <c r="I174" s="29">
        <v>0</v>
      </c>
      <c r="J174" s="199">
        <v>28</v>
      </c>
      <c r="K174" s="29">
        <v>2</v>
      </c>
      <c r="L174" s="29">
        <v>40</v>
      </c>
      <c r="M174" s="29">
        <v>110000</v>
      </c>
      <c r="N174" s="222"/>
      <c r="O174" s="29">
        <v>0</v>
      </c>
      <c r="P174" s="29">
        <v>0</v>
      </c>
      <c r="Q174" s="29">
        <v>0</v>
      </c>
      <c r="R174" s="222"/>
      <c r="S174" s="29">
        <v>0</v>
      </c>
      <c r="T174" s="29">
        <v>0</v>
      </c>
      <c r="U174" s="30">
        <f>G174+K174+O174</f>
        <v>2</v>
      </c>
      <c r="V174" s="30">
        <f>H174+L174+P174+S174</f>
        <v>40</v>
      </c>
      <c r="W174" s="30">
        <f>I174+M174+Q174+T174</f>
        <v>110000</v>
      </c>
    </row>
    <row r="175" spans="1:23" x14ac:dyDescent="0.3">
      <c r="A175" s="16"/>
      <c r="B175" s="259"/>
      <c r="C175" s="259"/>
      <c r="D175" s="259" t="s">
        <v>158</v>
      </c>
      <c r="E175" s="57"/>
      <c r="F175" s="194"/>
      <c r="G175" s="13"/>
      <c r="H175" s="13"/>
      <c r="I175" s="13"/>
      <c r="J175" s="216"/>
      <c r="K175" s="13"/>
      <c r="L175" s="13"/>
      <c r="M175" s="13"/>
      <c r="N175" s="216"/>
      <c r="O175" s="13"/>
      <c r="P175" s="13"/>
      <c r="Q175" s="13"/>
      <c r="R175" s="216"/>
      <c r="S175" s="13"/>
      <c r="T175" s="13"/>
      <c r="U175" s="13"/>
      <c r="V175" s="13"/>
      <c r="W175" s="13"/>
    </row>
    <row r="176" spans="1:23" x14ac:dyDescent="0.3">
      <c r="A176" s="63"/>
      <c r="B176" s="260"/>
      <c r="C176" s="260"/>
      <c r="D176" s="260"/>
      <c r="E176" s="107"/>
      <c r="F176" s="195"/>
      <c r="G176" s="61"/>
      <c r="H176" s="61"/>
      <c r="I176" s="61"/>
      <c r="J176" s="217"/>
      <c r="K176" s="61"/>
      <c r="L176" s="61"/>
      <c r="M176" s="61"/>
      <c r="N176" s="217"/>
      <c r="O176" s="61"/>
      <c r="P176" s="61"/>
      <c r="Q176" s="61"/>
      <c r="R176" s="217"/>
      <c r="S176" s="61"/>
      <c r="T176" s="61"/>
      <c r="U176" s="61"/>
      <c r="V176" s="61"/>
      <c r="W176" s="61"/>
    </row>
    <row r="177" spans="1:23" x14ac:dyDescent="0.3">
      <c r="A177" s="500" t="s">
        <v>39</v>
      </c>
      <c r="B177" s="501"/>
      <c r="C177" s="501"/>
      <c r="D177" s="502"/>
      <c r="E177" s="106"/>
      <c r="F177" s="192"/>
      <c r="G177" s="32">
        <f>SUM(G174)</f>
        <v>0</v>
      </c>
      <c r="H177" s="32">
        <f t="shared" ref="H177:W177" si="44">SUM(H174)</f>
        <v>0</v>
      </c>
      <c r="I177" s="32">
        <f t="shared" si="44"/>
        <v>0</v>
      </c>
      <c r="J177" s="215">
        <f>J174</f>
        <v>28</v>
      </c>
      <c r="K177" s="32">
        <f t="shared" si="44"/>
        <v>2</v>
      </c>
      <c r="L177" s="32">
        <f t="shared" si="44"/>
        <v>40</v>
      </c>
      <c r="M177" s="32">
        <f t="shared" si="44"/>
        <v>110000</v>
      </c>
      <c r="N177" s="215"/>
      <c r="O177" s="32">
        <f t="shared" si="44"/>
        <v>0</v>
      </c>
      <c r="P177" s="32">
        <f t="shared" si="44"/>
        <v>0</v>
      </c>
      <c r="Q177" s="32">
        <f t="shared" si="44"/>
        <v>0</v>
      </c>
      <c r="R177" s="215"/>
      <c r="S177" s="32">
        <f t="shared" si="44"/>
        <v>0</v>
      </c>
      <c r="T177" s="32">
        <f t="shared" si="44"/>
        <v>0</v>
      </c>
      <c r="U177" s="32">
        <f t="shared" si="44"/>
        <v>2</v>
      </c>
      <c r="V177" s="32">
        <f t="shared" si="44"/>
        <v>40</v>
      </c>
      <c r="W177" s="32">
        <f t="shared" si="44"/>
        <v>110000</v>
      </c>
    </row>
    <row r="178" spans="1:23" x14ac:dyDescent="0.3">
      <c r="A178" s="11">
        <v>20</v>
      </c>
      <c r="B178" s="291" t="s">
        <v>22</v>
      </c>
      <c r="C178" s="291" t="s">
        <v>25</v>
      </c>
      <c r="D178" s="258" t="s">
        <v>24</v>
      </c>
      <c r="E178" s="53">
        <v>18</v>
      </c>
      <c r="F178" s="193"/>
      <c r="G178" s="12" t="s">
        <v>40</v>
      </c>
      <c r="H178" s="12" t="s">
        <v>40</v>
      </c>
      <c r="I178" s="12" t="s">
        <v>40</v>
      </c>
      <c r="J178" s="230" t="s">
        <v>432</v>
      </c>
      <c r="K178" s="29">
        <v>4</v>
      </c>
      <c r="L178" s="29">
        <v>80</v>
      </c>
      <c r="M178" s="29">
        <v>73200</v>
      </c>
      <c r="N178" s="222"/>
      <c r="O178" s="29">
        <v>0</v>
      </c>
      <c r="P178" s="29">
        <v>0</v>
      </c>
      <c r="Q178" s="29">
        <v>0</v>
      </c>
      <c r="R178" s="222"/>
      <c r="S178" s="29">
        <v>0</v>
      </c>
      <c r="T178" s="29">
        <v>0</v>
      </c>
      <c r="U178" s="30">
        <f>G178+K178+O178</f>
        <v>4</v>
      </c>
      <c r="V178" s="30">
        <f>H178+L178+P178+S178</f>
        <v>80</v>
      </c>
      <c r="W178" s="30">
        <f>I178+M178+Q178+T178</f>
        <v>73200</v>
      </c>
    </row>
    <row r="179" spans="1:23" x14ac:dyDescent="0.3">
      <c r="A179" s="4"/>
      <c r="B179" s="279"/>
      <c r="C179" s="279" t="s">
        <v>23</v>
      </c>
      <c r="D179" s="259"/>
      <c r="E179" s="57"/>
      <c r="F179" s="194"/>
      <c r="G179" s="13"/>
      <c r="H179" s="13"/>
      <c r="I179" s="13"/>
      <c r="J179" s="216"/>
      <c r="K179" s="13"/>
      <c r="L179" s="13"/>
      <c r="M179" s="13"/>
      <c r="N179" s="216"/>
      <c r="O179" s="13"/>
      <c r="P179" s="13"/>
      <c r="Q179" s="13"/>
      <c r="R179" s="216"/>
      <c r="S179" s="13"/>
      <c r="T179" s="13"/>
      <c r="U179" s="31"/>
      <c r="V179" s="31"/>
      <c r="W179" s="31"/>
    </row>
    <row r="180" spans="1:23" x14ac:dyDescent="0.3">
      <c r="A180" s="4"/>
      <c r="B180" s="279"/>
      <c r="C180" s="279" t="s">
        <v>26</v>
      </c>
      <c r="D180" s="259" t="s">
        <v>24</v>
      </c>
      <c r="E180" s="57">
        <v>18</v>
      </c>
      <c r="F180" s="194"/>
      <c r="G180" s="13">
        <v>0</v>
      </c>
      <c r="H180" s="13">
        <v>0</v>
      </c>
      <c r="I180" s="13">
        <v>0</v>
      </c>
      <c r="J180" s="216"/>
      <c r="K180" s="13">
        <v>1</v>
      </c>
      <c r="L180" s="13">
        <v>20</v>
      </c>
      <c r="M180" s="13">
        <v>18300</v>
      </c>
      <c r="N180" s="207">
        <v>16</v>
      </c>
      <c r="O180" s="13">
        <v>2</v>
      </c>
      <c r="P180" s="13">
        <v>40</v>
      </c>
      <c r="Q180" s="13">
        <v>17000</v>
      </c>
      <c r="R180" s="216"/>
      <c r="S180" s="13">
        <v>0</v>
      </c>
      <c r="T180" s="13">
        <v>0</v>
      </c>
      <c r="U180" s="31">
        <f t="shared" ref="U180:U188" si="45">G180+K180+O180</f>
        <v>3</v>
      </c>
      <c r="V180" s="31">
        <f t="shared" ref="V180:V188" si="46">H180+L180+P180+S180</f>
        <v>60</v>
      </c>
      <c r="W180" s="31">
        <f t="shared" ref="W180:W188" si="47">I180+M180+Q180+T180</f>
        <v>35300</v>
      </c>
    </row>
    <row r="181" spans="1:23" x14ac:dyDescent="0.3">
      <c r="A181" s="4"/>
      <c r="B181" s="279"/>
      <c r="C181" s="279" t="s">
        <v>27</v>
      </c>
      <c r="D181" s="259" t="s">
        <v>28</v>
      </c>
      <c r="E181" s="57">
        <v>18</v>
      </c>
      <c r="F181" s="194"/>
      <c r="G181" s="13">
        <v>0</v>
      </c>
      <c r="H181" s="13">
        <v>0</v>
      </c>
      <c r="I181" s="13">
        <v>0</v>
      </c>
      <c r="J181" s="216"/>
      <c r="K181" s="13">
        <v>0</v>
      </c>
      <c r="L181" s="13">
        <v>0</v>
      </c>
      <c r="M181" s="13">
        <v>0</v>
      </c>
      <c r="N181" s="216"/>
      <c r="O181" s="13">
        <v>6</v>
      </c>
      <c r="P181" s="13">
        <v>120</v>
      </c>
      <c r="Q181" s="13">
        <v>51000</v>
      </c>
      <c r="R181" s="216"/>
      <c r="S181" s="13">
        <v>0</v>
      </c>
      <c r="T181" s="13">
        <v>0</v>
      </c>
      <c r="U181" s="31">
        <f t="shared" si="45"/>
        <v>6</v>
      </c>
      <c r="V181" s="31">
        <f t="shared" si="46"/>
        <v>120</v>
      </c>
      <c r="W181" s="31">
        <f t="shared" si="47"/>
        <v>51000</v>
      </c>
    </row>
    <row r="182" spans="1:23" x14ac:dyDescent="0.3">
      <c r="A182" s="4"/>
      <c r="B182" s="279"/>
      <c r="C182" s="279" t="s">
        <v>29</v>
      </c>
      <c r="D182" s="259" t="s">
        <v>24</v>
      </c>
      <c r="E182" s="57">
        <v>18</v>
      </c>
      <c r="F182" s="194"/>
      <c r="G182" s="13">
        <v>0</v>
      </c>
      <c r="H182" s="13">
        <v>0</v>
      </c>
      <c r="I182" s="13">
        <v>0</v>
      </c>
      <c r="J182" s="216"/>
      <c r="K182" s="13">
        <v>1</v>
      </c>
      <c r="L182" s="13">
        <v>20</v>
      </c>
      <c r="M182" s="13">
        <v>18300</v>
      </c>
      <c r="N182" s="216"/>
      <c r="O182" s="13">
        <v>0</v>
      </c>
      <c r="P182" s="13">
        <v>0</v>
      </c>
      <c r="Q182" s="13">
        <v>0</v>
      </c>
      <c r="R182" s="216"/>
      <c r="S182" s="13">
        <v>0</v>
      </c>
      <c r="T182" s="13">
        <v>0</v>
      </c>
      <c r="U182" s="31">
        <f t="shared" si="45"/>
        <v>1</v>
      </c>
      <c r="V182" s="31">
        <f t="shared" si="46"/>
        <v>20</v>
      </c>
      <c r="W182" s="31">
        <f t="shared" si="47"/>
        <v>18300</v>
      </c>
    </row>
    <row r="183" spans="1:23" ht="17.100000000000001" customHeight="1" x14ac:dyDescent="0.3">
      <c r="A183" s="4"/>
      <c r="B183" s="279"/>
      <c r="C183" s="279" t="s">
        <v>30</v>
      </c>
      <c r="D183" s="259" t="s">
        <v>28</v>
      </c>
      <c r="E183" s="57">
        <v>18</v>
      </c>
      <c r="F183" s="194"/>
      <c r="G183" s="13">
        <v>0</v>
      </c>
      <c r="H183" s="13">
        <v>0</v>
      </c>
      <c r="I183" s="13">
        <v>0</v>
      </c>
      <c r="J183" s="216"/>
      <c r="K183" s="13"/>
      <c r="L183" s="13"/>
      <c r="M183" s="13"/>
      <c r="N183" s="216"/>
      <c r="O183" s="13">
        <v>1</v>
      </c>
      <c r="P183" s="13">
        <v>20</v>
      </c>
      <c r="Q183" s="13">
        <v>8500</v>
      </c>
      <c r="R183" s="216"/>
      <c r="S183" s="13">
        <v>0</v>
      </c>
      <c r="T183" s="13">
        <v>0</v>
      </c>
      <c r="U183" s="31">
        <f t="shared" si="45"/>
        <v>1</v>
      </c>
      <c r="V183" s="31">
        <f t="shared" si="46"/>
        <v>20</v>
      </c>
      <c r="W183" s="31">
        <f t="shared" si="47"/>
        <v>8500</v>
      </c>
    </row>
    <row r="184" spans="1:23" ht="17.100000000000001" customHeight="1" x14ac:dyDescent="0.3">
      <c r="A184" s="4"/>
      <c r="B184" s="279"/>
      <c r="C184" s="279" t="s">
        <v>31</v>
      </c>
      <c r="D184" s="259" t="s">
        <v>24</v>
      </c>
      <c r="E184" s="57">
        <v>18</v>
      </c>
      <c r="F184" s="194"/>
      <c r="G184" s="13">
        <v>0</v>
      </c>
      <c r="H184" s="13">
        <v>0</v>
      </c>
      <c r="I184" s="13">
        <v>0</v>
      </c>
      <c r="J184" s="216"/>
      <c r="K184" s="13">
        <v>1</v>
      </c>
      <c r="L184" s="13">
        <v>20</v>
      </c>
      <c r="M184" s="13">
        <v>18300</v>
      </c>
      <c r="N184" s="216"/>
      <c r="O184" s="13">
        <v>0</v>
      </c>
      <c r="P184" s="13">
        <v>0</v>
      </c>
      <c r="Q184" s="13">
        <v>0</v>
      </c>
      <c r="R184" s="216"/>
      <c r="S184" s="13">
        <v>0</v>
      </c>
      <c r="T184" s="13">
        <v>0</v>
      </c>
      <c r="U184" s="31">
        <f t="shared" si="45"/>
        <v>1</v>
      </c>
      <c r="V184" s="31">
        <f t="shared" si="46"/>
        <v>20</v>
      </c>
      <c r="W184" s="31">
        <f t="shared" si="47"/>
        <v>18300</v>
      </c>
    </row>
    <row r="185" spans="1:23" ht="17.100000000000001" customHeight="1" x14ac:dyDescent="0.3">
      <c r="A185" s="4"/>
      <c r="B185" s="279"/>
      <c r="C185" s="279" t="s">
        <v>32</v>
      </c>
      <c r="D185" s="259" t="s">
        <v>28</v>
      </c>
      <c r="E185" s="57">
        <v>18</v>
      </c>
      <c r="F185" s="194"/>
      <c r="G185" s="13">
        <v>0</v>
      </c>
      <c r="H185" s="13">
        <v>0</v>
      </c>
      <c r="I185" s="13">
        <v>0</v>
      </c>
      <c r="J185" s="216"/>
      <c r="K185" s="13">
        <v>0</v>
      </c>
      <c r="L185" s="13">
        <v>0</v>
      </c>
      <c r="M185" s="13">
        <v>0</v>
      </c>
      <c r="N185" s="216"/>
      <c r="O185" s="13">
        <v>1</v>
      </c>
      <c r="P185" s="13">
        <v>20</v>
      </c>
      <c r="Q185" s="13">
        <v>8500</v>
      </c>
      <c r="R185" s="216"/>
      <c r="S185" s="13">
        <v>0</v>
      </c>
      <c r="T185" s="13">
        <v>0</v>
      </c>
      <c r="U185" s="31">
        <f t="shared" si="45"/>
        <v>1</v>
      </c>
      <c r="V185" s="31">
        <f t="shared" si="46"/>
        <v>20</v>
      </c>
      <c r="W185" s="31">
        <f t="shared" si="47"/>
        <v>8500</v>
      </c>
    </row>
    <row r="186" spans="1:23" ht="17.100000000000001" customHeight="1" x14ac:dyDescent="0.3">
      <c r="A186" s="4"/>
      <c r="B186" s="279"/>
      <c r="C186" s="279" t="s">
        <v>33</v>
      </c>
      <c r="D186" s="259" t="s">
        <v>24</v>
      </c>
      <c r="E186" s="57">
        <v>18</v>
      </c>
      <c r="F186" s="194"/>
      <c r="G186" s="13">
        <v>0</v>
      </c>
      <c r="H186" s="13">
        <v>0</v>
      </c>
      <c r="I186" s="13">
        <v>0</v>
      </c>
      <c r="J186" s="216"/>
      <c r="K186" s="13">
        <v>1</v>
      </c>
      <c r="L186" s="13">
        <v>20</v>
      </c>
      <c r="M186" s="13">
        <v>18300</v>
      </c>
      <c r="N186" s="216"/>
      <c r="O186" s="13">
        <v>0</v>
      </c>
      <c r="P186" s="13">
        <v>0</v>
      </c>
      <c r="Q186" s="13">
        <v>0</v>
      </c>
      <c r="R186" s="216"/>
      <c r="S186" s="13">
        <v>0</v>
      </c>
      <c r="T186" s="13">
        <v>0</v>
      </c>
      <c r="U186" s="31">
        <f t="shared" si="45"/>
        <v>1</v>
      </c>
      <c r="V186" s="31">
        <f t="shared" si="46"/>
        <v>20</v>
      </c>
      <c r="W186" s="31">
        <f t="shared" si="47"/>
        <v>18300</v>
      </c>
    </row>
    <row r="187" spans="1:23" ht="17.100000000000001" customHeight="1" x14ac:dyDescent="0.3">
      <c r="A187" s="4"/>
      <c r="B187" s="279"/>
      <c r="C187" s="279" t="s">
        <v>34</v>
      </c>
      <c r="D187" s="268" t="s">
        <v>95</v>
      </c>
      <c r="E187" s="57">
        <v>18</v>
      </c>
      <c r="F187" s="194"/>
      <c r="G187" s="13">
        <v>0</v>
      </c>
      <c r="H187" s="13">
        <v>0</v>
      </c>
      <c r="I187" s="13">
        <v>0</v>
      </c>
      <c r="J187" s="216"/>
      <c r="K187" s="13">
        <v>2</v>
      </c>
      <c r="L187" s="13">
        <v>40</v>
      </c>
      <c r="M187" s="13">
        <v>36600</v>
      </c>
      <c r="N187" s="216"/>
      <c r="O187" s="13">
        <v>0</v>
      </c>
      <c r="P187" s="13">
        <v>0</v>
      </c>
      <c r="Q187" s="13">
        <v>0</v>
      </c>
      <c r="R187" s="216"/>
      <c r="S187" s="13">
        <v>0</v>
      </c>
      <c r="T187" s="13">
        <v>0</v>
      </c>
      <c r="U187" s="31">
        <f t="shared" si="45"/>
        <v>2</v>
      </c>
      <c r="V187" s="31">
        <f t="shared" si="46"/>
        <v>40</v>
      </c>
      <c r="W187" s="31">
        <f t="shared" si="47"/>
        <v>36600</v>
      </c>
    </row>
    <row r="188" spans="1:23" ht="17.100000000000001" customHeight="1" x14ac:dyDescent="0.3">
      <c r="A188" s="4"/>
      <c r="B188" s="279"/>
      <c r="C188" s="279" t="s">
        <v>35</v>
      </c>
      <c r="D188" s="259" t="s">
        <v>28</v>
      </c>
      <c r="E188" s="57" t="s">
        <v>37</v>
      </c>
      <c r="F188" s="194"/>
      <c r="G188" s="13">
        <v>0</v>
      </c>
      <c r="H188" s="13">
        <v>0</v>
      </c>
      <c r="I188" s="13">
        <v>0</v>
      </c>
      <c r="J188" s="216"/>
      <c r="K188" s="13">
        <v>0</v>
      </c>
      <c r="L188" s="13">
        <v>0</v>
      </c>
      <c r="M188" s="13">
        <v>0</v>
      </c>
      <c r="N188" s="216"/>
      <c r="O188" s="13">
        <v>0</v>
      </c>
      <c r="P188" s="13">
        <v>0</v>
      </c>
      <c r="Q188" s="13">
        <v>0</v>
      </c>
      <c r="R188" s="207">
        <v>100</v>
      </c>
      <c r="S188" s="13">
        <v>30</v>
      </c>
      <c r="T188" s="13">
        <v>15000</v>
      </c>
      <c r="U188" s="31">
        <f t="shared" si="45"/>
        <v>0</v>
      </c>
      <c r="V188" s="31">
        <f t="shared" si="46"/>
        <v>30</v>
      </c>
      <c r="W188" s="31">
        <f t="shared" si="47"/>
        <v>15000</v>
      </c>
    </row>
    <row r="189" spans="1:23" ht="17.100000000000001" customHeight="1" x14ac:dyDescent="0.3">
      <c r="A189" s="4"/>
      <c r="B189" s="279"/>
      <c r="C189" s="279" t="s">
        <v>36</v>
      </c>
      <c r="D189" s="259"/>
      <c r="E189" s="57"/>
      <c r="F189" s="194"/>
      <c r="G189" s="13"/>
      <c r="H189" s="13"/>
      <c r="I189" s="13"/>
      <c r="J189" s="216"/>
      <c r="K189" s="13"/>
      <c r="L189" s="13"/>
      <c r="M189" s="13"/>
      <c r="N189" s="216"/>
      <c r="O189" s="13"/>
      <c r="P189" s="13"/>
      <c r="Q189" s="13"/>
      <c r="R189" s="216"/>
      <c r="S189" s="13"/>
      <c r="T189" s="13"/>
      <c r="U189" s="31"/>
      <c r="V189" s="31"/>
      <c r="W189" s="31"/>
    </row>
    <row r="190" spans="1:23" ht="17.100000000000001" customHeight="1" x14ac:dyDescent="0.3">
      <c r="A190" s="4"/>
      <c r="B190" s="279"/>
      <c r="C190" s="279" t="s">
        <v>38</v>
      </c>
      <c r="D190" s="259" t="s">
        <v>41</v>
      </c>
      <c r="E190" s="57" t="s">
        <v>37</v>
      </c>
      <c r="F190" s="194"/>
      <c r="G190" s="13">
        <v>0</v>
      </c>
      <c r="H190" s="13">
        <v>0</v>
      </c>
      <c r="I190" s="13">
        <v>0</v>
      </c>
      <c r="J190" s="216"/>
      <c r="K190" s="13">
        <v>0</v>
      </c>
      <c r="L190" s="13">
        <v>0</v>
      </c>
      <c r="M190" s="13">
        <v>0</v>
      </c>
      <c r="N190" s="216"/>
      <c r="O190" s="13">
        <v>0</v>
      </c>
      <c r="P190" s="13">
        <v>0</v>
      </c>
      <c r="Q190" s="13">
        <v>0</v>
      </c>
      <c r="R190" s="216"/>
      <c r="S190" s="13">
        <v>20</v>
      </c>
      <c r="T190" s="13">
        <v>20000</v>
      </c>
      <c r="U190" s="31">
        <f>G190+K190+O190</f>
        <v>0</v>
      </c>
      <c r="V190" s="31">
        <f>H190+L190+P190+S190</f>
        <v>20</v>
      </c>
      <c r="W190" s="31">
        <f>I190+M190+Q190+T190</f>
        <v>20000</v>
      </c>
    </row>
    <row r="191" spans="1:23" ht="17.100000000000001" customHeight="1" x14ac:dyDescent="0.3">
      <c r="A191" s="5"/>
      <c r="B191" s="282"/>
      <c r="C191" s="282"/>
      <c r="D191" s="260" t="s">
        <v>42</v>
      </c>
      <c r="E191" s="107"/>
      <c r="F191" s="195"/>
      <c r="G191" s="61"/>
      <c r="H191" s="61"/>
      <c r="I191" s="61"/>
      <c r="J191" s="217"/>
      <c r="K191" s="61"/>
      <c r="L191" s="61"/>
      <c r="M191" s="61"/>
      <c r="N191" s="217"/>
      <c r="O191" s="61"/>
      <c r="P191" s="61"/>
      <c r="Q191" s="61"/>
      <c r="R191" s="217"/>
      <c r="S191" s="61"/>
      <c r="T191" s="61"/>
      <c r="U191" s="50"/>
      <c r="V191" s="50"/>
      <c r="W191" s="50"/>
    </row>
    <row r="192" spans="1:23" ht="17.100000000000001" customHeight="1" x14ac:dyDescent="0.3">
      <c r="A192" s="500" t="s">
        <v>39</v>
      </c>
      <c r="B192" s="501"/>
      <c r="C192" s="501"/>
      <c r="D192" s="502"/>
      <c r="E192" s="106"/>
      <c r="F192" s="192"/>
      <c r="G192" s="32">
        <f>SUM(G178:G190)</f>
        <v>0</v>
      </c>
      <c r="H192" s="32">
        <f t="shared" ref="H192:W192" si="48">SUM(H178:H190)</f>
        <v>0</v>
      </c>
      <c r="I192" s="32">
        <f t="shared" si="48"/>
        <v>0</v>
      </c>
      <c r="J192" s="215" t="str">
        <f>J178</f>
        <v>16</v>
      </c>
      <c r="K192" s="32">
        <f t="shared" si="48"/>
        <v>10</v>
      </c>
      <c r="L192" s="32">
        <f t="shared" si="48"/>
        <v>200</v>
      </c>
      <c r="M192" s="32">
        <f t="shared" si="48"/>
        <v>183000</v>
      </c>
      <c r="N192" s="215">
        <f>N180</f>
        <v>16</v>
      </c>
      <c r="O192" s="32">
        <f t="shared" si="48"/>
        <v>10</v>
      </c>
      <c r="P192" s="32">
        <f t="shared" si="48"/>
        <v>200</v>
      </c>
      <c r="Q192" s="32">
        <f t="shared" si="48"/>
        <v>85000</v>
      </c>
      <c r="R192" s="215">
        <f>R188</f>
        <v>100</v>
      </c>
      <c r="S192" s="32">
        <f t="shared" si="48"/>
        <v>50</v>
      </c>
      <c r="T192" s="32">
        <f t="shared" si="48"/>
        <v>35000</v>
      </c>
      <c r="U192" s="32">
        <f t="shared" si="48"/>
        <v>20</v>
      </c>
      <c r="V192" s="32">
        <f t="shared" si="48"/>
        <v>450</v>
      </c>
      <c r="W192" s="32">
        <f t="shared" si="48"/>
        <v>303000</v>
      </c>
    </row>
    <row r="193" spans="1:23" ht="17.100000000000001" customHeight="1" x14ac:dyDescent="0.3">
      <c r="A193" s="11">
        <v>21</v>
      </c>
      <c r="B193" s="255" t="s">
        <v>75</v>
      </c>
      <c r="C193" s="255" t="s">
        <v>76</v>
      </c>
      <c r="D193" s="258" t="s">
        <v>77</v>
      </c>
      <c r="E193" s="53">
        <v>18</v>
      </c>
      <c r="F193" s="193"/>
      <c r="G193" s="29">
        <v>0</v>
      </c>
      <c r="H193" s="29">
        <v>0</v>
      </c>
      <c r="I193" s="29">
        <v>0</v>
      </c>
      <c r="J193" s="199">
        <v>16</v>
      </c>
      <c r="K193" s="29">
        <v>3</v>
      </c>
      <c r="L193" s="29">
        <v>60</v>
      </c>
      <c r="M193" s="29">
        <v>60000</v>
      </c>
      <c r="N193" s="222"/>
      <c r="O193" s="29">
        <v>0</v>
      </c>
      <c r="P193" s="29">
        <v>0</v>
      </c>
      <c r="Q193" s="29">
        <v>0</v>
      </c>
      <c r="R193" s="222"/>
      <c r="S193" s="29">
        <v>0</v>
      </c>
      <c r="T193" s="29"/>
      <c r="U193" s="30">
        <f>G193+K193+O193</f>
        <v>3</v>
      </c>
      <c r="V193" s="30">
        <f>H193+L193+P193+S193</f>
        <v>60</v>
      </c>
      <c r="W193" s="30">
        <f>I193+M193+Q193+T193</f>
        <v>60000</v>
      </c>
    </row>
    <row r="194" spans="1:23" ht="17.100000000000001" customHeight="1" x14ac:dyDescent="0.3">
      <c r="A194" s="16"/>
      <c r="B194" s="264"/>
      <c r="C194" s="264"/>
      <c r="D194" s="259" t="s">
        <v>78</v>
      </c>
      <c r="E194" s="57"/>
      <c r="F194" s="194"/>
      <c r="G194" s="13"/>
      <c r="H194" s="13"/>
      <c r="I194" s="13"/>
      <c r="J194" s="216"/>
      <c r="K194" s="13"/>
      <c r="L194" s="13"/>
      <c r="M194" s="13"/>
      <c r="N194" s="216"/>
      <c r="O194" s="13"/>
      <c r="P194" s="13"/>
      <c r="Q194" s="13"/>
      <c r="R194" s="216"/>
      <c r="S194" s="13"/>
      <c r="T194" s="13"/>
      <c r="U194" s="13"/>
      <c r="V194" s="13"/>
      <c r="W194" s="13"/>
    </row>
    <row r="195" spans="1:23" ht="17.100000000000001" customHeight="1" x14ac:dyDescent="0.3">
      <c r="A195" s="16"/>
      <c r="B195" s="264"/>
      <c r="C195" s="264" t="s">
        <v>79</v>
      </c>
      <c r="D195" s="259" t="s">
        <v>28</v>
      </c>
      <c r="E195" s="57">
        <v>18</v>
      </c>
      <c r="F195" s="194"/>
      <c r="G195" s="13">
        <v>0</v>
      </c>
      <c r="H195" s="13">
        <v>0</v>
      </c>
      <c r="I195" s="13">
        <v>0</v>
      </c>
      <c r="J195" s="216"/>
      <c r="K195" s="13">
        <v>0</v>
      </c>
      <c r="L195" s="13">
        <v>0</v>
      </c>
      <c r="M195" s="13">
        <v>0</v>
      </c>
      <c r="N195" s="207">
        <v>16</v>
      </c>
      <c r="O195" s="13">
        <v>2</v>
      </c>
      <c r="P195" s="13">
        <v>40</v>
      </c>
      <c r="Q195" s="13">
        <v>40000</v>
      </c>
      <c r="R195" s="216"/>
      <c r="S195" s="13">
        <v>0</v>
      </c>
      <c r="T195" s="13">
        <v>0</v>
      </c>
      <c r="U195" s="31">
        <f>G195+K195+O195</f>
        <v>2</v>
      </c>
      <c r="V195" s="31">
        <f>H195+L195+P195+S195</f>
        <v>40</v>
      </c>
      <c r="W195" s="31">
        <f>I195+M195+Q195+T195</f>
        <v>40000</v>
      </c>
    </row>
    <row r="196" spans="1:23" ht="17.100000000000001" customHeight="1" x14ac:dyDescent="0.3">
      <c r="A196" s="16"/>
      <c r="B196" s="264"/>
      <c r="C196" s="264"/>
      <c r="D196" s="259" t="s">
        <v>78</v>
      </c>
      <c r="E196" s="57"/>
      <c r="F196" s="194"/>
      <c r="G196" s="13"/>
      <c r="H196" s="13"/>
      <c r="I196" s="13"/>
      <c r="J196" s="216"/>
      <c r="K196" s="13"/>
      <c r="L196" s="13"/>
      <c r="M196" s="13"/>
      <c r="N196" s="216"/>
      <c r="O196" s="13"/>
      <c r="P196" s="13"/>
      <c r="Q196" s="13"/>
      <c r="R196" s="216"/>
      <c r="S196" s="13"/>
      <c r="T196" s="13"/>
      <c r="U196" s="13"/>
      <c r="V196" s="13"/>
      <c r="W196" s="13"/>
    </row>
    <row r="197" spans="1:23" ht="17.100000000000001" customHeight="1" x14ac:dyDescent="0.3">
      <c r="A197" s="16"/>
      <c r="B197" s="264"/>
      <c r="C197" s="264" t="s">
        <v>80</v>
      </c>
      <c r="D197" s="268" t="s">
        <v>95</v>
      </c>
      <c r="E197" s="57">
        <v>18</v>
      </c>
      <c r="F197" s="194"/>
      <c r="G197" s="13">
        <v>0</v>
      </c>
      <c r="H197" s="13">
        <v>0</v>
      </c>
      <c r="I197" s="13">
        <v>0</v>
      </c>
      <c r="J197" s="216"/>
      <c r="K197" s="13">
        <v>0</v>
      </c>
      <c r="L197" s="13">
        <v>0</v>
      </c>
      <c r="M197" s="13">
        <v>0</v>
      </c>
      <c r="N197" s="216"/>
      <c r="O197" s="13">
        <v>2</v>
      </c>
      <c r="P197" s="13">
        <v>40</v>
      </c>
      <c r="Q197" s="13">
        <v>40000</v>
      </c>
      <c r="R197" s="216"/>
      <c r="S197" s="13">
        <v>0</v>
      </c>
      <c r="T197" s="13">
        <v>0</v>
      </c>
      <c r="U197" s="31">
        <f>G197+K197+O197</f>
        <v>2</v>
      </c>
      <c r="V197" s="31">
        <f t="shared" ref="V197:W200" si="49">H197+L197+P197+S197</f>
        <v>40</v>
      </c>
      <c r="W197" s="31">
        <f t="shared" si="49"/>
        <v>40000</v>
      </c>
    </row>
    <row r="198" spans="1:23" ht="17.100000000000001" customHeight="1" x14ac:dyDescent="0.3">
      <c r="A198" s="16"/>
      <c r="B198" s="264"/>
      <c r="C198" s="264" t="s">
        <v>81</v>
      </c>
      <c r="D198" s="268" t="s">
        <v>95</v>
      </c>
      <c r="E198" s="57">
        <v>18</v>
      </c>
      <c r="F198" s="194"/>
      <c r="G198" s="13">
        <v>0</v>
      </c>
      <c r="H198" s="13">
        <v>0</v>
      </c>
      <c r="I198" s="13">
        <v>0</v>
      </c>
      <c r="J198" s="216"/>
      <c r="K198" s="13">
        <v>0</v>
      </c>
      <c r="L198" s="13">
        <v>0</v>
      </c>
      <c r="M198" s="13">
        <v>0</v>
      </c>
      <c r="N198" s="216"/>
      <c r="O198" s="13">
        <v>1</v>
      </c>
      <c r="P198" s="13">
        <v>20</v>
      </c>
      <c r="Q198" s="13">
        <v>20000</v>
      </c>
      <c r="R198" s="216"/>
      <c r="S198" s="13">
        <v>0</v>
      </c>
      <c r="T198" s="13">
        <v>0</v>
      </c>
      <c r="U198" s="31">
        <f>G198+K198+O198</f>
        <v>1</v>
      </c>
      <c r="V198" s="31">
        <f t="shared" si="49"/>
        <v>20</v>
      </c>
      <c r="W198" s="31">
        <f t="shared" si="49"/>
        <v>20000</v>
      </c>
    </row>
    <row r="199" spans="1:23" ht="17.100000000000001" customHeight="1" x14ac:dyDescent="0.3">
      <c r="A199" s="63"/>
      <c r="B199" s="292"/>
      <c r="C199" s="292" t="s">
        <v>82</v>
      </c>
      <c r="D199" s="272" t="s">
        <v>95</v>
      </c>
      <c r="E199" s="107">
        <v>18</v>
      </c>
      <c r="F199" s="195"/>
      <c r="G199" s="61">
        <v>0</v>
      </c>
      <c r="H199" s="61">
        <v>0</v>
      </c>
      <c r="I199" s="61">
        <v>0</v>
      </c>
      <c r="J199" s="217"/>
      <c r="K199" s="61">
        <v>0</v>
      </c>
      <c r="L199" s="61">
        <v>0</v>
      </c>
      <c r="M199" s="61">
        <v>0</v>
      </c>
      <c r="N199" s="217"/>
      <c r="O199" s="61">
        <v>1</v>
      </c>
      <c r="P199" s="61">
        <v>20</v>
      </c>
      <c r="Q199" s="61">
        <v>20000</v>
      </c>
      <c r="R199" s="217"/>
      <c r="S199" s="61">
        <v>0</v>
      </c>
      <c r="T199" s="61">
        <v>0</v>
      </c>
      <c r="U199" s="50">
        <f>G199+K199+O199</f>
        <v>1</v>
      </c>
      <c r="V199" s="50">
        <f t="shared" si="49"/>
        <v>20</v>
      </c>
      <c r="W199" s="50">
        <f t="shared" si="49"/>
        <v>20000</v>
      </c>
    </row>
    <row r="200" spans="1:23" ht="17.100000000000001" customHeight="1" x14ac:dyDescent="0.3">
      <c r="A200" s="5"/>
      <c r="B200" s="292"/>
      <c r="C200" s="292" t="s">
        <v>83</v>
      </c>
      <c r="D200" s="272" t="s">
        <v>95</v>
      </c>
      <c r="E200" s="63">
        <v>18</v>
      </c>
      <c r="F200" s="206"/>
      <c r="G200" s="61">
        <v>0</v>
      </c>
      <c r="H200" s="61">
        <v>0</v>
      </c>
      <c r="I200" s="61">
        <v>0</v>
      </c>
      <c r="J200" s="217"/>
      <c r="K200" s="61">
        <v>0</v>
      </c>
      <c r="L200" s="61">
        <v>0</v>
      </c>
      <c r="M200" s="61">
        <v>0</v>
      </c>
      <c r="N200" s="217"/>
      <c r="O200" s="61">
        <v>1</v>
      </c>
      <c r="P200" s="61">
        <v>20</v>
      </c>
      <c r="Q200" s="61">
        <v>20000</v>
      </c>
      <c r="R200" s="217"/>
      <c r="S200" s="61">
        <v>0</v>
      </c>
      <c r="T200" s="61">
        <v>0</v>
      </c>
      <c r="U200" s="50">
        <f>G200+K200+O200</f>
        <v>1</v>
      </c>
      <c r="V200" s="50">
        <f t="shared" si="49"/>
        <v>20</v>
      </c>
      <c r="W200" s="50">
        <f t="shared" si="49"/>
        <v>20000</v>
      </c>
    </row>
    <row r="201" spans="1:23" ht="17.100000000000001" customHeight="1" x14ac:dyDescent="0.3">
      <c r="A201" s="500" t="s">
        <v>39</v>
      </c>
      <c r="B201" s="501"/>
      <c r="C201" s="501"/>
      <c r="D201" s="502"/>
      <c r="E201" s="106"/>
      <c r="F201" s="192"/>
      <c r="G201" s="32">
        <f>SUM(G193:G200)</f>
        <v>0</v>
      </c>
      <c r="H201" s="32">
        <f t="shared" ref="H201:W201" si="50">SUM(H193:H200)</f>
        <v>0</v>
      </c>
      <c r="I201" s="32">
        <f t="shared" si="50"/>
        <v>0</v>
      </c>
      <c r="J201" s="215">
        <f>J193</f>
        <v>16</v>
      </c>
      <c r="K201" s="32">
        <f t="shared" si="50"/>
        <v>3</v>
      </c>
      <c r="L201" s="32">
        <f t="shared" si="50"/>
        <v>60</v>
      </c>
      <c r="M201" s="32">
        <f t="shared" si="50"/>
        <v>60000</v>
      </c>
      <c r="N201" s="215">
        <f>N195</f>
        <v>16</v>
      </c>
      <c r="O201" s="32">
        <f t="shared" si="50"/>
        <v>7</v>
      </c>
      <c r="P201" s="32">
        <f t="shared" si="50"/>
        <v>140</v>
      </c>
      <c r="Q201" s="32">
        <f t="shared" si="50"/>
        <v>140000</v>
      </c>
      <c r="R201" s="215"/>
      <c r="S201" s="32">
        <f t="shared" si="50"/>
        <v>0</v>
      </c>
      <c r="T201" s="32">
        <f t="shared" si="50"/>
        <v>0</v>
      </c>
      <c r="U201" s="32">
        <f t="shared" si="50"/>
        <v>10</v>
      </c>
      <c r="V201" s="32">
        <f t="shared" si="50"/>
        <v>200</v>
      </c>
      <c r="W201" s="32">
        <f t="shared" si="50"/>
        <v>200000</v>
      </c>
    </row>
    <row r="202" spans="1:23" ht="17.100000000000001" customHeight="1" x14ac:dyDescent="0.3">
      <c r="A202" s="11">
        <v>22</v>
      </c>
      <c r="B202" s="258" t="s">
        <v>89</v>
      </c>
      <c r="C202" s="258" t="s">
        <v>90</v>
      </c>
      <c r="D202" s="258" t="s">
        <v>24</v>
      </c>
      <c r="E202" s="11">
        <v>60</v>
      </c>
      <c r="F202" s="205"/>
      <c r="G202" s="42">
        <v>0</v>
      </c>
      <c r="H202" s="42">
        <v>0</v>
      </c>
      <c r="I202" s="42">
        <v>0</v>
      </c>
      <c r="J202" s="231"/>
      <c r="K202" s="42">
        <v>0</v>
      </c>
      <c r="L202" s="42">
        <v>0</v>
      </c>
      <c r="M202" s="42">
        <v>0</v>
      </c>
      <c r="N202" s="235">
        <v>16</v>
      </c>
      <c r="O202" s="42">
        <v>1</v>
      </c>
      <c r="P202" s="42">
        <v>20</v>
      </c>
      <c r="Q202" s="29">
        <v>83500</v>
      </c>
      <c r="R202" s="222"/>
      <c r="S202" s="42">
        <v>0</v>
      </c>
      <c r="T202" s="42">
        <v>0</v>
      </c>
      <c r="U202" s="30">
        <f>G202+K202+O202</f>
        <v>1</v>
      </c>
      <c r="V202" s="30">
        <f>H202+L202+P202+S202</f>
        <v>20</v>
      </c>
      <c r="W202" s="30">
        <f>I202+M202+Q202+T202</f>
        <v>83500</v>
      </c>
    </row>
    <row r="203" spans="1:23" ht="17.100000000000001" customHeight="1" x14ac:dyDescent="0.3">
      <c r="A203" s="4"/>
      <c r="B203" s="259"/>
      <c r="C203" s="293" t="s">
        <v>91</v>
      </c>
      <c r="D203" s="259" t="s">
        <v>92</v>
      </c>
      <c r="E203" s="16"/>
      <c r="F203" s="203"/>
      <c r="G203" s="41"/>
      <c r="H203" s="41"/>
      <c r="I203" s="41"/>
      <c r="J203" s="229"/>
      <c r="K203" s="41"/>
      <c r="L203" s="41"/>
      <c r="M203" s="41"/>
      <c r="N203" s="229"/>
      <c r="O203" s="41"/>
      <c r="P203" s="41"/>
      <c r="Q203" s="13"/>
      <c r="R203" s="216"/>
      <c r="S203" s="41"/>
      <c r="T203" s="41"/>
      <c r="U203" s="41"/>
      <c r="V203" s="41"/>
      <c r="W203" s="41"/>
    </row>
    <row r="204" spans="1:23" ht="17.100000000000001" customHeight="1" x14ac:dyDescent="0.3">
      <c r="A204" s="4"/>
      <c r="B204" s="259"/>
      <c r="C204" s="293" t="s">
        <v>93</v>
      </c>
      <c r="D204" s="268" t="s">
        <v>95</v>
      </c>
      <c r="E204" s="16">
        <v>60</v>
      </c>
      <c r="F204" s="203"/>
      <c r="G204" s="41">
        <v>0</v>
      </c>
      <c r="H204" s="41">
        <v>0</v>
      </c>
      <c r="I204" s="41">
        <v>0</v>
      </c>
      <c r="J204" s="229"/>
      <c r="K204" s="41">
        <v>0</v>
      </c>
      <c r="L204" s="41">
        <v>0</v>
      </c>
      <c r="M204" s="41">
        <v>0</v>
      </c>
      <c r="N204" s="229"/>
      <c r="O204" s="41">
        <v>1</v>
      </c>
      <c r="P204" s="41">
        <v>20</v>
      </c>
      <c r="Q204" s="13">
        <v>83500</v>
      </c>
      <c r="R204" s="216"/>
      <c r="S204" s="41">
        <v>0</v>
      </c>
      <c r="T204" s="41">
        <v>0</v>
      </c>
      <c r="U204" s="31">
        <f>G204+K204+O204</f>
        <v>1</v>
      </c>
      <c r="V204" s="31">
        <f>H204+L204+P204+S204</f>
        <v>20</v>
      </c>
      <c r="W204" s="31">
        <f>I204+M204+Q204+T204</f>
        <v>83500</v>
      </c>
    </row>
    <row r="205" spans="1:23" ht="17.100000000000001" customHeight="1" x14ac:dyDescent="0.3">
      <c r="A205" s="4"/>
      <c r="B205" s="259"/>
      <c r="C205" s="293" t="s">
        <v>94</v>
      </c>
      <c r="D205" s="259"/>
      <c r="E205" s="16"/>
      <c r="F205" s="203"/>
      <c r="G205" s="41"/>
      <c r="H205" s="41"/>
      <c r="I205" s="41"/>
      <c r="J205" s="229"/>
      <c r="K205" s="41"/>
      <c r="L205" s="41"/>
      <c r="M205" s="41"/>
      <c r="N205" s="229"/>
      <c r="O205" s="41"/>
      <c r="P205" s="41"/>
      <c r="Q205" s="13"/>
      <c r="R205" s="216"/>
      <c r="S205" s="41"/>
      <c r="T205" s="41"/>
      <c r="U205" s="41"/>
      <c r="V205" s="41"/>
      <c r="W205" s="41"/>
    </row>
    <row r="206" spans="1:23" ht="17.100000000000001" customHeight="1" x14ac:dyDescent="0.3">
      <c r="A206" s="4"/>
      <c r="B206" s="259"/>
      <c r="C206" s="259" t="s">
        <v>96</v>
      </c>
      <c r="D206" s="268" t="s">
        <v>95</v>
      </c>
      <c r="E206" s="16">
        <v>60</v>
      </c>
      <c r="F206" s="203"/>
      <c r="G206" s="41">
        <v>0</v>
      </c>
      <c r="H206" s="41">
        <v>0</v>
      </c>
      <c r="I206" s="41">
        <v>0</v>
      </c>
      <c r="J206" s="229"/>
      <c r="K206" s="41">
        <v>0</v>
      </c>
      <c r="L206" s="41">
        <v>0</v>
      </c>
      <c r="M206" s="41">
        <v>0</v>
      </c>
      <c r="N206" s="229"/>
      <c r="O206" s="41">
        <v>1</v>
      </c>
      <c r="P206" s="41">
        <v>20</v>
      </c>
      <c r="Q206" s="13">
        <v>83500</v>
      </c>
      <c r="R206" s="216"/>
      <c r="S206" s="41">
        <v>0</v>
      </c>
      <c r="T206" s="41">
        <v>0</v>
      </c>
      <c r="U206" s="31">
        <f>G206+K206+O206</f>
        <v>1</v>
      </c>
      <c r="V206" s="31">
        <f>H206+L206+P206+S206</f>
        <v>20</v>
      </c>
      <c r="W206" s="31">
        <f>I206+M206+Q206+T206</f>
        <v>83500</v>
      </c>
    </row>
    <row r="207" spans="1:23" ht="17.100000000000001" customHeight="1" x14ac:dyDescent="0.3">
      <c r="A207" s="5"/>
      <c r="B207" s="260"/>
      <c r="C207" s="260" t="s">
        <v>97</v>
      </c>
      <c r="D207" s="260"/>
      <c r="E207" s="63"/>
      <c r="F207" s="206"/>
      <c r="G207" s="43"/>
      <c r="H207" s="43"/>
      <c r="I207" s="43"/>
      <c r="J207" s="232"/>
      <c r="K207" s="43"/>
      <c r="L207" s="43"/>
      <c r="M207" s="43"/>
      <c r="N207" s="232"/>
      <c r="O207" s="43"/>
      <c r="P207" s="43"/>
      <c r="Q207" s="61"/>
      <c r="R207" s="217"/>
      <c r="S207" s="43"/>
      <c r="T207" s="43"/>
      <c r="U207" s="43"/>
      <c r="V207" s="43"/>
      <c r="W207" s="43"/>
    </row>
    <row r="208" spans="1:23" ht="17.100000000000001" customHeight="1" x14ac:dyDescent="0.3">
      <c r="A208" s="4"/>
      <c r="B208" s="259"/>
      <c r="C208" s="259" t="s">
        <v>98</v>
      </c>
      <c r="D208" s="268" t="s">
        <v>95</v>
      </c>
      <c r="E208" s="16">
        <v>60</v>
      </c>
      <c r="F208" s="203"/>
      <c r="G208" s="41">
        <v>0</v>
      </c>
      <c r="H208" s="41">
        <v>0</v>
      </c>
      <c r="I208" s="41">
        <v>0</v>
      </c>
      <c r="J208" s="229"/>
      <c r="K208" s="41">
        <v>0</v>
      </c>
      <c r="L208" s="41">
        <v>0</v>
      </c>
      <c r="M208" s="41">
        <v>0</v>
      </c>
      <c r="N208" s="229"/>
      <c r="O208" s="41">
        <v>1</v>
      </c>
      <c r="P208" s="41">
        <v>20</v>
      </c>
      <c r="Q208" s="13">
        <v>83500</v>
      </c>
      <c r="R208" s="216"/>
      <c r="S208" s="41">
        <v>0</v>
      </c>
      <c r="T208" s="41">
        <v>0</v>
      </c>
      <c r="U208" s="31">
        <f>G208+K208+O208</f>
        <v>1</v>
      </c>
      <c r="V208" s="31">
        <f>H208+L208+P208+S208</f>
        <v>20</v>
      </c>
      <c r="W208" s="31">
        <f>I208+M208+Q208+T208</f>
        <v>83500</v>
      </c>
    </row>
    <row r="209" spans="1:23" ht="17.100000000000001" customHeight="1" x14ac:dyDescent="0.3">
      <c r="A209" s="4"/>
      <c r="B209" s="259"/>
      <c r="C209" s="293" t="s">
        <v>91</v>
      </c>
      <c r="D209" s="259"/>
      <c r="E209" s="16"/>
      <c r="F209" s="203"/>
      <c r="G209" s="41"/>
      <c r="H209" s="41"/>
      <c r="I209" s="41"/>
      <c r="J209" s="229"/>
      <c r="K209" s="41"/>
      <c r="L209" s="41"/>
      <c r="M209" s="41"/>
      <c r="N209" s="229"/>
      <c r="O209" s="41"/>
      <c r="P209" s="41"/>
      <c r="Q209" s="13"/>
      <c r="R209" s="216"/>
      <c r="S209" s="41"/>
      <c r="T209" s="41"/>
      <c r="U209" s="41"/>
      <c r="V209" s="41"/>
      <c r="W209" s="41"/>
    </row>
    <row r="210" spans="1:23" ht="17.100000000000001" customHeight="1" x14ac:dyDescent="0.3">
      <c r="A210" s="4"/>
      <c r="B210" s="259"/>
      <c r="C210" s="259" t="s">
        <v>99</v>
      </c>
      <c r="D210" s="268" t="s">
        <v>95</v>
      </c>
      <c r="E210" s="16">
        <v>60</v>
      </c>
      <c r="F210" s="203"/>
      <c r="G210" s="41">
        <v>0</v>
      </c>
      <c r="H210" s="41">
        <v>0</v>
      </c>
      <c r="I210" s="41">
        <v>0</v>
      </c>
      <c r="J210" s="229"/>
      <c r="K210" s="41">
        <v>0</v>
      </c>
      <c r="L210" s="41">
        <v>0</v>
      </c>
      <c r="M210" s="41">
        <v>0</v>
      </c>
      <c r="N210" s="229"/>
      <c r="O210" s="41">
        <v>1</v>
      </c>
      <c r="P210" s="41">
        <v>20</v>
      </c>
      <c r="Q210" s="13">
        <v>83500</v>
      </c>
      <c r="R210" s="216"/>
      <c r="S210" s="41">
        <v>0</v>
      </c>
      <c r="T210" s="41">
        <v>0</v>
      </c>
      <c r="U210" s="31">
        <f>G210+K210+O210</f>
        <v>1</v>
      </c>
      <c r="V210" s="31">
        <f>H210+L210+P210+S210</f>
        <v>20</v>
      </c>
      <c r="W210" s="31">
        <f>I210+M210+Q210+T210</f>
        <v>83500</v>
      </c>
    </row>
    <row r="211" spans="1:23" ht="17.100000000000001" customHeight="1" x14ac:dyDescent="0.3">
      <c r="A211" s="4"/>
      <c r="B211" s="279"/>
      <c r="C211" s="281" t="s">
        <v>100</v>
      </c>
      <c r="D211" s="268" t="s">
        <v>95</v>
      </c>
      <c r="E211" s="16">
        <v>60</v>
      </c>
      <c r="F211" s="203"/>
      <c r="G211" s="41">
        <v>0</v>
      </c>
      <c r="H211" s="41">
        <v>0</v>
      </c>
      <c r="I211" s="41">
        <v>0</v>
      </c>
      <c r="J211" s="229"/>
      <c r="K211" s="41">
        <v>0</v>
      </c>
      <c r="L211" s="41">
        <v>0</v>
      </c>
      <c r="M211" s="41">
        <v>0</v>
      </c>
      <c r="N211" s="229"/>
      <c r="O211" s="41">
        <v>1</v>
      </c>
      <c r="P211" s="41">
        <v>20</v>
      </c>
      <c r="Q211" s="13">
        <v>83500</v>
      </c>
      <c r="R211" s="216"/>
      <c r="S211" s="41">
        <v>0</v>
      </c>
      <c r="T211" s="41">
        <v>0</v>
      </c>
      <c r="U211" s="31">
        <f>G211+K211+O211</f>
        <v>1</v>
      </c>
      <c r="V211" s="31">
        <f>H211+L211+P211+S211</f>
        <v>20</v>
      </c>
      <c r="W211" s="31">
        <f>I211+M211+Q211+T211</f>
        <v>83500</v>
      </c>
    </row>
    <row r="212" spans="1:23" ht="17.100000000000001" customHeight="1" x14ac:dyDescent="0.3">
      <c r="A212" s="5"/>
      <c r="B212" s="282"/>
      <c r="C212" s="282" t="s">
        <v>101</v>
      </c>
      <c r="D212" s="260"/>
      <c r="E212" s="63"/>
      <c r="F212" s="206"/>
      <c r="G212" s="43"/>
      <c r="H212" s="43"/>
      <c r="I212" s="43"/>
      <c r="J212" s="232"/>
      <c r="K212" s="43"/>
      <c r="L212" s="43"/>
      <c r="M212" s="43"/>
      <c r="N212" s="232"/>
      <c r="O212" s="43"/>
      <c r="P212" s="43"/>
      <c r="Q212" s="61"/>
      <c r="R212" s="217"/>
      <c r="S212" s="43"/>
      <c r="T212" s="43"/>
      <c r="U212" s="43"/>
      <c r="V212" s="43"/>
      <c r="W212" s="43"/>
    </row>
    <row r="213" spans="1:23" ht="17.100000000000001" customHeight="1" x14ac:dyDescent="0.3">
      <c r="A213" s="500" t="s">
        <v>39</v>
      </c>
      <c r="B213" s="501"/>
      <c r="C213" s="501"/>
      <c r="D213" s="502"/>
      <c r="E213" s="106"/>
      <c r="F213" s="192"/>
      <c r="G213" s="32">
        <f>SUM(G202:G212)</f>
        <v>0</v>
      </c>
      <c r="H213" s="32">
        <f t="shared" ref="H213:W213" si="51">SUM(H202:H212)</f>
        <v>0</v>
      </c>
      <c r="I213" s="32">
        <f t="shared" si="51"/>
        <v>0</v>
      </c>
      <c r="J213" s="215"/>
      <c r="K213" s="32">
        <f t="shared" si="51"/>
        <v>0</v>
      </c>
      <c r="L213" s="32">
        <f t="shared" si="51"/>
        <v>0</v>
      </c>
      <c r="M213" s="32">
        <f t="shared" si="51"/>
        <v>0</v>
      </c>
      <c r="N213" s="215">
        <f>N202</f>
        <v>16</v>
      </c>
      <c r="O213" s="32">
        <f t="shared" si="51"/>
        <v>6</v>
      </c>
      <c r="P213" s="32">
        <f t="shared" si="51"/>
        <v>120</v>
      </c>
      <c r="Q213" s="32">
        <f t="shared" si="51"/>
        <v>501000</v>
      </c>
      <c r="R213" s="215"/>
      <c r="S213" s="32">
        <f t="shared" si="51"/>
        <v>0</v>
      </c>
      <c r="T213" s="32">
        <f t="shared" si="51"/>
        <v>0</v>
      </c>
      <c r="U213" s="32">
        <f t="shared" si="51"/>
        <v>6</v>
      </c>
      <c r="V213" s="32">
        <f t="shared" si="51"/>
        <v>120</v>
      </c>
      <c r="W213" s="32">
        <f t="shared" si="51"/>
        <v>501000</v>
      </c>
    </row>
    <row r="214" spans="1:23" x14ac:dyDescent="0.3">
      <c r="A214" s="11">
        <v>23</v>
      </c>
      <c r="B214" s="258" t="s">
        <v>56</v>
      </c>
      <c r="C214" s="258" t="s">
        <v>409</v>
      </c>
      <c r="D214" s="258" t="s">
        <v>57</v>
      </c>
      <c r="E214" s="53">
        <v>420</v>
      </c>
      <c r="F214" s="199">
        <v>16</v>
      </c>
      <c r="G214" s="29">
        <v>1</v>
      </c>
      <c r="H214" s="29">
        <v>16</v>
      </c>
      <c r="I214" s="29">
        <v>195200</v>
      </c>
      <c r="J214" s="222"/>
      <c r="K214" s="29">
        <v>0</v>
      </c>
      <c r="L214" s="29">
        <v>0</v>
      </c>
      <c r="M214" s="29">
        <v>0</v>
      </c>
      <c r="N214" s="222"/>
      <c r="O214" s="29">
        <v>0</v>
      </c>
      <c r="P214" s="29">
        <v>0</v>
      </c>
      <c r="Q214" s="29">
        <v>0</v>
      </c>
      <c r="R214" s="222"/>
      <c r="S214" s="29">
        <v>0</v>
      </c>
      <c r="T214" s="29">
        <v>0</v>
      </c>
      <c r="U214" s="30">
        <f>G214+K214+O214</f>
        <v>1</v>
      </c>
      <c r="V214" s="30">
        <f>H214+L214+P214+S214</f>
        <v>16</v>
      </c>
      <c r="W214" s="30">
        <f>I214+M214+Q214+T214</f>
        <v>195200</v>
      </c>
    </row>
    <row r="215" spans="1:23" x14ac:dyDescent="0.3">
      <c r="A215" s="63"/>
      <c r="B215" s="260"/>
      <c r="C215" s="260"/>
      <c r="D215" s="260"/>
      <c r="E215" s="107"/>
      <c r="F215" s="195"/>
      <c r="G215" s="61"/>
      <c r="H215" s="61"/>
      <c r="I215" s="61"/>
      <c r="J215" s="217"/>
      <c r="K215" s="61"/>
      <c r="L215" s="61"/>
      <c r="M215" s="61"/>
      <c r="N215" s="217"/>
      <c r="O215" s="61"/>
      <c r="P215" s="61"/>
      <c r="Q215" s="61"/>
      <c r="R215" s="217"/>
      <c r="S215" s="61"/>
      <c r="T215" s="61"/>
      <c r="U215" s="50"/>
      <c r="V215" s="50"/>
      <c r="W215" s="50"/>
    </row>
    <row r="216" spans="1:23" x14ac:dyDescent="0.3">
      <c r="A216" s="500" t="s">
        <v>39</v>
      </c>
      <c r="B216" s="501"/>
      <c r="C216" s="501"/>
      <c r="D216" s="502"/>
      <c r="E216" s="106"/>
      <c r="F216" s="192">
        <f>F214</f>
        <v>16</v>
      </c>
      <c r="G216" s="32">
        <f>SUM(G214)</f>
        <v>1</v>
      </c>
      <c r="H216" s="32">
        <f t="shared" ref="H216:W216" si="52">SUM(H214)</f>
        <v>16</v>
      </c>
      <c r="I216" s="32">
        <f t="shared" si="52"/>
        <v>195200</v>
      </c>
      <c r="J216" s="215"/>
      <c r="K216" s="32">
        <f t="shared" si="52"/>
        <v>0</v>
      </c>
      <c r="L216" s="32">
        <f t="shared" si="52"/>
        <v>0</v>
      </c>
      <c r="M216" s="32">
        <f t="shared" si="52"/>
        <v>0</v>
      </c>
      <c r="N216" s="215"/>
      <c r="O216" s="32">
        <f t="shared" si="52"/>
        <v>0</v>
      </c>
      <c r="P216" s="32">
        <f t="shared" si="52"/>
        <v>0</v>
      </c>
      <c r="Q216" s="32">
        <f t="shared" si="52"/>
        <v>0</v>
      </c>
      <c r="R216" s="215"/>
      <c r="S216" s="32">
        <f t="shared" si="52"/>
        <v>0</v>
      </c>
      <c r="T216" s="32">
        <f t="shared" si="52"/>
        <v>0</v>
      </c>
      <c r="U216" s="32">
        <f t="shared" si="52"/>
        <v>1</v>
      </c>
      <c r="V216" s="32">
        <f t="shared" si="52"/>
        <v>16</v>
      </c>
      <c r="W216" s="32">
        <f t="shared" si="52"/>
        <v>195200</v>
      </c>
    </row>
    <row r="217" spans="1:23" x14ac:dyDescent="0.3">
      <c r="A217" s="11">
        <v>24</v>
      </c>
      <c r="B217" s="258" t="s">
        <v>183</v>
      </c>
      <c r="C217" s="258" t="s">
        <v>184</v>
      </c>
      <c r="D217" s="258" t="s">
        <v>187</v>
      </c>
      <c r="E217" s="53">
        <v>60</v>
      </c>
      <c r="F217" s="193"/>
      <c r="G217" s="42">
        <v>0</v>
      </c>
      <c r="H217" s="42">
        <v>0</v>
      </c>
      <c r="I217" s="29">
        <v>0</v>
      </c>
      <c r="J217" s="199">
        <v>16</v>
      </c>
      <c r="K217" s="29">
        <v>1</v>
      </c>
      <c r="L217" s="29">
        <v>20</v>
      </c>
      <c r="M217" s="29">
        <v>40000</v>
      </c>
      <c r="N217" s="222"/>
      <c r="O217" s="29">
        <v>0</v>
      </c>
      <c r="P217" s="29">
        <v>0</v>
      </c>
      <c r="Q217" s="29">
        <v>0</v>
      </c>
      <c r="R217" s="222"/>
      <c r="S217" s="29">
        <v>0</v>
      </c>
      <c r="T217" s="29">
        <v>0</v>
      </c>
      <c r="U217" s="30">
        <f>G217+K217+O217</f>
        <v>1</v>
      </c>
      <c r="V217" s="30">
        <f t="shared" ref="V217:W220" si="53">H217+L217+P217+S217</f>
        <v>20</v>
      </c>
      <c r="W217" s="30">
        <f t="shared" si="53"/>
        <v>40000</v>
      </c>
    </row>
    <row r="218" spans="1:23" x14ac:dyDescent="0.3">
      <c r="A218" s="16"/>
      <c r="B218" s="259"/>
      <c r="C218" s="259" t="s">
        <v>185</v>
      </c>
      <c r="D218" s="269" t="s">
        <v>188</v>
      </c>
      <c r="E218" s="57">
        <v>60</v>
      </c>
      <c r="F218" s="194"/>
      <c r="G218" s="41">
        <v>0</v>
      </c>
      <c r="H218" s="41">
        <v>0</v>
      </c>
      <c r="I218" s="13">
        <v>0</v>
      </c>
      <c r="J218" s="216"/>
      <c r="K218" s="13">
        <v>1</v>
      </c>
      <c r="L218" s="13">
        <v>20</v>
      </c>
      <c r="M218" s="13">
        <v>28000</v>
      </c>
      <c r="N218" s="216"/>
      <c r="O218" s="13">
        <v>0</v>
      </c>
      <c r="P218" s="13">
        <v>0</v>
      </c>
      <c r="Q218" s="13">
        <v>0</v>
      </c>
      <c r="R218" s="216"/>
      <c r="S218" s="13">
        <v>0</v>
      </c>
      <c r="T218" s="13">
        <v>0</v>
      </c>
      <c r="U218" s="31">
        <f>G218+K218+O218</f>
        <v>1</v>
      </c>
      <c r="V218" s="31">
        <f t="shared" si="53"/>
        <v>20</v>
      </c>
      <c r="W218" s="31">
        <f t="shared" si="53"/>
        <v>28000</v>
      </c>
    </row>
    <row r="219" spans="1:23" x14ac:dyDescent="0.3">
      <c r="A219" s="16"/>
      <c r="B219" s="259"/>
      <c r="C219" s="259" t="s">
        <v>105</v>
      </c>
      <c r="D219" s="259" t="s">
        <v>189</v>
      </c>
      <c r="E219" s="57">
        <v>60</v>
      </c>
      <c r="F219" s="194"/>
      <c r="G219" s="41">
        <v>0</v>
      </c>
      <c r="H219" s="41">
        <v>0</v>
      </c>
      <c r="I219" s="13">
        <v>0</v>
      </c>
      <c r="J219" s="216"/>
      <c r="K219" s="13">
        <v>1</v>
      </c>
      <c r="L219" s="13">
        <v>20</v>
      </c>
      <c r="M219" s="13">
        <v>28000</v>
      </c>
      <c r="N219" s="216"/>
      <c r="O219" s="13">
        <v>0</v>
      </c>
      <c r="P219" s="13">
        <v>0</v>
      </c>
      <c r="Q219" s="13">
        <v>0</v>
      </c>
      <c r="R219" s="216"/>
      <c r="S219" s="13">
        <v>0</v>
      </c>
      <c r="T219" s="13">
        <v>0</v>
      </c>
      <c r="U219" s="31">
        <f>G219+K219+O219</f>
        <v>1</v>
      </c>
      <c r="V219" s="31">
        <f t="shared" si="53"/>
        <v>20</v>
      </c>
      <c r="W219" s="31">
        <f t="shared" si="53"/>
        <v>28000</v>
      </c>
    </row>
    <row r="220" spans="1:23" x14ac:dyDescent="0.3">
      <c r="A220" s="16"/>
      <c r="B220" s="259"/>
      <c r="C220" s="259" t="s">
        <v>186</v>
      </c>
      <c r="D220" s="268" t="s">
        <v>95</v>
      </c>
      <c r="E220" s="107">
        <v>60</v>
      </c>
      <c r="F220" s="195"/>
      <c r="G220" s="43">
        <v>0</v>
      </c>
      <c r="H220" s="43">
        <v>0</v>
      </c>
      <c r="I220" s="61">
        <v>0</v>
      </c>
      <c r="J220" s="217"/>
      <c r="K220" s="61">
        <v>1</v>
      </c>
      <c r="L220" s="61">
        <v>20</v>
      </c>
      <c r="M220" s="61">
        <v>28000</v>
      </c>
      <c r="N220" s="217"/>
      <c r="O220" s="61">
        <v>0</v>
      </c>
      <c r="P220" s="61">
        <v>0</v>
      </c>
      <c r="Q220" s="61">
        <v>0</v>
      </c>
      <c r="R220" s="217"/>
      <c r="S220" s="61">
        <v>0</v>
      </c>
      <c r="T220" s="61">
        <v>0</v>
      </c>
      <c r="U220" s="50">
        <f>G220+K220+O220</f>
        <v>1</v>
      </c>
      <c r="V220" s="50">
        <f t="shared" si="53"/>
        <v>20</v>
      </c>
      <c r="W220" s="50">
        <f t="shared" si="53"/>
        <v>28000</v>
      </c>
    </row>
    <row r="221" spans="1:23" x14ac:dyDescent="0.3">
      <c r="A221" s="500" t="s">
        <v>39</v>
      </c>
      <c r="B221" s="501"/>
      <c r="C221" s="501"/>
      <c r="D221" s="502"/>
      <c r="E221" s="106"/>
      <c r="F221" s="192"/>
      <c r="G221" s="32">
        <f>SUM(G217:G220)</f>
        <v>0</v>
      </c>
      <c r="H221" s="32">
        <f t="shared" ref="H221:W221" si="54">SUM(H217:H220)</f>
        <v>0</v>
      </c>
      <c r="I221" s="32">
        <f t="shared" si="54"/>
        <v>0</v>
      </c>
      <c r="J221" s="215">
        <f>J217</f>
        <v>16</v>
      </c>
      <c r="K221" s="32">
        <f t="shared" si="54"/>
        <v>4</v>
      </c>
      <c r="L221" s="32">
        <f t="shared" si="54"/>
        <v>80</v>
      </c>
      <c r="M221" s="32">
        <f t="shared" si="54"/>
        <v>124000</v>
      </c>
      <c r="N221" s="215"/>
      <c r="O221" s="32">
        <f t="shared" si="54"/>
        <v>0</v>
      </c>
      <c r="P221" s="32">
        <f t="shared" si="54"/>
        <v>0</v>
      </c>
      <c r="Q221" s="32">
        <f t="shared" si="54"/>
        <v>0</v>
      </c>
      <c r="R221" s="215"/>
      <c r="S221" s="32">
        <f t="shared" si="54"/>
        <v>0</v>
      </c>
      <c r="T221" s="32">
        <f t="shared" si="54"/>
        <v>0</v>
      </c>
      <c r="U221" s="32">
        <f t="shared" si="54"/>
        <v>4</v>
      </c>
      <c r="V221" s="32">
        <f t="shared" si="54"/>
        <v>80</v>
      </c>
      <c r="W221" s="32">
        <f t="shared" si="54"/>
        <v>124000</v>
      </c>
    </row>
    <row r="222" spans="1:23" x14ac:dyDescent="0.3">
      <c r="A222" s="11">
        <v>25</v>
      </c>
      <c r="B222" s="291" t="s">
        <v>122</v>
      </c>
      <c r="C222" s="291" t="s">
        <v>123</v>
      </c>
      <c r="D222" s="258" t="s">
        <v>125</v>
      </c>
      <c r="E222" s="53">
        <v>1120</v>
      </c>
      <c r="F222" s="199">
        <v>30</v>
      </c>
      <c r="G222" s="42">
        <v>2</v>
      </c>
      <c r="H222" s="42">
        <v>30</v>
      </c>
      <c r="I222" s="29">
        <v>150000</v>
      </c>
      <c r="J222" s="222"/>
      <c r="K222" s="29">
        <v>0</v>
      </c>
      <c r="L222" s="29">
        <v>0</v>
      </c>
      <c r="M222" s="29">
        <v>0</v>
      </c>
      <c r="N222" s="222"/>
      <c r="O222" s="29">
        <v>0</v>
      </c>
      <c r="P222" s="29">
        <v>0</v>
      </c>
      <c r="Q222" s="29">
        <v>0</v>
      </c>
      <c r="R222" s="222"/>
      <c r="S222" s="42">
        <v>0</v>
      </c>
      <c r="T222" s="42">
        <v>0</v>
      </c>
      <c r="U222" s="30">
        <f>G222+K222+O222</f>
        <v>2</v>
      </c>
      <c r="V222" s="30">
        <f>H222+L222+P222+S222</f>
        <v>30</v>
      </c>
      <c r="W222" s="30">
        <f>I222+M222+Q222+T222</f>
        <v>150000</v>
      </c>
    </row>
    <row r="223" spans="1:23" x14ac:dyDescent="0.3">
      <c r="A223" s="4"/>
      <c r="B223" s="279"/>
      <c r="C223" s="279"/>
      <c r="D223" s="259" t="s">
        <v>126</v>
      </c>
      <c r="E223" s="16"/>
      <c r="F223" s="203"/>
      <c r="G223" s="41"/>
      <c r="H223" s="41"/>
      <c r="I223" s="41"/>
      <c r="J223" s="229"/>
      <c r="K223" s="41"/>
      <c r="L223" s="41"/>
      <c r="M223" s="41"/>
      <c r="N223" s="229"/>
      <c r="O223" s="41"/>
      <c r="P223" s="41"/>
      <c r="Q223" s="41"/>
      <c r="R223" s="229"/>
      <c r="S223" s="41"/>
      <c r="T223" s="41"/>
      <c r="U223" s="41"/>
      <c r="V223" s="41"/>
      <c r="W223" s="41"/>
    </row>
    <row r="224" spans="1:23" x14ac:dyDescent="0.3">
      <c r="A224" s="4"/>
      <c r="B224" s="279"/>
      <c r="C224" s="279" t="s">
        <v>124</v>
      </c>
      <c r="D224" s="268" t="s">
        <v>95</v>
      </c>
      <c r="E224" s="16">
        <v>840</v>
      </c>
      <c r="F224" s="203"/>
      <c r="G224" s="41">
        <v>2</v>
      </c>
      <c r="H224" s="41">
        <v>7</v>
      </c>
      <c r="I224" s="13">
        <v>35000</v>
      </c>
      <c r="J224" s="216"/>
      <c r="K224" s="13">
        <v>0</v>
      </c>
      <c r="L224" s="13">
        <v>0</v>
      </c>
      <c r="M224" s="13">
        <v>0</v>
      </c>
      <c r="N224" s="216"/>
      <c r="O224" s="13">
        <v>0</v>
      </c>
      <c r="P224" s="13">
        <v>0</v>
      </c>
      <c r="Q224" s="13">
        <v>0</v>
      </c>
      <c r="R224" s="216"/>
      <c r="S224" s="41">
        <v>0</v>
      </c>
      <c r="T224" s="41">
        <v>0</v>
      </c>
      <c r="U224" s="31">
        <f t="shared" ref="U224:U234" si="55">G224+K224+O224</f>
        <v>2</v>
      </c>
      <c r="V224" s="31">
        <f t="shared" ref="V224:V234" si="56">H224+L224+P224+S224</f>
        <v>7</v>
      </c>
      <c r="W224" s="31">
        <f t="shared" ref="W224:W234" si="57">I224+M224+Q224+T224</f>
        <v>35000</v>
      </c>
    </row>
    <row r="225" spans="1:23" x14ac:dyDescent="0.3">
      <c r="A225" s="4"/>
      <c r="B225" s="279"/>
      <c r="C225" s="279" t="s">
        <v>127</v>
      </c>
      <c r="D225" s="268" t="s">
        <v>95</v>
      </c>
      <c r="E225" s="16">
        <v>840</v>
      </c>
      <c r="F225" s="203"/>
      <c r="G225" s="41">
        <v>1</v>
      </c>
      <c r="H225" s="41">
        <v>6</v>
      </c>
      <c r="I225" s="13">
        <v>30000</v>
      </c>
      <c r="J225" s="216"/>
      <c r="K225" s="13">
        <v>0</v>
      </c>
      <c r="L225" s="13">
        <v>0</v>
      </c>
      <c r="M225" s="13">
        <v>0</v>
      </c>
      <c r="N225" s="216"/>
      <c r="O225" s="13">
        <v>0</v>
      </c>
      <c r="P225" s="13">
        <v>0</v>
      </c>
      <c r="Q225" s="13">
        <v>0</v>
      </c>
      <c r="R225" s="216"/>
      <c r="S225" s="41">
        <v>0</v>
      </c>
      <c r="T225" s="41">
        <v>0</v>
      </c>
      <c r="U225" s="31">
        <f t="shared" si="55"/>
        <v>1</v>
      </c>
      <c r="V225" s="31">
        <f t="shared" si="56"/>
        <v>6</v>
      </c>
      <c r="W225" s="31">
        <f t="shared" si="57"/>
        <v>30000</v>
      </c>
    </row>
    <row r="226" spans="1:23" x14ac:dyDescent="0.3">
      <c r="A226" s="4"/>
      <c r="B226" s="279"/>
      <c r="C226" s="279" t="s">
        <v>128</v>
      </c>
      <c r="D226" s="268" t="s">
        <v>95</v>
      </c>
      <c r="E226" s="57">
        <v>1120</v>
      </c>
      <c r="F226" s="194"/>
      <c r="G226" s="41">
        <v>1</v>
      </c>
      <c r="H226" s="41">
        <v>3</v>
      </c>
      <c r="I226" s="13">
        <v>15000</v>
      </c>
      <c r="J226" s="216"/>
      <c r="K226" s="13">
        <v>0</v>
      </c>
      <c r="L226" s="13">
        <v>0</v>
      </c>
      <c r="M226" s="13">
        <v>0</v>
      </c>
      <c r="N226" s="216"/>
      <c r="O226" s="13">
        <v>0</v>
      </c>
      <c r="P226" s="13">
        <v>0</v>
      </c>
      <c r="Q226" s="13">
        <v>0</v>
      </c>
      <c r="R226" s="216"/>
      <c r="S226" s="41">
        <v>0</v>
      </c>
      <c r="T226" s="41">
        <v>0</v>
      </c>
      <c r="U226" s="31">
        <f t="shared" si="55"/>
        <v>1</v>
      </c>
      <c r="V226" s="31">
        <f t="shared" si="56"/>
        <v>3</v>
      </c>
      <c r="W226" s="31">
        <f t="shared" si="57"/>
        <v>15000</v>
      </c>
    </row>
    <row r="227" spans="1:23" x14ac:dyDescent="0.3">
      <c r="A227" s="4"/>
      <c r="B227" s="279"/>
      <c r="C227" s="279" t="s">
        <v>129</v>
      </c>
      <c r="D227" s="268" t="s">
        <v>95</v>
      </c>
      <c r="E227" s="16">
        <v>840</v>
      </c>
      <c r="F227" s="203"/>
      <c r="G227" s="41">
        <v>1</v>
      </c>
      <c r="H227" s="41">
        <v>8</v>
      </c>
      <c r="I227" s="13">
        <v>40000</v>
      </c>
      <c r="J227" s="216"/>
      <c r="K227" s="13">
        <v>0</v>
      </c>
      <c r="L227" s="13">
        <v>0</v>
      </c>
      <c r="M227" s="13">
        <v>0</v>
      </c>
      <c r="N227" s="216"/>
      <c r="O227" s="13">
        <v>0</v>
      </c>
      <c r="P227" s="13">
        <v>0</v>
      </c>
      <c r="Q227" s="13">
        <v>0</v>
      </c>
      <c r="R227" s="216"/>
      <c r="S227" s="41">
        <v>0</v>
      </c>
      <c r="T227" s="41">
        <v>0</v>
      </c>
      <c r="U227" s="31">
        <f t="shared" si="55"/>
        <v>1</v>
      </c>
      <c r="V227" s="31">
        <f t="shared" si="56"/>
        <v>8</v>
      </c>
      <c r="W227" s="31">
        <f t="shared" si="57"/>
        <v>40000</v>
      </c>
    </row>
    <row r="228" spans="1:23" x14ac:dyDescent="0.3">
      <c r="A228" s="4"/>
      <c r="B228" s="279"/>
      <c r="C228" s="279" t="s">
        <v>130</v>
      </c>
      <c r="D228" s="268" t="s">
        <v>95</v>
      </c>
      <c r="E228" s="57">
        <v>1120</v>
      </c>
      <c r="F228" s="194"/>
      <c r="G228" s="41">
        <v>1</v>
      </c>
      <c r="H228" s="41">
        <v>15</v>
      </c>
      <c r="I228" s="13">
        <v>75000</v>
      </c>
      <c r="J228" s="216"/>
      <c r="K228" s="13">
        <v>0</v>
      </c>
      <c r="L228" s="13">
        <v>0</v>
      </c>
      <c r="M228" s="13">
        <v>0</v>
      </c>
      <c r="N228" s="216"/>
      <c r="O228" s="13">
        <v>0</v>
      </c>
      <c r="P228" s="13">
        <v>0</v>
      </c>
      <c r="Q228" s="13">
        <v>0</v>
      </c>
      <c r="R228" s="216"/>
      <c r="S228" s="41">
        <v>0</v>
      </c>
      <c r="T228" s="41">
        <v>0</v>
      </c>
      <c r="U228" s="31">
        <f t="shared" si="55"/>
        <v>1</v>
      </c>
      <c r="V228" s="31">
        <f t="shared" si="56"/>
        <v>15</v>
      </c>
      <c r="W228" s="31">
        <f t="shared" si="57"/>
        <v>75000</v>
      </c>
    </row>
    <row r="229" spans="1:23" x14ac:dyDescent="0.3">
      <c r="A229" s="4"/>
      <c r="B229" s="279"/>
      <c r="C229" s="279" t="s">
        <v>131</v>
      </c>
      <c r="D229" s="268" t="s">
        <v>95</v>
      </c>
      <c r="E229" s="57">
        <v>1121</v>
      </c>
      <c r="F229" s="194"/>
      <c r="G229" s="41">
        <v>1</v>
      </c>
      <c r="H229" s="41">
        <v>4</v>
      </c>
      <c r="I229" s="13">
        <v>20000</v>
      </c>
      <c r="J229" s="216"/>
      <c r="K229" s="13">
        <v>0</v>
      </c>
      <c r="L229" s="13">
        <v>0</v>
      </c>
      <c r="M229" s="13">
        <v>0</v>
      </c>
      <c r="N229" s="216"/>
      <c r="O229" s="13">
        <v>0</v>
      </c>
      <c r="P229" s="13">
        <v>0</v>
      </c>
      <c r="Q229" s="13">
        <v>0</v>
      </c>
      <c r="R229" s="216"/>
      <c r="S229" s="41">
        <v>0</v>
      </c>
      <c r="T229" s="41">
        <v>0</v>
      </c>
      <c r="U229" s="31">
        <f t="shared" si="55"/>
        <v>1</v>
      </c>
      <c r="V229" s="31">
        <f t="shared" si="56"/>
        <v>4</v>
      </c>
      <c r="W229" s="31">
        <f t="shared" si="57"/>
        <v>20000</v>
      </c>
    </row>
    <row r="230" spans="1:23" x14ac:dyDescent="0.3">
      <c r="A230" s="4"/>
      <c r="B230" s="279"/>
      <c r="C230" s="279" t="s">
        <v>132</v>
      </c>
      <c r="D230" s="268" t="s">
        <v>95</v>
      </c>
      <c r="E230" s="16">
        <v>449</v>
      </c>
      <c r="F230" s="203"/>
      <c r="G230" s="41">
        <v>1</v>
      </c>
      <c r="H230" s="41">
        <v>24</v>
      </c>
      <c r="I230" s="13">
        <v>120000</v>
      </c>
      <c r="J230" s="216"/>
      <c r="K230" s="13">
        <v>0</v>
      </c>
      <c r="L230" s="13">
        <v>0</v>
      </c>
      <c r="M230" s="13">
        <v>0</v>
      </c>
      <c r="N230" s="216"/>
      <c r="O230" s="13">
        <v>0</v>
      </c>
      <c r="P230" s="13">
        <v>0</v>
      </c>
      <c r="Q230" s="13">
        <v>0</v>
      </c>
      <c r="R230" s="216"/>
      <c r="S230" s="41">
        <v>0</v>
      </c>
      <c r="T230" s="41">
        <v>0</v>
      </c>
      <c r="U230" s="31">
        <f t="shared" si="55"/>
        <v>1</v>
      </c>
      <c r="V230" s="31">
        <f t="shared" si="56"/>
        <v>24</v>
      </c>
      <c r="W230" s="31">
        <f t="shared" si="57"/>
        <v>120000</v>
      </c>
    </row>
    <row r="231" spans="1:23" x14ac:dyDescent="0.3">
      <c r="A231" s="5"/>
      <c r="B231" s="282"/>
      <c r="C231" s="282" t="s">
        <v>133</v>
      </c>
      <c r="D231" s="272" t="s">
        <v>95</v>
      </c>
      <c r="E231" s="107">
        <v>1120</v>
      </c>
      <c r="F231" s="195"/>
      <c r="G231" s="43">
        <v>1</v>
      </c>
      <c r="H231" s="43">
        <v>14</v>
      </c>
      <c r="I231" s="61">
        <v>70000</v>
      </c>
      <c r="J231" s="217"/>
      <c r="K231" s="61">
        <v>0</v>
      </c>
      <c r="L231" s="61">
        <v>0</v>
      </c>
      <c r="M231" s="61">
        <v>0</v>
      </c>
      <c r="N231" s="217"/>
      <c r="O231" s="61">
        <v>0</v>
      </c>
      <c r="P231" s="61">
        <v>0</v>
      </c>
      <c r="Q231" s="61">
        <v>0</v>
      </c>
      <c r="R231" s="217"/>
      <c r="S231" s="43">
        <v>0</v>
      </c>
      <c r="T231" s="43">
        <v>0</v>
      </c>
      <c r="U231" s="50">
        <f t="shared" si="55"/>
        <v>1</v>
      </c>
      <c r="V231" s="50">
        <f t="shared" si="56"/>
        <v>14</v>
      </c>
      <c r="W231" s="50">
        <f t="shared" si="57"/>
        <v>70000</v>
      </c>
    </row>
    <row r="232" spans="1:23" x14ac:dyDescent="0.3">
      <c r="A232" s="3"/>
      <c r="B232" s="291"/>
      <c r="C232" s="291" t="s">
        <v>134</v>
      </c>
      <c r="D232" s="277" t="s">
        <v>95</v>
      </c>
      <c r="E232" s="11">
        <v>840</v>
      </c>
      <c r="F232" s="205"/>
      <c r="G232" s="42">
        <v>1</v>
      </c>
      <c r="H232" s="42">
        <v>11</v>
      </c>
      <c r="I232" s="29">
        <v>55000</v>
      </c>
      <c r="J232" s="222"/>
      <c r="K232" s="29">
        <v>0</v>
      </c>
      <c r="L232" s="29">
        <v>0</v>
      </c>
      <c r="M232" s="29">
        <v>0</v>
      </c>
      <c r="N232" s="222"/>
      <c r="O232" s="29">
        <v>0</v>
      </c>
      <c r="P232" s="29">
        <v>0</v>
      </c>
      <c r="Q232" s="29">
        <v>0</v>
      </c>
      <c r="R232" s="222"/>
      <c r="S232" s="42">
        <v>0</v>
      </c>
      <c r="T232" s="42">
        <v>0</v>
      </c>
      <c r="U232" s="30">
        <f t="shared" si="55"/>
        <v>1</v>
      </c>
      <c r="V232" s="30">
        <f t="shared" si="56"/>
        <v>11</v>
      </c>
      <c r="W232" s="30">
        <f t="shared" si="57"/>
        <v>55000</v>
      </c>
    </row>
    <row r="233" spans="1:23" x14ac:dyDescent="0.3">
      <c r="A233" s="4"/>
      <c r="B233" s="279"/>
      <c r="C233" s="279" t="s">
        <v>135</v>
      </c>
      <c r="D233" s="268" t="s">
        <v>95</v>
      </c>
      <c r="E233" s="16">
        <v>980</v>
      </c>
      <c r="F233" s="203"/>
      <c r="G233" s="41">
        <v>1</v>
      </c>
      <c r="H233" s="41">
        <v>7</v>
      </c>
      <c r="I233" s="13">
        <v>35000</v>
      </c>
      <c r="J233" s="216"/>
      <c r="K233" s="13">
        <v>0</v>
      </c>
      <c r="L233" s="13">
        <v>0</v>
      </c>
      <c r="M233" s="13">
        <v>0</v>
      </c>
      <c r="N233" s="216"/>
      <c r="O233" s="13">
        <v>0</v>
      </c>
      <c r="P233" s="13">
        <v>0</v>
      </c>
      <c r="Q233" s="13">
        <v>0</v>
      </c>
      <c r="R233" s="216"/>
      <c r="S233" s="41">
        <v>0</v>
      </c>
      <c r="T233" s="41">
        <v>0</v>
      </c>
      <c r="U233" s="31">
        <f t="shared" si="55"/>
        <v>1</v>
      </c>
      <c r="V233" s="31">
        <f t="shared" si="56"/>
        <v>7</v>
      </c>
      <c r="W233" s="31">
        <f t="shared" si="57"/>
        <v>35000</v>
      </c>
    </row>
    <row r="234" spans="1:23" x14ac:dyDescent="0.3">
      <c r="A234" s="4"/>
      <c r="B234" s="279"/>
      <c r="C234" s="279" t="s">
        <v>136</v>
      </c>
      <c r="D234" s="259" t="s">
        <v>143</v>
      </c>
      <c r="E234" s="57">
        <v>1120</v>
      </c>
      <c r="F234" s="194"/>
      <c r="G234" s="41">
        <v>1</v>
      </c>
      <c r="H234" s="41">
        <v>16</v>
      </c>
      <c r="I234" s="13">
        <v>230400</v>
      </c>
      <c r="J234" s="216"/>
      <c r="K234" s="13">
        <v>0</v>
      </c>
      <c r="L234" s="13">
        <v>0</v>
      </c>
      <c r="M234" s="13">
        <v>0</v>
      </c>
      <c r="N234" s="216"/>
      <c r="O234" s="13">
        <v>0</v>
      </c>
      <c r="P234" s="13">
        <v>0</v>
      </c>
      <c r="Q234" s="13">
        <v>0</v>
      </c>
      <c r="R234" s="216"/>
      <c r="S234" s="41">
        <v>0</v>
      </c>
      <c r="T234" s="41">
        <v>0</v>
      </c>
      <c r="U234" s="31">
        <f t="shared" si="55"/>
        <v>1</v>
      </c>
      <c r="V234" s="31">
        <f t="shared" si="56"/>
        <v>16</v>
      </c>
      <c r="W234" s="31">
        <f t="shared" si="57"/>
        <v>230400</v>
      </c>
    </row>
    <row r="235" spans="1:23" x14ac:dyDescent="0.3">
      <c r="A235" s="4"/>
      <c r="B235" s="279"/>
      <c r="C235" s="279"/>
      <c r="D235" s="259" t="s">
        <v>144</v>
      </c>
      <c r="E235" s="57"/>
      <c r="F235" s="194"/>
      <c r="G235" s="41"/>
      <c r="H235" s="41"/>
      <c r="I235" s="13"/>
      <c r="J235" s="216"/>
      <c r="K235" s="13"/>
      <c r="L235" s="13"/>
      <c r="M235" s="13"/>
      <c r="N235" s="216"/>
      <c r="O235" s="13"/>
      <c r="P235" s="13"/>
      <c r="Q235" s="13"/>
      <c r="R235" s="216"/>
      <c r="S235" s="41"/>
      <c r="T235" s="41"/>
      <c r="U235" s="31"/>
      <c r="V235" s="31"/>
      <c r="W235" s="31"/>
    </row>
    <row r="236" spans="1:23" ht="17.100000000000001" customHeight="1" x14ac:dyDescent="0.3">
      <c r="A236" s="4"/>
      <c r="B236" s="279"/>
      <c r="C236" s="279" t="s">
        <v>137</v>
      </c>
      <c r="D236" s="268" t="s">
        <v>95</v>
      </c>
      <c r="E236" s="16">
        <v>840</v>
      </c>
      <c r="F236" s="203"/>
      <c r="G236" s="41">
        <v>1</v>
      </c>
      <c r="H236" s="41">
        <v>2</v>
      </c>
      <c r="I236" s="13">
        <v>19200</v>
      </c>
      <c r="J236" s="216"/>
      <c r="K236" s="13">
        <v>0</v>
      </c>
      <c r="L236" s="13">
        <v>0</v>
      </c>
      <c r="M236" s="13">
        <v>0</v>
      </c>
      <c r="N236" s="216"/>
      <c r="O236" s="13">
        <v>0</v>
      </c>
      <c r="P236" s="13">
        <v>0</v>
      </c>
      <c r="Q236" s="13">
        <v>0</v>
      </c>
      <c r="R236" s="216"/>
      <c r="S236" s="41">
        <v>0</v>
      </c>
      <c r="T236" s="41">
        <v>0</v>
      </c>
      <c r="U236" s="31">
        <f t="shared" ref="U236:U241" si="58">G236+K236+O236</f>
        <v>1</v>
      </c>
      <c r="V236" s="31">
        <f t="shared" ref="V236:W241" si="59">H236+L236+P236+S236</f>
        <v>2</v>
      </c>
      <c r="W236" s="31">
        <f t="shared" si="59"/>
        <v>19200</v>
      </c>
    </row>
    <row r="237" spans="1:23" ht="17.100000000000001" customHeight="1" x14ac:dyDescent="0.3">
      <c r="A237" s="4"/>
      <c r="B237" s="279"/>
      <c r="C237" s="279" t="s">
        <v>138</v>
      </c>
      <c r="D237" s="268" t="s">
        <v>95</v>
      </c>
      <c r="E237" s="16">
        <v>841</v>
      </c>
      <c r="F237" s="203"/>
      <c r="G237" s="41">
        <v>1</v>
      </c>
      <c r="H237" s="41">
        <v>6</v>
      </c>
      <c r="I237" s="13">
        <v>57600</v>
      </c>
      <c r="J237" s="216"/>
      <c r="K237" s="13">
        <v>0</v>
      </c>
      <c r="L237" s="13">
        <v>0</v>
      </c>
      <c r="M237" s="13">
        <v>0</v>
      </c>
      <c r="N237" s="216"/>
      <c r="O237" s="13">
        <v>0</v>
      </c>
      <c r="P237" s="13">
        <v>0</v>
      </c>
      <c r="Q237" s="13">
        <v>0</v>
      </c>
      <c r="R237" s="216"/>
      <c r="S237" s="41">
        <v>0</v>
      </c>
      <c r="T237" s="41">
        <v>0</v>
      </c>
      <c r="U237" s="31">
        <f t="shared" si="58"/>
        <v>1</v>
      </c>
      <c r="V237" s="31">
        <f t="shared" si="59"/>
        <v>6</v>
      </c>
      <c r="W237" s="31">
        <f t="shared" si="59"/>
        <v>57600</v>
      </c>
    </row>
    <row r="238" spans="1:23" ht="17.100000000000001" customHeight="1" x14ac:dyDescent="0.3">
      <c r="A238" s="4"/>
      <c r="B238" s="279"/>
      <c r="C238" s="279" t="s">
        <v>139</v>
      </c>
      <c r="D238" s="268" t="s">
        <v>95</v>
      </c>
      <c r="E238" s="57">
        <v>1120</v>
      </c>
      <c r="F238" s="194"/>
      <c r="G238" s="41">
        <v>1</v>
      </c>
      <c r="H238" s="41">
        <v>3</v>
      </c>
      <c r="I238" s="13">
        <v>43200</v>
      </c>
      <c r="J238" s="216"/>
      <c r="K238" s="13">
        <v>0</v>
      </c>
      <c r="L238" s="13">
        <v>0</v>
      </c>
      <c r="M238" s="13">
        <v>0</v>
      </c>
      <c r="N238" s="216"/>
      <c r="O238" s="13">
        <v>0</v>
      </c>
      <c r="P238" s="13">
        <v>0</v>
      </c>
      <c r="Q238" s="13">
        <v>0</v>
      </c>
      <c r="R238" s="216"/>
      <c r="S238" s="41">
        <v>0</v>
      </c>
      <c r="T238" s="41">
        <v>0</v>
      </c>
      <c r="U238" s="31">
        <f t="shared" si="58"/>
        <v>1</v>
      </c>
      <c r="V238" s="31">
        <f t="shared" si="59"/>
        <v>3</v>
      </c>
      <c r="W238" s="31">
        <f t="shared" si="59"/>
        <v>43200</v>
      </c>
    </row>
    <row r="239" spans="1:23" ht="17.100000000000001" customHeight="1" x14ac:dyDescent="0.3">
      <c r="A239" s="4"/>
      <c r="B239" s="279"/>
      <c r="C239" s="279" t="s">
        <v>140</v>
      </c>
      <c r="D239" s="268" t="s">
        <v>95</v>
      </c>
      <c r="E239" s="16">
        <v>840</v>
      </c>
      <c r="F239" s="203"/>
      <c r="G239" s="41">
        <v>1</v>
      </c>
      <c r="H239" s="41">
        <v>8</v>
      </c>
      <c r="I239" s="13">
        <v>76800</v>
      </c>
      <c r="J239" s="216"/>
      <c r="K239" s="13">
        <v>0</v>
      </c>
      <c r="L239" s="13">
        <v>0</v>
      </c>
      <c r="M239" s="13">
        <v>0</v>
      </c>
      <c r="N239" s="216"/>
      <c r="O239" s="13">
        <v>0</v>
      </c>
      <c r="P239" s="13">
        <v>0</v>
      </c>
      <c r="Q239" s="13">
        <v>0</v>
      </c>
      <c r="R239" s="216"/>
      <c r="S239" s="41">
        <v>0</v>
      </c>
      <c r="T239" s="41">
        <v>0</v>
      </c>
      <c r="U239" s="31">
        <f t="shared" si="58"/>
        <v>1</v>
      </c>
      <c r="V239" s="31">
        <f t="shared" si="59"/>
        <v>8</v>
      </c>
      <c r="W239" s="31">
        <f t="shared" si="59"/>
        <v>76800</v>
      </c>
    </row>
    <row r="240" spans="1:23" ht="17.100000000000001" customHeight="1" x14ac:dyDescent="0.3">
      <c r="A240" s="4"/>
      <c r="B240" s="279"/>
      <c r="C240" s="279" t="s">
        <v>141</v>
      </c>
      <c r="D240" s="268" t="s">
        <v>95</v>
      </c>
      <c r="E240" s="57">
        <v>1120</v>
      </c>
      <c r="F240" s="194"/>
      <c r="G240" s="41">
        <v>1</v>
      </c>
      <c r="H240" s="41">
        <v>15</v>
      </c>
      <c r="I240" s="13">
        <v>216000</v>
      </c>
      <c r="J240" s="216"/>
      <c r="K240" s="13">
        <v>0</v>
      </c>
      <c r="L240" s="13">
        <v>0</v>
      </c>
      <c r="M240" s="13">
        <v>0</v>
      </c>
      <c r="N240" s="216"/>
      <c r="O240" s="13">
        <v>0</v>
      </c>
      <c r="P240" s="13">
        <v>0</v>
      </c>
      <c r="Q240" s="13">
        <v>0</v>
      </c>
      <c r="R240" s="216"/>
      <c r="S240" s="41">
        <v>0</v>
      </c>
      <c r="T240" s="41">
        <v>0</v>
      </c>
      <c r="U240" s="31">
        <f t="shared" si="58"/>
        <v>1</v>
      </c>
      <c r="V240" s="31">
        <f t="shared" si="59"/>
        <v>15</v>
      </c>
      <c r="W240" s="31">
        <f t="shared" si="59"/>
        <v>216000</v>
      </c>
    </row>
    <row r="241" spans="1:23" ht="17.100000000000001" customHeight="1" x14ac:dyDescent="0.3">
      <c r="A241" s="5"/>
      <c r="B241" s="282"/>
      <c r="C241" s="282" t="s">
        <v>142</v>
      </c>
      <c r="D241" s="272" t="s">
        <v>95</v>
      </c>
      <c r="E241" s="107">
        <v>1120</v>
      </c>
      <c r="F241" s="195"/>
      <c r="G241" s="43">
        <v>1</v>
      </c>
      <c r="H241" s="43">
        <v>4</v>
      </c>
      <c r="I241" s="61">
        <v>57600</v>
      </c>
      <c r="J241" s="217"/>
      <c r="K241" s="61">
        <v>0</v>
      </c>
      <c r="L241" s="61">
        <v>0</v>
      </c>
      <c r="M241" s="61">
        <v>0</v>
      </c>
      <c r="N241" s="217"/>
      <c r="O241" s="61">
        <v>0</v>
      </c>
      <c r="P241" s="61">
        <v>0</v>
      </c>
      <c r="Q241" s="61">
        <v>0</v>
      </c>
      <c r="R241" s="217"/>
      <c r="S241" s="43">
        <v>0</v>
      </c>
      <c r="T241" s="43">
        <v>0</v>
      </c>
      <c r="U241" s="50">
        <f t="shared" si="58"/>
        <v>1</v>
      </c>
      <c r="V241" s="50">
        <f t="shared" si="59"/>
        <v>4</v>
      </c>
      <c r="W241" s="50">
        <f t="shared" si="59"/>
        <v>57600</v>
      </c>
    </row>
    <row r="242" spans="1:23" ht="17.100000000000001" customHeight="1" x14ac:dyDescent="0.3">
      <c r="A242" s="500" t="s">
        <v>39</v>
      </c>
      <c r="B242" s="501"/>
      <c r="C242" s="501"/>
      <c r="D242" s="502"/>
      <c r="E242" s="106"/>
      <c r="F242" s="215">
        <f>F222</f>
        <v>30</v>
      </c>
      <c r="G242" s="32">
        <f>SUM(G222:G241)</f>
        <v>20</v>
      </c>
      <c r="H242" s="32">
        <f t="shared" ref="H242:W242" si="60">SUM(H222:H241)</f>
        <v>183</v>
      </c>
      <c r="I242" s="32">
        <f t="shared" si="60"/>
        <v>1345800</v>
      </c>
      <c r="J242" s="215"/>
      <c r="K242" s="32">
        <f t="shared" si="60"/>
        <v>0</v>
      </c>
      <c r="L242" s="32">
        <f t="shared" si="60"/>
        <v>0</v>
      </c>
      <c r="M242" s="32">
        <f t="shared" si="60"/>
        <v>0</v>
      </c>
      <c r="N242" s="215"/>
      <c r="O242" s="32">
        <f t="shared" si="60"/>
        <v>0</v>
      </c>
      <c r="P242" s="32">
        <f t="shared" si="60"/>
        <v>0</v>
      </c>
      <c r="Q242" s="32">
        <f t="shared" si="60"/>
        <v>0</v>
      </c>
      <c r="R242" s="215"/>
      <c r="S242" s="32">
        <f t="shared" si="60"/>
        <v>0</v>
      </c>
      <c r="T242" s="32">
        <f t="shared" si="60"/>
        <v>0</v>
      </c>
      <c r="U242" s="32">
        <f t="shared" si="60"/>
        <v>20</v>
      </c>
      <c r="V242" s="32">
        <f t="shared" si="60"/>
        <v>183</v>
      </c>
      <c r="W242" s="32">
        <f t="shared" si="60"/>
        <v>1345800</v>
      </c>
    </row>
    <row r="243" spans="1:23" x14ac:dyDescent="0.3">
      <c r="A243" s="11">
        <v>26</v>
      </c>
      <c r="B243" s="258" t="s">
        <v>58</v>
      </c>
      <c r="C243" s="258" t="s">
        <v>59</v>
      </c>
      <c r="D243" s="258" t="s">
        <v>60</v>
      </c>
      <c r="E243" s="53" t="s">
        <v>322</v>
      </c>
      <c r="F243" s="193"/>
      <c r="G243" s="29">
        <v>0</v>
      </c>
      <c r="H243" s="29">
        <v>0</v>
      </c>
      <c r="I243" s="29">
        <v>0</v>
      </c>
      <c r="J243" s="222"/>
      <c r="K243" s="29">
        <v>0</v>
      </c>
      <c r="L243" s="29">
        <v>0</v>
      </c>
      <c r="M243" s="29">
        <v>0</v>
      </c>
      <c r="N243" s="222"/>
      <c r="O243" s="29">
        <v>0</v>
      </c>
      <c r="P243" s="29">
        <v>0</v>
      </c>
      <c r="Q243" s="29">
        <v>0</v>
      </c>
      <c r="R243" s="199">
        <v>250</v>
      </c>
      <c r="S243" s="29">
        <v>4</v>
      </c>
      <c r="T243" s="29">
        <v>2800</v>
      </c>
      <c r="U243" s="30">
        <f>G243+K243+O243</f>
        <v>0</v>
      </c>
      <c r="V243" s="30">
        <f>H243+L243+P243+S243</f>
        <v>4</v>
      </c>
      <c r="W243" s="30">
        <f>I243+M243+Q243+T243</f>
        <v>2800</v>
      </c>
    </row>
    <row r="244" spans="1:23" x14ac:dyDescent="0.3">
      <c r="A244" s="16"/>
      <c r="B244" s="259"/>
      <c r="C244" s="259"/>
      <c r="D244" s="259" t="s">
        <v>61</v>
      </c>
      <c r="E244" s="57"/>
      <c r="F244" s="194"/>
      <c r="G244" s="41"/>
      <c r="H244" s="41"/>
      <c r="I244" s="41"/>
      <c r="J244" s="229"/>
      <c r="K244" s="41"/>
      <c r="L244" s="41"/>
      <c r="M244" s="41"/>
      <c r="N244" s="229"/>
      <c r="O244" s="41"/>
      <c r="P244" s="41"/>
      <c r="Q244" s="41"/>
      <c r="R244" s="229"/>
      <c r="S244" s="41"/>
      <c r="T244" s="41"/>
      <c r="U244" s="41"/>
      <c r="V244" s="41"/>
      <c r="W244" s="41"/>
    </row>
    <row r="245" spans="1:23" x14ac:dyDescent="0.3">
      <c r="A245" s="16"/>
      <c r="B245" s="259"/>
      <c r="C245" s="259" t="s">
        <v>62</v>
      </c>
      <c r="D245" s="268" t="s">
        <v>95</v>
      </c>
      <c r="E245" s="57" t="s">
        <v>322</v>
      </c>
      <c r="F245" s="194"/>
      <c r="G245" s="13">
        <v>0</v>
      </c>
      <c r="H245" s="13">
        <v>0</v>
      </c>
      <c r="I245" s="13">
        <v>0</v>
      </c>
      <c r="J245" s="216"/>
      <c r="K245" s="13">
        <v>0</v>
      </c>
      <c r="L245" s="13">
        <v>0</v>
      </c>
      <c r="M245" s="13">
        <v>0</v>
      </c>
      <c r="N245" s="216"/>
      <c r="O245" s="13">
        <v>0</v>
      </c>
      <c r="P245" s="13">
        <v>0</v>
      </c>
      <c r="Q245" s="13">
        <v>0</v>
      </c>
      <c r="R245" s="216"/>
      <c r="S245" s="13">
        <v>52</v>
      </c>
      <c r="T245" s="13">
        <v>36400</v>
      </c>
      <c r="U245" s="31">
        <f>G245+K245+O245</f>
        <v>0</v>
      </c>
      <c r="V245" s="31">
        <f>H245+L245+P245+S245</f>
        <v>52</v>
      </c>
      <c r="W245" s="31">
        <f>I245+M245+Q245+T245</f>
        <v>36400</v>
      </c>
    </row>
    <row r="246" spans="1:23" x14ac:dyDescent="0.3">
      <c r="A246" s="16"/>
      <c r="B246" s="259"/>
      <c r="C246" s="279" t="s">
        <v>63</v>
      </c>
      <c r="D246" s="259" t="s">
        <v>41</v>
      </c>
      <c r="E246" s="57" t="s">
        <v>322</v>
      </c>
      <c r="F246" s="194"/>
      <c r="G246" s="13">
        <v>0</v>
      </c>
      <c r="H246" s="13">
        <v>0</v>
      </c>
      <c r="I246" s="13">
        <v>0</v>
      </c>
      <c r="J246" s="216"/>
      <c r="K246" s="13">
        <v>0</v>
      </c>
      <c r="L246" s="13">
        <v>0</v>
      </c>
      <c r="M246" s="13">
        <v>0</v>
      </c>
      <c r="N246" s="216"/>
      <c r="O246" s="13">
        <v>0</v>
      </c>
      <c r="P246" s="13">
        <v>0</v>
      </c>
      <c r="Q246" s="13">
        <v>0</v>
      </c>
      <c r="R246" s="216"/>
      <c r="S246" s="13">
        <v>20</v>
      </c>
      <c r="T246" s="13">
        <v>14000</v>
      </c>
      <c r="U246" s="31">
        <f>G246+K246+O246</f>
        <v>0</v>
      </c>
      <c r="V246" s="31">
        <f>H246+L246+P246+S246</f>
        <v>20</v>
      </c>
      <c r="W246" s="31">
        <f>I246+M246+Q246+T246</f>
        <v>14000</v>
      </c>
    </row>
    <row r="247" spans="1:23" x14ac:dyDescent="0.3">
      <c r="A247" s="16"/>
      <c r="B247" s="259"/>
      <c r="C247" s="259"/>
      <c r="D247" s="259" t="s">
        <v>42</v>
      </c>
      <c r="E247" s="57"/>
      <c r="F247" s="194"/>
      <c r="G247" s="41"/>
      <c r="H247" s="41"/>
      <c r="I247" s="41"/>
      <c r="J247" s="229"/>
      <c r="K247" s="41"/>
      <c r="L247" s="41"/>
      <c r="M247" s="41"/>
      <c r="N247" s="229"/>
      <c r="O247" s="41"/>
      <c r="P247" s="41"/>
      <c r="Q247" s="41"/>
      <c r="R247" s="229"/>
      <c r="S247" s="41"/>
      <c r="T247" s="41"/>
      <c r="U247" s="41"/>
      <c r="V247" s="41"/>
      <c r="W247" s="41"/>
    </row>
    <row r="248" spans="1:23" x14ac:dyDescent="0.3">
      <c r="A248" s="16"/>
      <c r="B248" s="259"/>
      <c r="C248" s="259" t="s">
        <v>64</v>
      </c>
      <c r="D248" s="268" t="s">
        <v>95</v>
      </c>
      <c r="E248" s="57" t="s">
        <v>322</v>
      </c>
      <c r="F248" s="194"/>
      <c r="G248" s="13">
        <v>0</v>
      </c>
      <c r="H248" s="13">
        <v>0</v>
      </c>
      <c r="I248" s="13">
        <v>0</v>
      </c>
      <c r="J248" s="216"/>
      <c r="K248" s="13">
        <v>0</v>
      </c>
      <c r="L248" s="13">
        <v>0</v>
      </c>
      <c r="M248" s="13">
        <v>0</v>
      </c>
      <c r="N248" s="216"/>
      <c r="O248" s="13">
        <v>0</v>
      </c>
      <c r="P248" s="13">
        <v>0</v>
      </c>
      <c r="Q248" s="13">
        <v>0</v>
      </c>
      <c r="R248" s="216"/>
      <c r="S248" s="13">
        <v>5</v>
      </c>
      <c r="T248" s="13">
        <v>3500</v>
      </c>
      <c r="U248" s="31">
        <f>G248+K248+O248</f>
        <v>0</v>
      </c>
      <c r="V248" s="31">
        <f t="shared" ref="V248:W251" si="61">H248+L248+P248+S248</f>
        <v>5</v>
      </c>
      <c r="W248" s="31">
        <f t="shared" si="61"/>
        <v>3500</v>
      </c>
    </row>
    <row r="249" spans="1:23" x14ac:dyDescent="0.3">
      <c r="A249" s="16"/>
      <c r="B249" s="259"/>
      <c r="C249" s="259" t="s">
        <v>65</v>
      </c>
      <c r="D249" s="259" t="s">
        <v>57</v>
      </c>
      <c r="E249" s="57">
        <v>560</v>
      </c>
      <c r="F249" s="207">
        <v>16</v>
      </c>
      <c r="G249" s="13">
        <v>1</v>
      </c>
      <c r="H249" s="13">
        <v>3</v>
      </c>
      <c r="I249" s="13">
        <v>60000</v>
      </c>
      <c r="J249" s="216"/>
      <c r="K249" s="13">
        <v>0</v>
      </c>
      <c r="L249" s="13">
        <v>0</v>
      </c>
      <c r="M249" s="13">
        <v>0</v>
      </c>
      <c r="N249" s="216"/>
      <c r="O249" s="13">
        <v>0</v>
      </c>
      <c r="P249" s="13">
        <v>0</v>
      </c>
      <c r="Q249" s="13">
        <v>0</v>
      </c>
      <c r="R249" s="216"/>
      <c r="S249" s="13">
        <v>0</v>
      </c>
      <c r="T249" s="13">
        <v>0</v>
      </c>
      <c r="U249" s="31">
        <f>G249+K249+O249</f>
        <v>1</v>
      </c>
      <c r="V249" s="31">
        <f t="shared" si="61"/>
        <v>3</v>
      </c>
      <c r="W249" s="31">
        <f t="shared" si="61"/>
        <v>60000</v>
      </c>
    </row>
    <row r="250" spans="1:23" x14ac:dyDescent="0.3">
      <c r="A250" s="16"/>
      <c r="B250" s="259"/>
      <c r="C250" s="259" t="s">
        <v>66</v>
      </c>
      <c r="D250" s="268" t="s">
        <v>95</v>
      </c>
      <c r="E250" s="57">
        <v>560</v>
      </c>
      <c r="F250" s="194"/>
      <c r="G250" s="13">
        <v>1</v>
      </c>
      <c r="H250" s="13">
        <v>3</v>
      </c>
      <c r="I250" s="13">
        <v>60000</v>
      </c>
      <c r="J250" s="216"/>
      <c r="K250" s="13">
        <v>0</v>
      </c>
      <c r="L250" s="13">
        <v>0</v>
      </c>
      <c r="M250" s="13">
        <v>0</v>
      </c>
      <c r="N250" s="216"/>
      <c r="O250" s="13">
        <v>0</v>
      </c>
      <c r="P250" s="13">
        <v>0</v>
      </c>
      <c r="Q250" s="13">
        <v>0</v>
      </c>
      <c r="R250" s="216"/>
      <c r="S250" s="13">
        <v>0</v>
      </c>
      <c r="T250" s="13">
        <v>0</v>
      </c>
      <c r="U250" s="31">
        <f>G250+K250+O250</f>
        <v>1</v>
      </c>
      <c r="V250" s="31">
        <f t="shared" si="61"/>
        <v>3</v>
      </c>
      <c r="W250" s="31">
        <f t="shared" si="61"/>
        <v>60000</v>
      </c>
    </row>
    <row r="251" spans="1:23" x14ac:dyDescent="0.3">
      <c r="A251" s="5"/>
      <c r="B251" s="260"/>
      <c r="C251" s="260" t="s">
        <v>32</v>
      </c>
      <c r="D251" s="272" t="s">
        <v>95</v>
      </c>
      <c r="E251" s="107">
        <v>560</v>
      </c>
      <c r="F251" s="195"/>
      <c r="G251" s="61">
        <v>1</v>
      </c>
      <c r="H251" s="61">
        <v>3</v>
      </c>
      <c r="I251" s="61">
        <v>60000</v>
      </c>
      <c r="J251" s="217"/>
      <c r="K251" s="61">
        <v>0</v>
      </c>
      <c r="L251" s="61">
        <v>0</v>
      </c>
      <c r="M251" s="61">
        <v>0</v>
      </c>
      <c r="N251" s="217"/>
      <c r="O251" s="61">
        <v>0</v>
      </c>
      <c r="P251" s="61">
        <v>0</v>
      </c>
      <c r="Q251" s="61">
        <v>0</v>
      </c>
      <c r="R251" s="217"/>
      <c r="S251" s="61">
        <v>0</v>
      </c>
      <c r="T251" s="61">
        <v>0</v>
      </c>
      <c r="U251" s="50">
        <f>G251+K251+O251</f>
        <v>1</v>
      </c>
      <c r="V251" s="50">
        <f t="shared" si="61"/>
        <v>3</v>
      </c>
      <c r="W251" s="50">
        <f t="shared" si="61"/>
        <v>60000</v>
      </c>
    </row>
    <row r="252" spans="1:23" ht="16.5" customHeight="1" x14ac:dyDescent="0.3">
      <c r="A252" s="500" t="s">
        <v>39</v>
      </c>
      <c r="B252" s="501"/>
      <c r="C252" s="501"/>
      <c r="D252" s="502"/>
      <c r="E252" s="106"/>
      <c r="F252" s="215">
        <f>F249</f>
        <v>16</v>
      </c>
      <c r="G252" s="32">
        <f>SUM(G243:G251)</f>
        <v>3</v>
      </c>
      <c r="H252" s="32">
        <f t="shared" ref="H252:W252" si="62">SUM(H243:H251)</f>
        <v>9</v>
      </c>
      <c r="I252" s="32">
        <f t="shared" si="62"/>
        <v>180000</v>
      </c>
      <c r="J252" s="215"/>
      <c r="K252" s="32">
        <f t="shared" si="62"/>
        <v>0</v>
      </c>
      <c r="L252" s="32">
        <f t="shared" si="62"/>
        <v>0</v>
      </c>
      <c r="M252" s="32">
        <f t="shared" si="62"/>
        <v>0</v>
      </c>
      <c r="N252" s="215"/>
      <c r="O252" s="32">
        <f t="shared" si="62"/>
        <v>0</v>
      </c>
      <c r="P252" s="32">
        <f t="shared" si="62"/>
        <v>0</v>
      </c>
      <c r="Q252" s="32">
        <f t="shared" si="62"/>
        <v>0</v>
      </c>
      <c r="R252" s="215">
        <f>R243</f>
        <v>250</v>
      </c>
      <c r="S252" s="32">
        <f t="shared" si="62"/>
        <v>81</v>
      </c>
      <c r="T252" s="32">
        <f t="shared" si="62"/>
        <v>56700</v>
      </c>
      <c r="U252" s="32">
        <f t="shared" si="62"/>
        <v>3</v>
      </c>
      <c r="V252" s="32">
        <f t="shared" si="62"/>
        <v>90</v>
      </c>
      <c r="W252" s="32">
        <f t="shared" si="62"/>
        <v>236700</v>
      </c>
    </row>
    <row r="253" spans="1:23" s="360" customFormat="1" ht="75.75" customHeight="1" x14ac:dyDescent="0.3">
      <c r="A253" s="352">
        <v>27</v>
      </c>
      <c r="B253" s="353" t="s">
        <v>84</v>
      </c>
      <c r="C253" s="354" t="s">
        <v>326</v>
      </c>
      <c r="D253" s="354" t="s">
        <v>325</v>
      </c>
      <c r="E253" s="352">
        <v>240</v>
      </c>
      <c r="F253" s="355">
        <v>30</v>
      </c>
      <c r="G253" s="356">
        <v>2</v>
      </c>
      <c r="H253" s="356">
        <v>40</v>
      </c>
      <c r="I253" s="357">
        <f>H253*5000</f>
        <v>200000</v>
      </c>
      <c r="J253" s="358"/>
      <c r="K253" s="357">
        <v>0</v>
      </c>
      <c r="L253" s="357">
        <v>0</v>
      </c>
      <c r="M253" s="357">
        <v>0</v>
      </c>
      <c r="N253" s="358"/>
      <c r="O253" s="357">
        <v>0</v>
      </c>
      <c r="P253" s="357">
        <v>0</v>
      </c>
      <c r="Q253" s="357">
        <v>0</v>
      </c>
      <c r="R253" s="358"/>
      <c r="S253" s="357">
        <v>0</v>
      </c>
      <c r="T253" s="357">
        <v>0</v>
      </c>
      <c r="U253" s="359">
        <f>G253+K253+O253</f>
        <v>2</v>
      </c>
      <c r="V253" s="359">
        <f t="shared" ref="V253:V265" si="63">H253+L253+P253+S253</f>
        <v>40</v>
      </c>
      <c r="W253" s="359">
        <f t="shared" ref="W253:W265" si="64">I253+M253+Q253+T253</f>
        <v>200000</v>
      </c>
    </row>
    <row r="254" spans="1:23" s="360" customFormat="1" ht="36.75" customHeight="1" x14ac:dyDescent="0.3">
      <c r="A254" s="361"/>
      <c r="B254" s="362"/>
      <c r="C254" s="363" t="s">
        <v>327</v>
      </c>
      <c r="D254" s="364" t="s">
        <v>95</v>
      </c>
      <c r="E254" s="365">
        <v>100</v>
      </c>
      <c r="F254" s="366"/>
      <c r="G254" s="367">
        <v>0</v>
      </c>
      <c r="H254" s="367">
        <v>0</v>
      </c>
      <c r="I254" s="368">
        <v>0</v>
      </c>
      <c r="J254" s="369">
        <v>28</v>
      </c>
      <c r="K254" s="368">
        <v>2</v>
      </c>
      <c r="L254" s="368">
        <v>40</v>
      </c>
      <c r="M254" s="368">
        <f>L254*1000</f>
        <v>40000</v>
      </c>
      <c r="N254" s="370"/>
      <c r="O254" s="368">
        <v>0</v>
      </c>
      <c r="P254" s="368">
        <v>0</v>
      </c>
      <c r="Q254" s="368">
        <v>0</v>
      </c>
      <c r="R254" s="370"/>
      <c r="S254" s="368">
        <v>0</v>
      </c>
      <c r="T254" s="368">
        <v>0</v>
      </c>
      <c r="U254" s="371">
        <f t="shared" ref="U254:U265" si="65">G254+K254+O254</f>
        <v>2</v>
      </c>
      <c r="V254" s="371">
        <f t="shared" si="63"/>
        <v>40</v>
      </c>
      <c r="W254" s="371">
        <f t="shared" si="64"/>
        <v>40000</v>
      </c>
    </row>
    <row r="255" spans="1:23" s="360" customFormat="1" ht="36.75" customHeight="1" x14ac:dyDescent="0.3">
      <c r="A255" s="361"/>
      <c r="B255" s="362"/>
      <c r="C255" s="363" t="s">
        <v>329</v>
      </c>
      <c r="D255" s="364" t="s">
        <v>95</v>
      </c>
      <c r="E255" s="365">
        <v>40</v>
      </c>
      <c r="F255" s="366"/>
      <c r="G255" s="367">
        <v>0</v>
      </c>
      <c r="H255" s="367">
        <v>0</v>
      </c>
      <c r="I255" s="368">
        <v>0</v>
      </c>
      <c r="J255" s="370"/>
      <c r="K255" s="368">
        <v>1</v>
      </c>
      <c r="L255" s="368">
        <v>20</v>
      </c>
      <c r="M255" s="368">
        <v>20000</v>
      </c>
      <c r="N255" s="370"/>
      <c r="O255" s="368">
        <v>0</v>
      </c>
      <c r="P255" s="368">
        <v>0</v>
      </c>
      <c r="Q255" s="368">
        <v>0</v>
      </c>
      <c r="R255" s="370"/>
      <c r="S255" s="368">
        <v>0</v>
      </c>
      <c r="T255" s="368">
        <v>0</v>
      </c>
      <c r="U255" s="371">
        <f t="shared" si="65"/>
        <v>1</v>
      </c>
      <c r="V255" s="371">
        <f t="shared" si="63"/>
        <v>20</v>
      </c>
      <c r="W255" s="371">
        <f t="shared" si="64"/>
        <v>20000</v>
      </c>
    </row>
    <row r="256" spans="1:23" s="360" customFormat="1" ht="36" x14ac:dyDescent="0.3">
      <c r="A256" s="372"/>
      <c r="B256" s="373"/>
      <c r="C256" s="374" t="s">
        <v>330</v>
      </c>
      <c r="D256" s="375" t="s">
        <v>95</v>
      </c>
      <c r="E256" s="376">
        <v>40</v>
      </c>
      <c r="F256" s="377"/>
      <c r="G256" s="378">
        <v>0</v>
      </c>
      <c r="H256" s="378">
        <v>0</v>
      </c>
      <c r="I256" s="379">
        <v>0</v>
      </c>
      <c r="J256" s="380"/>
      <c r="K256" s="379">
        <v>1</v>
      </c>
      <c r="L256" s="379">
        <v>20</v>
      </c>
      <c r="M256" s="379">
        <v>20000</v>
      </c>
      <c r="N256" s="380"/>
      <c r="O256" s="379">
        <v>0</v>
      </c>
      <c r="P256" s="379">
        <v>0</v>
      </c>
      <c r="Q256" s="379">
        <v>0</v>
      </c>
      <c r="R256" s="380"/>
      <c r="S256" s="379">
        <v>0</v>
      </c>
      <c r="T256" s="379">
        <v>0</v>
      </c>
      <c r="U256" s="381">
        <f t="shared" si="65"/>
        <v>1</v>
      </c>
      <c r="V256" s="381">
        <f t="shared" si="63"/>
        <v>20</v>
      </c>
      <c r="W256" s="381">
        <f t="shared" si="64"/>
        <v>20000</v>
      </c>
    </row>
    <row r="257" spans="1:23" s="360" customFormat="1" ht="36" x14ac:dyDescent="0.3">
      <c r="A257" s="382"/>
      <c r="B257" s="383"/>
      <c r="C257" s="354" t="s">
        <v>331</v>
      </c>
      <c r="D257" s="384" t="s">
        <v>95</v>
      </c>
      <c r="E257" s="352">
        <v>40</v>
      </c>
      <c r="F257" s="385"/>
      <c r="G257" s="356">
        <v>0</v>
      </c>
      <c r="H257" s="356">
        <v>0</v>
      </c>
      <c r="I257" s="357">
        <v>0</v>
      </c>
      <c r="J257" s="358"/>
      <c r="K257" s="357">
        <v>1</v>
      </c>
      <c r="L257" s="357">
        <v>20</v>
      </c>
      <c r="M257" s="357">
        <v>20000</v>
      </c>
      <c r="N257" s="358"/>
      <c r="O257" s="357">
        <v>0</v>
      </c>
      <c r="P257" s="357">
        <v>0</v>
      </c>
      <c r="Q257" s="357">
        <v>0</v>
      </c>
      <c r="R257" s="358"/>
      <c r="S257" s="357">
        <v>0</v>
      </c>
      <c r="T257" s="357">
        <v>0</v>
      </c>
      <c r="U257" s="359">
        <f t="shared" si="65"/>
        <v>1</v>
      </c>
      <c r="V257" s="359">
        <f t="shared" si="63"/>
        <v>20</v>
      </c>
      <c r="W257" s="359">
        <f t="shared" si="64"/>
        <v>20000</v>
      </c>
    </row>
    <row r="258" spans="1:23" s="360" customFormat="1" ht="36" x14ac:dyDescent="0.3">
      <c r="A258" s="361"/>
      <c r="B258" s="362"/>
      <c r="C258" s="363" t="s">
        <v>332</v>
      </c>
      <c r="D258" s="364" t="s">
        <v>95</v>
      </c>
      <c r="E258" s="365">
        <v>60</v>
      </c>
      <c r="F258" s="366"/>
      <c r="G258" s="367">
        <v>0</v>
      </c>
      <c r="H258" s="367">
        <v>0</v>
      </c>
      <c r="I258" s="368">
        <v>0</v>
      </c>
      <c r="J258" s="370"/>
      <c r="K258" s="368">
        <v>1</v>
      </c>
      <c r="L258" s="368">
        <v>20</v>
      </c>
      <c r="M258" s="368">
        <v>20000</v>
      </c>
      <c r="N258" s="370"/>
      <c r="O258" s="368">
        <v>0</v>
      </c>
      <c r="P258" s="368">
        <v>0</v>
      </c>
      <c r="Q258" s="368">
        <v>0</v>
      </c>
      <c r="R258" s="370"/>
      <c r="S258" s="368">
        <v>0</v>
      </c>
      <c r="T258" s="368">
        <v>0</v>
      </c>
      <c r="U258" s="371">
        <f t="shared" si="65"/>
        <v>1</v>
      </c>
      <c r="V258" s="371">
        <f t="shared" si="63"/>
        <v>20</v>
      </c>
      <c r="W258" s="371">
        <f t="shared" si="64"/>
        <v>20000</v>
      </c>
    </row>
    <row r="259" spans="1:23" s="360" customFormat="1" ht="36" x14ac:dyDescent="0.3">
      <c r="A259" s="361"/>
      <c r="B259" s="362"/>
      <c r="C259" s="363" t="s">
        <v>333</v>
      </c>
      <c r="D259" s="364" t="s">
        <v>95</v>
      </c>
      <c r="E259" s="365">
        <v>60</v>
      </c>
      <c r="F259" s="366"/>
      <c r="G259" s="367">
        <v>0</v>
      </c>
      <c r="H259" s="367">
        <v>0</v>
      </c>
      <c r="I259" s="368">
        <v>0</v>
      </c>
      <c r="J259" s="370"/>
      <c r="K259" s="368">
        <v>1</v>
      </c>
      <c r="L259" s="368">
        <v>20</v>
      </c>
      <c r="M259" s="368">
        <v>20000</v>
      </c>
      <c r="N259" s="370"/>
      <c r="O259" s="368">
        <v>0</v>
      </c>
      <c r="P259" s="368">
        <v>0</v>
      </c>
      <c r="Q259" s="368">
        <v>0</v>
      </c>
      <c r="R259" s="370"/>
      <c r="S259" s="368">
        <v>0</v>
      </c>
      <c r="T259" s="368">
        <v>0</v>
      </c>
      <c r="U259" s="371">
        <f t="shared" si="65"/>
        <v>1</v>
      </c>
      <c r="V259" s="371">
        <f t="shared" si="63"/>
        <v>20</v>
      </c>
      <c r="W259" s="371">
        <f t="shared" si="64"/>
        <v>20000</v>
      </c>
    </row>
    <row r="260" spans="1:23" s="360" customFormat="1" ht="34.5" customHeight="1" x14ac:dyDescent="0.3">
      <c r="A260" s="361"/>
      <c r="B260" s="362"/>
      <c r="C260" s="363" t="s">
        <v>334</v>
      </c>
      <c r="D260" s="364" t="s">
        <v>340</v>
      </c>
      <c r="E260" s="365">
        <v>150</v>
      </c>
      <c r="F260" s="366"/>
      <c r="G260" s="367">
        <v>0</v>
      </c>
      <c r="H260" s="367">
        <v>0</v>
      </c>
      <c r="I260" s="368">
        <v>0</v>
      </c>
      <c r="J260" s="370"/>
      <c r="K260" s="367">
        <v>0</v>
      </c>
      <c r="L260" s="367">
        <v>0</v>
      </c>
      <c r="M260" s="368">
        <v>0</v>
      </c>
      <c r="N260" s="369">
        <v>31</v>
      </c>
      <c r="O260" s="368">
        <v>2</v>
      </c>
      <c r="P260" s="368">
        <v>40</v>
      </c>
      <c r="Q260" s="368">
        <v>40000</v>
      </c>
      <c r="R260" s="370"/>
      <c r="S260" s="368"/>
      <c r="T260" s="368"/>
      <c r="U260" s="371">
        <f t="shared" si="65"/>
        <v>2</v>
      </c>
      <c r="V260" s="371">
        <f t="shared" si="63"/>
        <v>40</v>
      </c>
      <c r="W260" s="371">
        <f t="shared" si="64"/>
        <v>40000</v>
      </c>
    </row>
    <row r="261" spans="1:23" s="360" customFormat="1" x14ac:dyDescent="0.3">
      <c r="A261" s="361"/>
      <c r="B261" s="362"/>
      <c r="C261" s="363" t="s">
        <v>335</v>
      </c>
      <c r="D261" s="364" t="s">
        <v>341</v>
      </c>
      <c r="E261" s="365">
        <v>60</v>
      </c>
      <c r="F261" s="366"/>
      <c r="G261" s="367">
        <v>0</v>
      </c>
      <c r="H261" s="367">
        <v>0</v>
      </c>
      <c r="I261" s="368">
        <v>0</v>
      </c>
      <c r="J261" s="370"/>
      <c r="K261" s="367">
        <v>0</v>
      </c>
      <c r="L261" s="367">
        <v>0</v>
      </c>
      <c r="M261" s="368">
        <v>0</v>
      </c>
      <c r="N261" s="370"/>
      <c r="O261" s="368">
        <v>2</v>
      </c>
      <c r="P261" s="368">
        <v>32</v>
      </c>
      <c r="Q261" s="368">
        <v>32000</v>
      </c>
      <c r="R261" s="370"/>
      <c r="S261" s="368"/>
      <c r="T261" s="368"/>
      <c r="U261" s="371">
        <f t="shared" si="65"/>
        <v>2</v>
      </c>
      <c r="V261" s="371">
        <f t="shared" si="63"/>
        <v>32</v>
      </c>
      <c r="W261" s="371">
        <f t="shared" si="64"/>
        <v>32000</v>
      </c>
    </row>
    <row r="262" spans="1:23" s="360" customFormat="1" ht="16.5" customHeight="1" x14ac:dyDescent="0.3">
      <c r="A262" s="361"/>
      <c r="B262" s="362"/>
      <c r="C262" s="363" t="s">
        <v>336</v>
      </c>
      <c r="D262" s="364" t="s">
        <v>95</v>
      </c>
      <c r="E262" s="365">
        <v>60</v>
      </c>
      <c r="F262" s="366"/>
      <c r="G262" s="367">
        <v>0</v>
      </c>
      <c r="H262" s="367">
        <v>0</v>
      </c>
      <c r="I262" s="368">
        <v>0</v>
      </c>
      <c r="J262" s="370"/>
      <c r="K262" s="367">
        <v>0</v>
      </c>
      <c r="L262" s="367">
        <v>0</v>
      </c>
      <c r="M262" s="368">
        <v>0</v>
      </c>
      <c r="N262" s="370"/>
      <c r="O262" s="368">
        <v>1</v>
      </c>
      <c r="P262" s="368">
        <v>16</v>
      </c>
      <c r="Q262" s="368">
        <v>16000</v>
      </c>
      <c r="R262" s="370"/>
      <c r="S262" s="368">
        <v>0</v>
      </c>
      <c r="T262" s="368">
        <v>0</v>
      </c>
      <c r="U262" s="371">
        <f t="shared" si="65"/>
        <v>1</v>
      </c>
      <c r="V262" s="371">
        <f t="shared" si="63"/>
        <v>16</v>
      </c>
      <c r="W262" s="371">
        <f t="shared" si="64"/>
        <v>16000</v>
      </c>
    </row>
    <row r="263" spans="1:23" s="360" customFormat="1" ht="36" x14ac:dyDescent="0.3">
      <c r="A263" s="361"/>
      <c r="B263" s="362"/>
      <c r="C263" s="363" t="s">
        <v>337</v>
      </c>
      <c r="D263" s="364" t="s">
        <v>340</v>
      </c>
      <c r="E263" s="365">
        <v>60</v>
      </c>
      <c r="F263" s="366"/>
      <c r="G263" s="367"/>
      <c r="H263" s="367"/>
      <c r="I263" s="368"/>
      <c r="J263" s="370"/>
      <c r="K263" s="367"/>
      <c r="L263" s="367"/>
      <c r="M263" s="368"/>
      <c r="N263" s="370"/>
      <c r="O263" s="368">
        <v>1</v>
      </c>
      <c r="P263" s="368">
        <v>16</v>
      </c>
      <c r="Q263" s="368">
        <v>16000</v>
      </c>
      <c r="R263" s="370"/>
      <c r="S263" s="368"/>
      <c r="T263" s="368"/>
      <c r="U263" s="371">
        <f t="shared" si="65"/>
        <v>1</v>
      </c>
      <c r="V263" s="371">
        <f t="shared" si="63"/>
        <v>16</v>
      </c>
      <c r="W263" s="371">
        <f t="shared" si="64"/>
        <v>16000</v>
      </c>
    </row>
    <row r="264" spans="1:23" ht="35.25" customHeight="1" x14ac:dyDescent="0.3">
      <c r="A264" s="16"/>
      <c r="B264" s="279"/>
      <c r="C264" s="295" t="s">
        <v>338</v>
      </c>
      <c r="D264" s="296" t="s">
        <v>307</v>
      </c>
      <c r="E264" s="111">
        <v>30</v>
      </c>
      <c r="F264" s="208"/>
      <c r="G264" s="117">
        <v>0</v>
      </c>
      <c r="H264" s="117">
        <v>0</v>
      </c>
      <c r="I264" s="102">
        <v>0</v>
      </c>
      <c r="J264" s="223"/>
      <c r="K264" s="117">
        <v>0</v>
      </c>
      <c r="L264" s="117">
        <v>0</v>
      </c>
      <c r="M264" s="102">
        <v>0</v>
      </c>
      <c r="N264" s="223"/>
      <c r="O264" s="102">
        <v>1</v>
      </c>
      <c r="P264" s="102">
        <v>16</v>
      </c>
      <c r="Q264" s="102">
        <v>16000</v>
      </c>
      <c r="R264" s="223"/>
      <c r="S264" s="102">
        <v>0</v>
      </c>
      <c r="T264" s="102">
        <v>0</v>
      </c>
      <c r="U264" s="100">
        <f t="shared" si="65"/>
        <v>1</v>
      </c>
      <c r="V264" s="100">
        <f t="shared" si="63"/>
        <v>16</v>
      </c>
      <c r="W264" s="100">
        <f t="shared" si="64"/>
        <v>16000</v>
      </c>
    </row>
    <row r="265" spans="1:23" ht="17.100000000000001" customHeight="1" x14ac:dyDescent="0.3">
      <c r="A265" s="63"/>
      <c r="B265" s="282"/>
      <c r="C265" s="297" t="s">
        <v>339</v>
      </c>
      <c r="D265" s="298" t="s">
        <v>95</v>
      </c>
      <c r="E265" s="112">
        <v>30</v>
      </c>
      <c r="F265" s="209"/>
      <c r="G265" s="121">
        <v>0</v>
      </c>
      <c r="H265" s="121">
        <v>0</v>
      </c>
      <c r="I265" s="103">
        <v>0</v>
      </c>
      <c r="J265" s="224"/>
      <c r="K265" s="121">
        <v>0</v>
      </c>
      <c r="L265" s="121">
        <v>0</v>
      </c>
      <c r="M265" s="103">
        <v>0</v>
      </c>
      <c r="N265" s="224"/>
      <c r="O265" s="103">
        <v>2</v>
      </c>
      <c r="P265" s="103">
        <v>32</v>
      </c>
      <c r="Q265" s="103">
        <v>32000</v>
      </c>
      <c r="R265" s="224"/>
      <c r="S265" s="103">
        <v>0</v>
      </c>
      <c r="T265" s="103">
        <v>0</v>
      </c>
      <c r="U265" s="137">
        <f t="shared" si="65"/>
        <v>2</v>
      </c>
      <c r="V265" s="137">
        <f t="shared" si="63"/>
        <v>32</v>
      </c>
      <c r="W265" s="137">
        <f t="shared" si="64"/>
        <v>32000</v>
      </c>
    </row>
    <row r="266" spans="1:23" ht="17.100000000000001" customHeight="1" x14ac:dyDescent="0.3">
      <c r="A266" s="500" t="s">
        <v>39</v>
      </c>
      <c r="B266" s="501"/>
      <c r="C266" s="501"/>
      <c r="D266" s="502"/>
      <c r="E266" s="106"/>
      <c r="F266" s="192">
        <f>F253</f>
        <v>30</v>
      </c>
      <c r="G266" s="32">
        <f>SUM(G253:G265)</f>
        <v>2</v>
      </c>
      <c r="H266" s="32">
        <f t="shared" ref="H266:W266" si="66">SUM(H253:H265)</f>
        <v>40</v>
      </c>
      <c r="I266" s="32">
        <f t="shared" si="66"/>
        <v>200000</v>
      </c>
      <c r="J266" s="215">
        <f>J254</f>
        <v>28</v>
      </c>
      <c r="K266" s="32">
        <f t="shared" si="66"/>
        <v>7</v>
      </c>
      <c r="L266" s="32">
        <f t="shared" si="66"/>
        <v>140</v>
      </c>
      <c r="M266" s="32">
        <f t="shared" si="66"/>
        <v>140000</v>
      </c>
      <c r="N266" s="215">
        <f>N260</f>
        <v>31</v>
      </c>
      <c r="O266" s="32">
        <f t="shared" si="66"/>
        <v>9</v>
      </c>
      <c r="P266" s="32">
        <f t="shared" si="66"/>
        <v>152</v>
      </c>
      <c r="Q266" s="32">
        <f t="shared" si="66"/>
        <v>152000</v>
      </c>
      <c r="R266" s="215"/>
      <c r="S266" s="32">
        <f t="shared" si="66"/>
        <v>0</v>
      </c>
      <c r="T266" s="32">
        <f t="shared" si="66"/>
        <v>0</v>
      </c>
      <c r="U266" s="32">
        <f t="shared" si="66"/>
        <v>18</v>
      </c>
      <c r="V266" s="32">
        <f t="shared" si="66"/>
        <v>332</v>
      </c>
      <c r="W266" s="32">
        <f t="shared" si="66"/>
        <v>492000</v>
      </c>
    </row>
    <row r="267" spans="1:23" ht="16.899999999999999" customHeight="1" x14ac:dyDescent="0.3">
      <c r="A267" s="11">
        <v>28</v>
      </c>
      <c r="B267" s="258" t="s">
        <v>246</v>
      </c>
      <c r="C267" s="291" t="s">
        <v>401</v>
      </c>
      <c r="D267" s="258" t="s">
        <v>85</v>
      </c>
      <c r="E267" s="11">
        <v>30</v>
      </c>
      <c r="F267" s="205"/>
      <c r="G267" s="42">
        <v>0</v>
      </c>
      <c r="H267" s="42">
        <v>0</v>
      </c>
      <c r="I267" s="42">
        <v>0</v>
      </c>
      <c r="J267" s="235">
        <v>16</v>
      </c>
      <c r="K267" s="42">
        <v>11</v>
      </c>
      <c r="L267" s="42">
        <v>220</v>
      </c>
      <c r="M267" s="29">
        <v>286000</v>
      </c>
      <c r="N267" s="222"/>
      <c r="O267" s="42">
        <v>0</v>
      </c>
      <c r="P267" s="42">
        <v>0</v>
      </c>
      <c r="Q267" s="42">
        <v>0</v>
      </c>
      <c r="R267" s="231"/>
      <c r="S267" s="42">
        <v>0</v>
      </c>
      <c r="T267" s="42">
        <v>0</v>
      </c>
      <c r="U267" s="30">
        <f>G267+K267+O267</f>
        <v>11</v>
      </c>
      <c r="V267" s="30">
        <f t="shared" ref="V267:W270" si="67">H267+L267+P267+S267</f>
        <v>220</v>
      </c>
      <c r="W267" s="30">
        <f t="shared" si="67"/>
        <v>286000</v>
      </c>
    </row>
    <row r="268" spans="1:23" ht="16.899999999999999" customHeight="1" x14ac:dyDescent="0.3">
      <c r="A268" s="64"/>
      <c r="B268" s="299"/>
      <c r="C268" s="279" t="s">
        <v>402</v>
      </c>
      <c r="D268" s="268" t="s">
        <v>95</v>
      </c>
      <c r="E268" s="16">
        <v>30</v>
      </c>
      <c r="F268" s="203"/>
      <c r="G268" s="41">
        <v>0</v>
      </c>
      <c r="H268" s="41">
        <v>0</v>
      </c>
      <c r="I268" s="41">
        <v>0</v>
      </c>
      <c r="J268" s="229"/>
      <c r="K268" s="41">
        <v>1</v>
      </c>
      <c r="L268" s="41">
        <v>20</v>
      </c>
      <c r="M268" s="13">
        <v>26000</v>
      </c>
      <c r="N268" s="216"/>
      <c r="O268" s="41">
        <v>0</v>
      </c>
      <c r="P268" s="41">
        <v>0</v>
      </c>
      <c r="Q268" s="41">
        <v>0</v>
      </c>
      <c r="R268" s="229"/>
      <c r="S268" s="41">
        <v>0</v>
      </c>
      <c r="T268" s="41">
        <v>0</v>
      </c>
      <c r="U268" s="31">
        <f>G268+K268+O268</f>
        <v>1</v>
      </c>
      <c r="V268" s="31">
        <f t="shared" si="67"/>
        <v>20</v>
      </c>
      <c r="W268" s="31">
        <f t="shared" si="67"/>
        <v>26000</v>
      </c>
    </row>
    <row r="269" spans="1:23" ht="33" customHeight="1" x14ac:dyDescent="0.3">
      <c r="A269" s="64"/>
      <c r="B269" s="299"/>
      <c r="C269" s="300" t="s">
        <v>403</v>
      </c>
      <c r="D269" s="268" t="s">
        <v>95</v>
      </c>
      <c r="E269" s="16">
        <v>18</v>
      </c>
      <c r="F269" s="203"/>
      <c r="G269" s="41">
        <v>0</v>
      </c>
      <c r="H269" s="41">
        <v>0</v>
      </c>
      <c r="I269" s="41">
        <v>0</v>
      </c>
      <c r="J269" s="229"/>
      <c r="K269" s="41">
        <v>2</v>
      </c>
      <c r="L269" s="41">
        <v>40</v>
      </c>
      <c r="M269" s="13">
        <v>36600</v>
      </c>
      <c r="N269" s="216"/>
      <c r="O269" s="41">
        <v>0</v>
      </c>
      <c r="P269" s="41">
        <v>0</v>
      </c>
      <c r="Q269" s="41">
        <v>0</v>
      </c>
      <c r="R269" s="229"/>
      <c r="S269" s="41">
        <v>0</v>
      </c>
      <c r="T269" s="41">
        <v>0</v>
      </c>
      <c r="U269" s="31">
        <f>G269+K269+O269</f>
        <v>2</v>
      </c>
      <c r="V269" s="31">
        <f t="shared" si="67"/>
        <v>40</v>
      </c>
      <c r="W269" s="31">
        <f t="shared" si="67"/>
        <v>36600</v>
      </c>
    </row>
    <row r="270" spans="1:23" ht="16.899999999999999" customHeight="1" x14ac:dyDescent="0.3">
      <c r="A270" s="64"/>
      <c r="B270" s="299"/>
      <c r="C270" s="279" t="s">
        <v>404</v>
      </c>
      <c r="D270" s="268" t="s">
        <v>95</v>
      </c>
      <c r="E270" s="16">
        <v>18</v>
      </c>
      <c r="F270" s="203"/>
      <c r="G270" s="41">
        <v>0</v>
      </c>
      <c r="H270" s="41">
        <v>0</v>
      </c>
      <c r="I270" s="41">
        <v>0</v>
      </c>
      <c r="J270" s="229"/>
      <c r="K270" s="41">
        <v>3</v>
      </c>
      <c r="L270" s="41">
        <v>60</v>
      </c>
      <c r="M270" s="13">
        <v>54900</v>
      </c>
      <c r="N270" s="216"/>
      <c r="O270" s="41">
        <v>0</v>
      </c>
      <c r="P270" s="41">
        <v>0</v>
      </c>
      <c r="Q270" s="41">
        <v>0</v>
      </c>
      <c r="R270" s="229"/>
      <c r="S270" s="41">
        <v>0</v>
      </c>
      <c r="T270" s="41">
        <v>0</v>
      </c>
      <c r="U270" s="31">
        <f>G270+K270+O270</f>
        <v>3</v>
      </c>
      <c r="V270" s="31">
        <f t="shared" si="67"/>
        <v>60</v>
      </c>
      <c r="W270" s="31">
        <f t="shared" si="67"/>
        <v>54900</v>
      </c>
    </row>
    <row r="271" spans="1:23" ht="16.899999999999999" customHeight="1" x14ac:dyDescent="0.3">
      <c r="A271" s="521" t="s">
        <v>39</v>
      </c>
      <c r="B271" s="521"/>
      <c r="C271" s="521"/>
      <c r="D271" s="521"/>
      <c r="E271" s="106"/>
      <c r="F271" s="192"/>
      <c r="G271" s="32">
        <f>SUM(G267:G270)</f>
        <v>0</v>
      </c>
      <c r="H271" s="32">
        <f t="shared" ref="H271:W271" si="68">SUM(H267:H270)</f>
        <v>0</v>
      </c>
      <c r="I271" s="32">
        <f t="shared" si="68"/>
        <v>0</v>
      </c>
      <c r="J271" s="215">
        <f>J267</f>
        <v>16</v>
      </c>
      <c r="K271" s="32">
        <f t="shared" si="68"/>
        <v>17</v>
      </c>
      <c r="L271" s="32">
        <f t="shared" si="68"/>
        <v>340</v>
      </c>
      <c r="M271" s="32">
        <f t="shared" si="68"/>
        <v>403500</v>
      </c>
      <c r="N271" s="215"/>
      <c r="O271" s="32">
        <f t="shared" si="68"/>
        <v>0</v>
      </c>
      <c r="P271" s="32">
        <f t="shared" si="68"/>
        <v>0</v>
      </c>
      <c r="Q271" s="32">
        <f t="shared" si="68"/>
        <v>0</v>
      </c>
      <c r="R271" s="215"/>
      <c r="S271" s="32">
        <f t="shared" si="68"/>
        <v>0</v>
      </c>
      <c r="T271" s="32">
        <f t="shared" si="68"/>
        <v>0</v>
      </c>
      <c r="U271" s="32">
        <f t="shared" si="68"/>
        <v>17</v>
      </c>
      <c r="V271" s="32">
        <f t="shared" si="68"/>
        <v>340</v>
      </c>
      <c r="W271" s="32">
        <f t="shared" si="68"/>
        <v>403500</v>
      </c>
    </row>
    <row r="272" spans="1:23" ht="16.899999999999999" customHeight="1" x14ac:dyDescent="0.3">
      <c r="A272" s="11">
        <v>29</v>
      </c>
      <c r="B272" s="277" t="s">
        <v>321</v>
      </c>
      <c r="C272" s="291" t="s">
        <v>405</v>
      </c>
      <c r="D272" s="277" t="s">
        <v>158</v>
      </c>
      <c r="E272" s="11">
        <v>18</v>
      </c>
      <c r="F272" s="205"/>
      <c r="G272" s="42">
        <v>0</v>
      </c>
      <c r="H272" s="42">
        <v>0</v>
      </c>
      <c r="I272" s="42">
        <v>0</v>
      </c>
      <c r="J272" s="231"/>
      <c r="K272" s="42">
        <v>0</v>
      </c>
      <c r="L272" s="42">
        <v>0</v>
      </c>
      <c r="M272" s="42">
        <v>0</v>
      </c>
      <c r="N272" s="235">
        <v>16</v>
      </c>
      <c r="O272" s="42">
        <v>1</v>
      </c>
      <c r="P272" s="42">
        <v>20</v>
      </c>
      <c r="Q272" s="118">
        <v>20000</v>
      </c>
      <c r="R272" s="250"/>
      <c r="S272" s="30">
        <v>0</v>
      </c>
      <c r="T272" s="30">
        <v>0</v>
      </c>
      <c r="U272" s="30">
        <f>G272+K272+O272</f>
        <v>1</v>
      </c>
      <c r="V272" s="30">
        <f>H272+L272+P272+S272</f>
        <v>20</v>
      </c>
      <c r="W272" s="30">
        <f>I272+M272+Q272+T272</f>
        <v>20000</v>
      </c>
    </row>
    <row r="273" spans="1:23" ht="16.899999999999999" customHeight="1" x14ac:dyDescent="0.3">
      <c r="A273" s="64"/>
      <c r="B273" s="267"/>
      <c r="C273" s="279" t="s">
        <v>320</v>
      </c>
      <c r="D273" s="268"/>
      <c r="E273" s="16"/>
      <c r="F273" s="203"/>
      <c r="G273" s="41"/>
      <c r="H273" s="41"/>
      <c r="I273" s="41"/>
      <c r="J273" s="229"/>
      <c r="K273" s="41"/>
      <c r="L273" s="41"/>
      <c r="M273" s="41"/>
      <c r="N273" s="229"/>
      <c r="O273" s="41"/>
      <c r="P273" s="41"/>
      <c r="Q273" s="41"/>
      <c r="R273" s="229"/>
      <c r="S273" s="31"/>
      <c r="T273" s="31"/>
      <c r="U273" s="31"/>
      <c r="V273" s="31"/>
      <c r="W273" s="31"/>
    </row>
    <row r="274" spans="1:23" ht="16.899999999999999" customHeight="1" x14ac:dyDescent="0.3">
      <c r="A274" s="64"/>
      <c r="B274" s="267"/>
      <c r="C274" s="279" t="s">
        <v>406</v>
      </c>
      <c r="D274" s="268" t="s">
        <v>158</v>
      </c>
      <c r="E274" s="16">
        <v>18</v>
      </c>
      <c r="F274" s="203"/>
      <c r="G274" s="41">
        <v>0</v>
      </c>
      <c r="H274" s="41">
        <v>0</v>
      </c>
      <c r="I274" s="41">
        <v>0</v>
      </c>
      <c r="J274" s="229"/>
      <c r="K274" s="41">
        <v>0</v>
      </c>
      <c r="L274" s="41">
        <v>0</v>
      </c>
      <c r="M274" s="41">
        <v>0</v>
      </c>
      <c r="N274" s="229"/>
      <c r="O274" s="41">
        <v>1</v>
      </c>
      <c r="P274" s="41">
        <v>20</v>
      </c>
      <c r="Q274" s="119">
        <v>20000</v>
      </c>
      <c r="R274" s="251"/>
      <c r="S274" s="31">
        <v>0</v>
      </c>
      <c r="T274" s="31">
        <v>0</v>
      </c>
      <c r="U274" s="31">
        <f>G274+K274+O274</f>
        <v>1</v>
      </c>
      <c r="V274" s="31">
        <f>H274+L274+P274+S274</f>
        <v>20</v>
      </c>
      <c r="W274" s="31">
        <f>I274+M274+Q274+T274</f>
        <v>20000</v>
      </c>
    </row>
    <row r="275" spans="1:23" ht="16.899999999999999" customHeight="1" x14ac:dyDescent="0.3">
      <c r="A275" s="64"/>
      <c r="B275" s="267"/>
      <c r="C275" s="279" t="s">
        <v>407</v>
      </c>
      <c r="D275" s="268" t="s">
        <v>158</v>
      </c>
      <c r="E275" s="16">
        <v>18</v>
      </c>
      <c r="F275" s="203"/>
      <c r="G275" s="41">
        <v>0</v>
      </c>
      <c r="H275" s="41">
        <v>0</v>
      </c>
      <c r="I275" s="41">
        <v>0</v>
      </c>
      <c r="J275" s="229"/>
      <c r="K275" s="41">
        <v>0</v>
      </c>
      <c r="L275" s="41">
        <v>0</v>
      </c>
      <c r="M275" s="41">
        <v>0</v>
      </c>
      <c r="N275" s="229"/>
      <c r="O275" s="41">
        <v>1</v>
      </c>
      <c r="P275" s="41">
        <v>20</v>
      </c>
      <c r="Q275" s="119">
        <v>20000</v>
      </c>
      <c r="R275" s="251"/>
      <c r="S275" s="31">
        <v>0</v>
      </c>
      <c r="T275" s="31">
        <v>0</v>
      </c>
      <c r="U275" s="31">
        <f>G275+K275+O275</f>
        <v>1</v>
      </c>
      <c r="V275" s="31">
        <f>H275+L275+P275+S275</f>
        <v>20</v>
      </c>
      <c r="W275" s="31">
        <f>I275+M275+Q275+T275</f>
        <v>20000</v>
      </c>
    </row>
    <row r="276" spans="1:23" ht="16.899999999999999" customHeight="1" x14ac:dyDescent="0.3">
      <c r="A276" s="521" t="s">
        <v>39</v>
      </c>
      <c r="B276" s="521"/>
      <c r="C276" s="521"/>
      <c r="D276" s="521"/>
      <c r="E276" s="106"/>
      <c r="F276" s="192"/>
      <c r="G276" s="32">
        <f>SUM(G272:G275)</f>
        <v>0</v>
      </c>
      <c r="H276" s="32">
        <f t="shared" ref="H276:W276" si="69">SUM(H272:H275)</f>
        <v>0</v>
      </c>
      <c r="I276" s="32">
        <f t="shared" si="69"/>
        <v>0</v>
      </c>
      <c r="J276" s="215"/>
      <c r="K276" s="32">
        <f t="shared" si="69"/>
        <v>0</v>
      </c>
      <c r="L276" s="32">
        <f t="shared" si="69"/>
        <v>0</v>
      </c>
      <c r="M276" s="32">
        <f t="shared" si="69"/>
        <v>0</v>
      </c>
      <c r="N276" s="215">
        <f>N272</f>
        <v>16</v>
      </c>
      <c r="O276" s="32">
        <f t="shared" si="69"/>
        <v>3</v>
      </c>
      <c r="P276" s="32">
        <f t="shared" si="69"/>
        <v>60</v>
      </c>
      <c r="Q276" s="32">
        <f t="shared" si="69"/>
        <v>60000</v>
      </c>
      <c r="R276" s="215"/>
      <c r="S276" s="32">
        <f t="shared" si="69"/>
        <v>0</v>
      </c>
      <c r="T276" s="32">
        <f t="shared" si="69"/>
        <v>0</v>
      </c>
      <c r="U276" s="32">
        <f t="shared" si="69"/>
        <v>3</v>
      </c>
      <c r="V276" s="32">
        <f t="shared" si="69"/>
        <v>60</v>
      </c>
      <c r="W276" s="32">
        <f t="shared" si="69"/>
        <v>60000</v>
      </c>
    </row>
    <row r="277" spans="1:23" ht="16.899999999999999" customHeight="1" x14ac:dyDescent="0.3">
      <c r="A277" s="11">
        <v>30</v>
      </c>
      <c r="B277" s="258" t="s">
        <v>233</v>
      </c>
      <c r="C277" s="301" t="s">
        <v>397</v>
      </c>
      <c r="D277" s="302" t="s">
        <v>343</v>
      </c>
      <c r="E277" s="144">
        <v>40</v>
      </c>
      <c r="F277" s="210"/>
      <c r="G277" s="144">
        <v>0</v>
      </c>
      <c r="H277" s="144">
        <v>0</v>
      </c>
      <c r="I277" s="144">
        <v>0</v>
      </c>
      <c r="J277" s="236">
        <v>28</v>
      </c>
      <c r="K277" s="144">
        <v>2</v>
      </c>
      <c r="L277" s="144">
        <v>40</v>
      </c>
      <c r="M277" s="144">
        <v>55000</v>
      </c>
      <c r="N277" s="210"/>
      <c r="O277" s="144">
        <v>0</v>
      </c>
      <c r="P277" s="144">
        <v>0</v>
      </c>
      <c r="Q277" s="144">
        <v>0</v>
      </c>
      <c r="R277" s="210"/>
      <c r="S277" s="29">
        <v>0</v>
      </c>
      <c r="T277" s="29">
        <v>0</v>
      </c>
      <c r="U277" s="30">
        <f>G277+K277+O277</f>
        <v>2</v>
      </c>
      <c r="V277" s="30">
        <f>H277+L277+P277+S277</f>
        <v>40</v>
      </c>
      <c r="W277" s="30">
        <f>I277+M277+Q277+T277</f>
        <v>55000</v>
      </c>
    </row>
    <row r="278" spans="1:23" ht="16.899999999999999" customHeight="1" x14ac:dyDescent="0.3">
      <c r="A278" s="16"/>
      <c r="B278" s="259"/>
      <c r="C278" s="303" t="s">
        <v>342</v>
      </c>
      <c r="D278" s="304" t="s">
        <v>344</v>
      </c>
      <c r="E278" s="145"/>
      <c r="F278" s="211"/>
      <c r="G278" s="145"/>
      <c r="H278" s="145"/>
      <c r="I278" s="145"/>
      <c r="J278" s="211"/>
      <c r="K278" s="145"/>
      <c r="L278" s="145"/>
      <c r="M278" s="145"/>
      <c r="N278" s="211"/>
      <c r="O278" s="145"/>
      <c r="P278" s="145"/>
      <c r="Q278" s="145"/>
      <c r="R278" s="211"/>
      <c r="S278" s="13"/>
      <c r="T278" s="13"/>
      <c r="U278" s="13"/>
      <c r="V278" s="13"/>
      <c r="W278" s="13"/>
    </row>
    <row r="279" spans="1:23" ht="16.899999999999999" customHeight="1" x14ac:dyDescent="0.3">
      <c r="A279" s="16"/>
      <c r="B279" s="259"/>
      <c r="C279" s="303" t="s">
        <v>398</v>
      </c>
      <c r="D279" s="304" t="s">
        <v>345</v>
      </c>
      <c r="E279" s="145">
        <v>18</v>
      </c>
      <c r="F279" s="211"/>
      <c r="G279" s="145">
        <v>0</v>
      </c>
      <c r="H279" s="145">
        <v>0</v>
      </c>
      <c r="I279" s="145">
        <v>0</v>
      </c>
      <c r="J279" s="211"/>
      <c r="K279" s="145">
        <v>4</v>
      </c>
      <c r="L279" s="145">
        <v>100</v>
      </c>
      <c r="M279" s="145">
        <v>190000</v>
      </c>
      <c r="N279" s="211"/>
      <c r="O279" s="145">
        <v>0</v>
      </c>
      <c r="P279" s="145">
        <v>0</v>
      </c>
      <c r="Q279" s="145">
        <v>0</v>
      </c>
      <c r="R279" s="211"/>
      <c r="S279" s="13">
        <v>0</v>
      </c>
      <c r="T279" s="13">
        <v>0</v>
      </c>
      <c r="U279" s="31">
        <f>G279+K279+O279</f>
        <v>4</v>
      </c>
      <c r="V279" s="31">
        <f>H279+L279+P279+S279</f>
        <v>100</v>
      </c>
      <c r="W279" s="31">
        <f>I279+M279+Q279+T279</f>
        <v>190000</v>
      </c>
    </row>
    <row r="280" spans="1:23" ht="16.899999999999999" customHeight="1" x14ac:dyDescent="0.3">
      <c r="A280" s="16"/>
      <c r="B280" s="259"/>
      <c r="C280" s="303"/>
      <c r="D280" s="304" t="s">
        <v>388</v>
      </c>
      <c r="E280" s="145"/>
      <c r="F280" s="211"/>
      <c r="G280" s="145"/>
      <c r="H280" s="145"/>
      <c r="I280" s="145"/>
      <c r="J280" s="211"/>
      <c r="K280" s="145"/>
      <c r="L280" s="145"/>
      <c r="M280" s="145"/>
      <c r="N280" s="211"/>
      <c r="O280" s="145"/>
      <c r="P280" s="145"/>
      <c r="Q280" s="145"/>
      <c r="R280" s="211"/>
      <c r="S280" s="13"/>
      <c r="T280" s="13"/>
      <c r="U280" s="13"/>
      <c r="V280" s="13"/>
      <c r="W280" s="13"/>
    </row>
    <row r="281" spans="1:23" ht="16.899999999999999" customHeight="1" x14ac:dyDescent="0.3">
      <c r="A281" s="16"/>
      <c r="B281" s="259"/>
      <c r="C281" s="303"/>
      <c r="D281" s="304" t="s">
        <v>346</v>
      </c>
      <c r="E281" s="145"/>
      <c r="F281" s="211"/>
      <c r="G281" s="145"/>
      <c r="H281" s="145"/>
      <c r="I281" s="145"/>
      <c r="J281" s="211"/>
      <c r="K281" s="145"/>
      <c r="L281" s="145"/>
      <c r="M281" s="145"/>
      <c r="N281" s="211"/>
      <c r="O281" s="145"/>
      <c r="P281" s="145"/>
      <c r="Q281" s="145"/>
      <c r="R281" s="211"/>
      <c r="S281" s="13"/>
      <c r="T281" s="13"/>
      <c r="U281" s="31"/>
      <c r="V281" s="31"/>
      <c r="W281" s="31"/>
    </row>
    <row r="282" spans="1:23" ht="16.899999999999999" customHeight="1" x14ac:dyDescent="0.3">
      <c r="A282" s="16"/>
      <c r="B282" s="259"/>
      <c r="C282" s="303" t="s">
        <v>399</v>
      </c>
      <c r="D282" s="304" t="s">
        <v>345</v>
      </c>
      <c r="E282" s="145">
        <v>18</v>
      </c>
      <c r="F282" s="211"/>
      <c r="G282" s="145">
        <v>0</v>
      </c>
      <c r="H282" s="145">
        <v>0</v>
      </c>
      <c r="I282" s="145">
        <v>0</v>
      </c>
      <c r="J282" s="211"/>
      <c r="K282" s="145">
        <v>4</v>
      </c>
      <c r="L282" s="145">
        <v>100</v>
      </c>
      <c r="M282" s="145">
        <v>190000</v>
      </c>
      <c r="N282" s="211"/>
      <c r="O282" s="145">
        <v>0</v>
      </c>
      <c r="P282" s="145">
        <v>0</v>
      </c>
      <c r="Q282" s="145">
        <v>0</v>
      </c>
      <c r="R282" s="211"/>
      <c r="S282" s="13"/>
      <c r="T282" s="13"/>
      <c r="U282" s="31">
        <f>G282+K282+O282</f>
        <v>4</v>
      </c>
      <c r="V282" s="31">
        <f>H282+L282+P282+S282</f>
        <v>100</v>
      </c>
      <c r="W282" s="31">
        <f>I282+M282+Q282+T282</f>
        <v>190000</v>
      </c>
    </row>
    <row r="283" spans="1:23" ht="16.899999999999999" customHeight="1" x14ac:dyDescent="0.3">
      <c r="A283" s="63"/>
      <c r="B283" s="260"/>
      <c r="C283" s="305" t="s">
        <v>389</v>
      </c>
      <c r="D283" s="306" t="s">
        <v>390</v>
      </c>
      <c r="E283" s="146"/>
      <c r="F283" s="212"/>
      <c r="G283" s="146"/>
      <c r="H283" s="146"/>
      <c r="I283" s="146"/>
      <c r="J283" s="212"/>
      <c r="K283" s="146"/>
      <c r="L283" s="146"/>
      <c r="M283" s="146"/>
      <c r="N283" s="212"/>
      <c r="O283" s="146"/>
      <c r="P283" s="146"/>
      <c r="Q283" s="146"/>
      <c r="R283" s="212"/>
      <c r="S283" s="61"/>
      <c r="T283" s="61"/>
      <c r="U283" s="50"/>
      <c r="V283" s="50"/>
      <c r="W283" s="50"/>
    </row>
    <row r="284" spans="1:23" ht="16.899999999999999" customHeight="1" x14ac:dyDescent="0.3">
      <c r="A284" s="16"/>
      <c r="B284" s="259"/>
      <c r="C284" s="303"/>
      <c r="D284" s="304" t="s">
        <v>391</v>
      </c>
      <c r="E284" s="145"/>
      <c r="F284" s="211"/>
      <c r="G284" s="145"/>
      <c r="H284" s="145"/>
      <c r="I284" s="145"/>
      <c r="J284" s="211"/>
      <c r="K284" s="145"/>
      <c r="L284" s="145"/>
      <c r="M284" s="145"/>
      <c r="N284" s="211"/>
      <c r="O284" s="145"/>
      <c r="P284" s="145"/>
      <c r="Q284" s="145"/>
      <c r="R284" s="211"/>
      <c r="S284" s="13"/>
      <c r="T284" s="13"/>
      <c r="U284" s="13"/>
      <c r="V284" s="13"/>
      <c r="W284" s="13"/>
    </row>
    <row r="285" spans="1:23" ht="16.899999999999999" customHeight="1" x14ac:dyDescent="0.3">
      <c r="A285" s="16"/>
      <c r="B285" s="259"/>
      <c r="C285" s="303" t="s">
        <v>400</v>
      </c>
      <c r="D285" s="304" t="s">
        <v>343</v>
      </c>
      <c r="E285" s="145">
        <v>20</v>
      </c>
      <c r="F285" s="211"/>
      <c r="G285" s="145">
        <v>0</v>
      </c>
      <c r="H285" s="145">
        <v>0</v>
      </c>
      <c r="I285" s="145">
        <v>0</v>
      </c>
      <c r="J285" s="211"/>
      <c r="K285" s="145">
        <v>1</v>
      </c>
      <c r="L285" s="145">
        <v>20</v>
      </c>
      <c r="M285" s="145">
        <v>20000</v>
      </c>
      <c r="N285" s="211"/>
      <c r="O285" s="145">
        <v>0</v>
      </c>
      <c r="P285" s="145">
        <v>0</v>
      </c>
      <c r="Q285" s="145">
        <v>0</v>
      </c>
      <c r="R285" s="211"/>
      <c r="S285" s="13"/>
      <c r="T285" s="13"/>
      <c r="U285" s="31">
        <f>G285+K285+O285</f>
        <v>1</v>
      </c>
      <c r="V285" s="31">
        <f>H285+L285+P285+S285</f>
        <v>20</v>
      </c>
      <c r="W285" s="31">
        <f>I285+M285+Q285+T285</f>
        <v>20000</v>
      </c>
    </row>
    <row r="286" spans="1:23" ht="16.899999999999999" customHeight="1" x14ac:dyDescent="0.3">
      <c r="A286" s="16"/>
      <c r="B286" s="259"/>
      <c r="C286" s="303"/>
      <c r="D286" s="304" t="s">
        <v>392</v>
      </c>
      <c r="E286" s="145"/>
      <c r="F286" s="211"/>
      <c r="G286" s="145"/>
      <c r="H286" s="145"/>
      <c r="I286" s="145"/>
      <c r="J286" s="211"/>
      <c r="K286" s="145"/>
      <c r="L286" s="145"/>
      <c r="M286" s="145"/>
      <c r="N286" s="211"/>
      <c r="O286" s="145"/>
      <c r="P286" s="145"/>
      <c r="Q286" s="145"/>
      <c r="R286" s="211"/>
      <c r="S286" s="13"/>
      <c r="T286" s="13"/>
      <c r="U286" s="31"/>
      <c r="V286" s="31"/>
      <c r="W286" s="31"/>
    </row>
    <row r="287" spans="1:23" ht="16.899999999999999" customHeight="1" x14ac:dyDescent="0.3">
      <c r="A287" s="63"/>
      <c r="B287" s="260"/>
      <c r="C287" s="305"/>
      <c r="D287" s="306" t="s">
        <v>393</v>
      </c>
      <c r="E287" s="146"/>
      <c r="F287" s="212"/>
      <c r="G287" s="146"/>
      <c r="H287" s="146"/>
      <c r="I287" s="146"/>
      <c r="J287" s="212"/>
      <c r="K287" s="146"/>
      <c r="L287" s="146"/>
      <c r="M287" s="146"/>
      <c r="N287" s="212"/>
      <c r="O287" s="146"/>
      <c r="P287" s="146"/>
      <c r="Q287" s="146"/>
      <c r="R287" s="212"/>
      <c r="S287" s="61"/>
      <c r="T287" s="61"/>
      <c r="U287" s="61"/>
      <c r="V287" s="61"/>
      <c r="W287" s="61"/>
    </row>
    <row r="288" spans="1:23" ht="16.899999999999999" customHeight="1" x14ac:dyDescent="0.3">
      <c r="A288" s="521" t="s">
        <v>39</v>
      </c>
      <c r="B288" s="521"/>
      <c r="C288" s="521"/>
      <c r="D288" s="521"/>
      <c r="E288" s="106"/>
      <c r="F288" s="192"/>
      <c r="G288" s="32">
        <f>SUM(G277:G287)</f>
        <v>0</v>
      </c>
      <c r="H288" s="32">
        <f t="shared" ref="H288:W288" si="70">SUM(H277:H287)</f>
        <v>0</v>
      </c>
      <c r="I288" s="32">
        <f t="shared" si="70"/>
        <v>0</v>
      </c>
      <c r="J288" s="215">
        <f>J277</f>
        <v>28</v>
      </c>
      <c r="K288" s="32">
        <f t="shared" si="70"/>
        <v>11</v>
      </c>
      <c r="L288" s="32">
        <f t="shared" si="70"/>
        <v>260</v>
      </c>
      <c r="M288" s="32">
        <f t="shared" si="70"/>
        <v>455000</v>
      </c>
      <c r="N288" s="215"/>
      <c r="O288" s="32">
        <f t="shared" si="70"/>
        <v>0</v>
      </c>
      <c r="P288" s="32">
        <f t="shared" si="70"/>
        <v>0</v>
      </c>
      <c r="Q288" s="32">
        <f t="shared" si="70"/>
        <v>0</v>
      </c>
      <c r="R288" s="215"/>
      <c r="S288" s="32">
        <f t="shared" si="70"/>
        <v>0</v>
      </c>
      <c r="T288" s="32">
        <f t="shared" si="70"/>
        <v>0</v>
      </c>
      <c r="U288" s="32">
        <f t="shared" si="70"/>
        <v>11</v>
      </c>
      <c r="V288" s="32">
        <f t="shared" si="70"/>
        <v>260</v>
      </c>
      <c r="W288" s="32">
        <f t="shared" si="70"/>
        <v>455000</v>
      </c>
    </row>
    <row r="289" spans="1:23" ht="18.75" customHeight="1" x14ac:dyDescent="0.3">
      <c r="A289" s="11">
        <v>31</v>
      </c>
      <c r="B289" s="291" t="s">
        <v>145</v>
      </c>
      <c r="C289" s="291" t="s">
        <v>146</v>
      </c>
      <c r="D289" s="258" t="s">
        <v>150</v>
      </c>
      <c r="E289" s="11">
        <v>60</v>
      </c>
      <c r="F289" s="205"/>
      <c r="G289" s="42">
        <v>0</v>
      </c>
      <c r="H289" s="42">
        <v>0</v>
      </c>
      <c r="I289" s="29">
        <v>0</v>
      </c>
      <c r="J289" s="222"/>
      <c r="K289" s="42">
        <v>0</v>
      </c>
      <c r="L289" s="42">
        <v>0</v>
      </c>
      <c r="M289" s="42">
        <v>0</v>
      </c>
      <c r="N289" s="235">
        <v>16</v>
      </c>
      <c r="O289" s="42">
        <v>1</v>
      </c>
      <c r="P289" s="42">
        <v>20</v>
      </c>
      <c r="Q289" s="29">
        <v>12000</v>
      </c>
      <c r="R289" s="222"/>
      <c r="S289" s="42">
        <v>0</v>
      </c>
      <c r="T289" s="42">
        <v>0</v>
      </c>
      <c r="U289" s="30">
        <f>G289+K289+O289</f>
        <v>1</v>
      </c>
      <c r="V289" s="30">
        <f t="shared" ref="V289:W293" si="71">H289+L289+P289+S289</f>
        <v>20</v>
      </c>
      <c r="W289" s="30">
        <f t="shared" si="71"/>
        <v>12000</v>
      </c>
    </row>
    <row r="290" spans="1:23" ht="17.45" customHeight="1" x14ac:dyDescent="0.3">
      <c r="A290" s="4"/>
      <c r="B290" s="279"/>
      <c r="C290" s="279" t="s">
        <v>104</v>
      </c>
      <c r="D290" s="268" t="s">
        <v>95</v>
      </c>
      <c r="E290" s="16">
        <v>60</v>
      </c>
      <c r="F290" s="203"/>
      <c r="G290" s="41">
        <v>0</v>
      </c>
      <c r="H290" s="41">
        <v>0</v>
      </c>
      <c r="I290" s="13">
        <v>0</v>
      </c>
      <c r="J290" s="216"/>
      <c r="K290" s="41">
        <v>0</v>
      </c>
      <c r="L290" s="41">
        <v>0</v>
      </c>
      <c r="M290" s="41">
        <v>0</v>
      </c>
      <c r="N290" s="229"/>
      <c r="O290" s="41">
        <v>1</v>
      </c>
      <c r="P290" s="41">
        <v>20</v>
      </c>
      <c r="Q290" s="13">
        <v>12000</v>
      </c>
      <c r="R290" s="216"/>
      <c r="S290" s="41">
        <v>0</v>
      </c>
      <c r="T290" s="41">
        <v>0</v>
      </c>
      <c r="U290" s="31">
        <f>G290+K290+O290</f>
        <v>1</v>
      </c>
      <c r="V290" s="31">
        <f t="shared" si="71"/>
        <v>20</v>
      </c>
      <c r="W290" s="31">
        <f t="shared" si="71"/>
        <v>12000</v>
      </c>
    </row>
    <row r="291" spans="1:23" ht="17.45" customHeight="1" x14ac:dyDescent="0.3">
      <c r="A291" s="4"/>
      <c r="B291" s="279"/>
      <c r="C291" s="279" t="s">
        <v>147</v>
      </c>
      <c r="D291" s="268" t="s">
        <v>95</v>
      </c>
      <c r="E291" s="16">
        <v>60</v>
      </c>
      <c r="F291" s="203"/>
      <c r="G291" s="41">
        <v>0</v>
      </c>
      <c r="H291" s="41">
        <v>0</v>
      </c>
      <c r="I291" s="13">
        <v>0</v>
      </c>
      <c r="J291" s="216"/>
      <c r="K291" s="41">
        <v>0</v>
      </c>
      <c r="L291" s="41">
        <v>0</v>
      </c>
      <c r="M291" s="41">
        <v>0</v>
      </c>
      <c r="N291" s="229"/>
      <c r="O291" s="41">
        <v>1</v>
      </c>
      <c r="P291" s="41">
        <v>20</v>
      </c>
      <c r="Q291" s="13">
        <v>12000</v>
      </c>
      <c r="R291" s="216"/>
      <c r="S291" s="41">
        <v>0</v>
      </c>
      <c r="T291" s="41">
        <v>0</v>
      </c>
      <c r="U291" s="31">
        <f>G291+K291+O291</f>
        <v>1</v>
      </c>
      <c r="V291" s="31">
        <f t="shared" si="71"/>
        <v>20</v>
      </c>
      <c r="W291" s="31">
        <f t="shared" si="71"/>
        <v>12000</v>
      </c>
    </row>
    <row r="292" spans="1:23" ht="17.45" customHeight="1" x14ac:dyDescent="0.3">
      <c r="A292" s="4"/>
      <c r="B292" s="279"/>
      <c r="C292" s="279" t="s">
        <v>148</v>
      </c>
      <c r="D292" s="268" t="s">
        <v>95</v>
      </c>
      <c r="E292" s="16">
        <v>60</v>
      </c>
      <c r="F292" s="203"/>
      <c r="G292" s="41">
        <v>0</v>
      </c>
      <c r="H292" s="41">
        <v>0</v>
      </c>
      <c r="I292" s="13">
        <v>0</v>
      </c>
      <c r="J292" s="216"/>
      <c r="K292" s="41">
        <v>0</v>
      </c>
      <c r="L292" s="41">
        <v>0</v>
      </c>
      <c r="M292" s="41">
        <v>0</v>
      </c>
      <c r="N292" s="229"/>
      <c r="O292" s="41">
        <v>1</v>
      </c>
      <c r="P292" s="41">
        <v>20</v>
      </c>
      <c r="Q292" s="13">
        <v>12000</v>
      </c>
      <c r="R292" s="216"/>
      <c r="S292" s="41">
        <v>0</v>
      </c>
      <c r="T292" s="41">
        <v>0</v>
      </c>
      <c r="U292" s="31">
        <f>G292+K292+O292</f>
        <v>1</v>
      </c>
      <c r="V292" s="31">
        <f t="shared" si="71"/>
        <v>20</v>
      </c>
      <c r="W292" s="31">
        <f t="shared" si="71"/>
        <v>12000</v>
      </c>
    </row>
    <row r="293" spans="1:23" ht="18" customHeight="1" x14ac:dyDescent="0.3">
      <c r="A293" s="5"/>
      <c r="B293" s="282"/>
      <c r="C293" s="282" t="s">
        <v>149</v>
      </c>
      <c r="D293" s="272" t="s">
        <v>95</v>
      </c>
      <c r="E293" s="63">
        <v>60</v>
      </c>
      <c r="F293" s="206"/>
      <c r="G293" s="43">
        <v>0</v>
      </c>
      <c r="H293" s="43">
        <v>0</v>
      </c>
      <c r="I293" s="61">
        <v>0</v>
      </c>
      <c r="J293" s="217"/>
      <c r="K293" s="43">
        <v>0</v>
      </c>
      <c r="L293" s="43">
        <v>0</v>
      </c>
      <c r="M293" s="43">
        <v>0</v>
      </c>
      <c r="N293" s="232"/>
      <c r="O293" s="43">
        <v>1</v>
      </c>
      <c r="P293" s="43">
        <v>20</v>
      </c>
      <c r="Q293" s="61">
        <v>12000</v>
      </c>
      <c r="R293" s="217"/>
      <c r="S293" s="43">
        <v>0</v>
      </c>
      <c r="T293" s="43">
        <v>0</v>
      </c>
      <c r="U293" s="50">
        <f>G293+K293+O293</f>
        <v>1</v>
      </c>
      <c r="V293" s="50">
        <f t="shared" si="71"/>
        <v>20</v>
      </c>
      <c r="W293" s="50">
        <f t="shared" si="71"/>
        <v>12000</v>
      </c>
    </row>
    <row r="294" spans="1:23" ht="18.75" customHeight="1" x14ac:dyDescent="0.3">
      <c r="A294" s="500" t="s">
        <v>39</v>
      </c>
      <c r="B294" s="501"/>
      <c r="C294" s="501"/>
      <c r="D294" s="502"/>
      <c r="E294" s="106"/>
      <c r="F294" s="192"/>
      <c r="G294" s="32">
        <f>SUM(G289:G293)</f>
        <v>0</v>
      </c>
      <c r="H294" s="32">
        <f t="shared" ref="H294:W294" si="72">SUM(H289:H293)</f>
        <v>0</v>
      </c>
      <c r="I294" s="32">
        <f t="shared" si="72"/>
        <v>0</v>
      </c>
      <c r="J294" s="215"/>
      <c r="K294" s="32">
        <f t="shared" si="72"/>
        <v>0</v>
      </c>
      <c r="L294" s="32">
        <f t="shared" si="72"/>
        <v>0</v>
      </c>
      <c r="M294" s="32">
        <f t="shared" si="72"/>
        <v>0</v>
      </c>
      <c r="N294" s="215">
        <f>N289</f>
        <v>16</v>
      </c>
      <c r="O294" s="32">
        <f t="shared" si="72"/>
        <v>5</v>
      </c>
      <c r="P294" s="32">
        <f t="shared" si="72"/>
        <v>100</v>
      </c>
      <c r="Q294" s="32">
        <f t="shared" si="72"/>
        <v>60000</v>
      </c>
      <c r="R294" s="215"/>
      <c r="S294" s="32">
        <f t="shared" si="72"/>
        <v>0</v>
      </c>
      <c r="T294" s="32">
        <f t="shared" si="72"/>
        <v>0</v>
      </c>
      <c r="U294" s="32">
        <f t="shared" si="72"/>
        <v>5</v>
      </c>
      <c r="V294" s="32">
        <f t="shared" si="72"/>
        <v>100</v>
      </c>
      <c r="W294" s="32">
        <f t="shared" si="72"/>
        <v>60000</v>
      </c>
    </row>
    <row r="295" spans="1:23" ht="17.100000000000001" customHeight="1" x14ac:dyDescent="0.3">
      <c r="A295" s="11">
        <v>32</v>
      </c>
      <c r="B295" s="258" t="s">
        <v>178</v>
      </c>
      <c r="C295" s="258" t="s">
        <v>179</v>
      </c>
      <c r="D295" s="258" t="s">
        <v>24</v>
      </c>
      <c r="E295" s="53">
        <v>30</v>
      </c>
      <c r="F295" s="194"/>
      <c r="G295" s="13">
        <v>0</v>
      </c>
      <c r="H295" s="13">
        <v>0</v>
      </c>
      <c r="I295" s="13">
        <v>0</v>
      </c>
      <c r="J295" s="216"/>
      <c r="K295" s="13">
        <v>0</v>
      </c>
      <c r="L295" s="13">
        <v>0</v>
      </c>
      <c r="M295" s="13">
        <v>0</v>
      </c>
      <c r="N295" s="207">
        <v>16</v>
      </c>
      <c r="O295" s="29">
        <v>1</v>
      </c>
      <c r="P295" s="29">
        <v>20</v>
      </c>
      <c r="Q295" s="29">
        <v>40000</v>
      </c>
      <c r="R295" s="222"/>
      <c r="S295" s="29">
        <v>0</v>
      </c>
      <c r="T295" s="29">
        <v>0</v>
      </c>
      <c r="U295" s="30">
        <f>G295+K295+O295</f>
        <v>1</v>
      </c>
      <c r="V295" s="30">
        <f t="shared" ref="V295:W299" si="73">H295+L295+P295+S295</f>
        <v>20</v>
      </c>
      <c r="W295" s="30">
        <f t="shared" si="73"/>
        <v>40000</v>
      </c>
    </row>
    <row r="296" spans="1:23" ht="17.100000000000001" customHeight="1" x14ac:dyDescent="0.3">
      <c r="A296" s="16"/>
      <c r="B296" s="259"/>
      <c r="C296" s="259" t="s">
        <v>161</v>
      </c>
      <c r="D296" s="268" t="s">
        <v>95</v>
      </c>
      <c r="E296" s="57">
        <v>30</v>
      </c>
      <c r="F296" s="194"/>
      <c r="G296" s="13">
        <v>0</v>
      </c>
      <c r="H296" s="13">
        <v>0</v>
      </c>
      <c r="I296" s="13">
        <v>0</v>
      </c>
      <c r="J296" s="216"/>
      <c r="K296" s="13">
        <v>0</v>
      </c>
      <c r="L296" s="13">
        <v>0</v>
      </c>
      <c r="M296" s="13">
        <v>0</v>
      </c>
      <c r="N296" s="216"/>
      <c r="O296" s="13">
        <v>1</v>
      </c>
      <c r="P296" s="13">
        <v>20</v>
      </c>
      <c r="Q296" s="13">
        <v>40000</v>
      </c>
      <c r="R296" s="216"/>
      <c r="S296" s="13">
        <v>0</v>
      </c>
      <c r="T296" s="13">
        <v>0</v>
      </c>
      <c r="U296" s="31">
        <f>G296+K296+O296</f>
        <v>1</v>
      </c>
      <c r="V296" s="31">
        <f t="shared" si="73"/>
        <v>20</v>
      </c>
      <c r="W296" s="31">
        <f t="shared" si="73"/>
        <v>40000</v>
      </c>
    </row>
    <row r="297" spans="1:23" ht="17.100000000000001" customHeight="1" x14ac:dyDescent="0.3">
      <c r="A297" s="16"/>
      <c r="B297" s="259"/>
      <c r="C297" s="259" t="s">
        <v>180</v>
      </c>
      <c r="D297" s="268" t="s">
        <v>95</v>
      </c>
      <c r="E297" s="57">
        <v>30</v>
      </c>
      <c r="F297" s="194"/>
      <c r="G297" s="13">
        <v>0</v>
      </c>
      <c r="H297" s="13">
        <v>0</v>
      </c>
      <c r="I297" s="13">
        <v>0</v>
      </c>
      <c r="J297" s="216"/>
      <c r="K297" s="13">
        <v>0</v>
      </c>
      <c r="L297" s="13">
        <v>0</v>
      </c>
      <c r="M297" s="13">
        <v>0</v>
      </c>
      <c r="N297" s="216"/>
      <c r="O297" s="13">
        <v>1</v>
      </c>
      <c r="P297" s="13">
        <v>20</v>
      </c>
      <c r="Q297" s="13">
        <v>40000</v>
      </c>
      <c r="R297" s="216"/>
      <c r="S297" s="13">
        <v>0</v>
      </c>
      <c r="T297" s="13">
        <v>0</v>
      </c>
      <c r="U297" s="31">
        <f>G297+K297+O297</f>
        <v>1</v>
      </c>
      <c r="V297" s="31">
        <f t="shared" si="73"/>
        <v>20</v>
      </c>
      <c r="W297" s="31">
        <f t="shared" si="73"/>
        <v>40000</v>
      </c>
    </row>
    <row r="298" spans="1:23" ht="17.100000000000001" customHeight="1" x14ac:dyDescent="0.3">
      <c r="A298" s="16"/>
      <c r="B298" s="259"/>
      <c r="C298" s="259" t="s">
        <v>181</v>
      </c>
      <c r="D298" s="259" t="s">
        <v>158</v>
      </c>
      <c r="E298" s="57">
        <v>30</v>
      </c>
      <c r="F298" s="194"/>
      <c r="G298" s="13">
        <v>0</v>
      </c>
      <c r="H298" s="13">
        <v>0</v>
      </c>
      <c r="I298" s="13">
        <v>0</v>
      </c>
      <c r="J298" s="207">
        <v>16</v>
      </c>
      <c r="K298" s="13">
        <v>1</v>
      </c>
      <c r="L298" s="13">
        <v>20</v>
      </c>
      <c r="M298" s="13">
        <v>30000</v>
      </c>
      <c r="N298" s="216"/>
      <c r="O298" s="13">
        <v>0</v>
      </c>
      <c r="P298" s="13">
        <v>0</v>
      </c>
      <c r="Q298" s="13">
        <v>0</v>
      </c>
      <c r="R298" s="216"/>
      <c r="S298" s="13">
        <v>0</v>
      </c>
      <c r="T298" s="13">
        <v>0</v>
      </c>
      <c r="U298" s="31">
        <f>G298+K298+O298</f>
        <v>1</v>
      </c>
      <c r="V298" s="31">
        <f t="shared" si="73"/>
        <v>20</v>
      </c>
      <c r="W298" s="31">
        <f t="shared" si="73"/>
        <v>30000</v>
      </c>
    </row>
    <row r="299" spans="1:23" ht="17.100000000000001" customHeight="1" x14ac:dyDescent="0.3">
      <c r="A299" s="16"/>
      <c r="B299" s="259"/>
      <c r="C299" s="259" t="s">
        <v>182</v>
      </c>
      <c r="D299" s="268" t="s">
        <v>95</v>
      </c>
      <c r="E299" s="57">
        <v>30</v>
      </c>
      <c r="F299" s="194"/>
      <c r="G299" s="13">
        <v>0</v>
      </c>
      <c r="H299" s="13">
        <v>0</v>
      </c>
      <c r="I299" s="13">
        <v>0</v>
      </c>
      <c r="J299" s="216"/>
      <c r="K299" s="13">
        <v>1</v>
      </c>
      <c r="L299" s="13">
        <v>20</v>
      </c>
      <c r="M299" s="13">
        <v>40000</v>
      </c>
      <c r="N299" s="216"/>
      <c r="O299" s="61">
        <v>0</v>
      </c>
      <c r="P299" s="61">
        <v>0</v>
      </c>
      <c r="Q299" s="61">
        <v>0</v>
      </c>
      <c r="R299" s="217"/>
      <c r="S299" s="61">
        <v>0</v>
      </c>
      <c r="T299" s="61">
        <v>0</v>
      </c>
      <c r="U299" s="50">
        <f>G299+K299+O299</f>
        <v>1</v>
      </c>
      <c r="V299" s="50">
        <f t="shared" si="73"/>
        <v>20</v>
      </c>
      <c r="W299" s="50">
        <f t="shared" si="73"/>
        <v>40000</v>
      </c>
    </row>
    <row r="300" spans="1:23" ht="17.100000000000001" customHeight="1" x14ac:dyDescent="0.3">
      <c r="A300" s="500" t="s">
        <v>39</v>
      </c>
      <c r="B300" s="501"/>
      <c r="C300" s="501"/>
      <c r="D300" s="502"/>
      <c r="E300" s="106"/>
      <c r="F300" s="192"/>
      <c r="G300" s="32">
        <f>SUM(G295:G299)</f>
        <v>0</v>
      </c>
      <c r="H300" s="32">
        <f t="shared" ref="H300:W300" si="74">SUM(H295:H299)</f>
        <v>0</v>
      </c>
      <c r="I300" s="32">
        <f t="shared" si="74"/>
        <v>0</v>
      </c>
      <c r="J300" s="215">
        <f>J298</f>
        <v>16</v>
      </c>
      <c r="K300" s="32">
        <f t="shared" si="74"/>
        <v>2</v>
      </c>
      <c r="L300" s="32">
        <f t="shared" si="74"/>
        <v>40</v>
      </c>
      <c r="M300" s="32">
        <f t="shared" si="74"/>
        <v>70000</v>
      </c>
      <c r="N300" s="215">
        <f>N295</f>
        <v>16</v>
      </c>
      <c r="O300" s="32">
        <f t="shared" si="74"/>
        <v>3</v>
      </c>
      <c r="P300" s="32">
        <f t="shared" si="74"/>
        <v>60</v>
      </c>
      <c r="Q300" s="32">
        <f t="shared" si="74"/>
        <v>120000</v>
      </c>
      <c r="R300" s="215"/>
      <c r="S300" s="32">
        <f t="shared" si="74"/>
        <v>0</v>
      </c>
      <c r="T300" s="32">
        <f t="shared" si="74"/>
        <v>0</v>
      </c>
      <c r="U300" s="32">
        <f t="shared" si="74"/>
        <v>5</v>
      </c>
      <c r="V300" s="32">
        <f t="shared" si="74"/>
        <v>100</v>
      </c>
      <c r="W300" s="32">
        <f t="shared" si="74"/>
        <v>190000</v>
      </c>
    </row>
    <row r="301" spans="1:23" ht="17.100000000000001" customHeight="1" x14ac:dyDescent="0.3">
      <c r="A301" s="16">
        <v>33</v>
      </c>
      <c r="B301" s="259" t="s">
        <v>159</v>
      </c>
      <c r="C301" s="259" t="s">
        <v>160</v>
      </c>
      <c r="D301" s="259" t="s">
        <v>163</v>
      </c>
      <c r="E301" s="57">
        <v>30</v>
      </c>
      <c r="F301" s="194"/>
      <c r="G301" s="42">
        <v>0</v>
      </c>
      <c r="H301" s="42">
        <v>0</v>
      </c>
      <c r="I301" s="29">
        <v>0</v>
      </c>
      <c r="J301" s="222"/>
      <c r="K301" s="42">
        <v>0</v>
      </c>
      <c r="L301" s="42">
        <v>0</v>
      </c>
      <c r="M301" s="29">
        <v>0</v>
      </c>
      <c r="N301" s="199">
        <v>16</v>
      </c>
      <c r="O301" s="42">
        <v>1</v>
      </c>
      <c r="P301" s="42">
        <v>16</v>
      </c>
      <c r="Q301" s="29">
        <v>16000</v>
      </c>
      <c r="R301" s="222"/>
      <c r="S301" s="29">
        <v>0</v>
      </c>
      <c r="T301" s="29">
        <v>0</v>
      </c>
      <c r="U301" s="30">
        <f>G301+K301+O301</f>
        <v>1</v>
      </c>
      <c r="V301" s="30">
        <f t="shared" ref="V301:W303" si="75">H301+L301+P301+S301</f>
        <v>16</v>
      </c>
      <c r="W301" s="30">
        <f t="shared" si="75"/>
        <v>16000</v>
      </c>
    </row>
    <row r="302" spans="1:23" ht="17.100000000000001" customHeight="1" x14ac:dyDescent="0.3">
      <c r="A302" s="16"/>
      <c r="B302" s="259"/>
      <c r="C302" s="259" t="s">
        <v>161</v>
      </c>
      <c r="D302" s="259" t="s">
        <v>164</v>
      </c>
      <c r="E302" s="57">
        <v>60</v>
      </c>
      <c r="F302" s="194"/>
      <c r="G302" s="41">
        <v>0</v>
      </c>
      <c r="H302" s="41">
        <v>0</v>
      </c>
      <c r="I302" s="13">
        <v>0</v>
      </c>
      <c r="J302" s="216"/>
      <c r="K302" s="41">
        <v>0</v>
      </c>
      <c r="L302" s="41">
        <v>0</v>
      </c>
      <c r="M302" s="13">
        <v>0</v>
      </c>
      <c r="N302" s="216"/>
      <c r="O302" s="41">
        <v>1</v>
      </c>
      <c r="P302" s="41">
        <v>20</v>
      </c>
      <c r="Q302" s="13">
        <v>30000</v>
      </c>
      <c r="R302" s="216"/>
      <c r="S302" s="13">
        <v>0</v>
      </c>
      <c r="T302" s="13">
        <v>0</v>
      </c>
      <c r="U302" s="31">
        <f>G302+K302+O302</f>
        <v>1</v>
      </c>
      <c r="V302" s="31">
        <f t="shared" si="75"/>
        <v>20</v>
      </c>
      <c r="W302" s="31">
        <f t="shared" si="75"/>
        <v>30000</v>
      </c>
    </row>
    <row r="303" spans="1:23" ht="17.100000000000001" customHeight="1" x14ac:dyDescent="0.3">
      <c r="A303" s="63"/>
      <c r="B303" s="260"/>
      <c r="C303" s="260" t="s">
        <v>162</v>
      </c>
      <c r="D303" s="260" t="s">
        <v>24</v>
      </c>
      <c r="E303" s="107">
        <v>30</v>
      </c>
      <c r="F303" s="195"/>
      <c r="G303" s="43">
        <v>0</v>
      </c>
      <c r="H303" s="43">
        <v>0</v>
      </c>
      <c r="I303" s="61">
        <v>0</v>
      </c>
      <c r="J303" s="228">
        <v>16</v>
      </c>
      <c r="K303" s="61">
        <v>2</v>
      </c>
      <c r="L303" s="61">
        <v>40</v>
      </c>
      <c r="M303" s="61">
        <v>40000</v>
      </c>
      <c r="N303" s="217"/>
      <c r="O303" s="61">
        <v>0</v>
      </c>
      <c r="P303" s="61">
        <v>0</v>
      </c>
      <c r="Q303" s="61">
        <v>0</v>
      </c>
      <c r="R303" s="217"/>
      <c r="S303" s="61">
        <v>0</v>
      </c>
      <c r="T303" s="61">
        <v>0</v>
      </c>
      <c r="U303" s="50">
        <f>G303+K303+O303</f>
        <v>2</v>
      </c>
      <c r="V303" s="50">
        <f t="shared" si="75"/>
        <v>40</v>
      </c>
      <c r="W303" s="50">
        <f t="shared" si="75"/>
        <v>40000</v>
      </c>
    </row>
    <row r="304" spans="1:23" ht="17.100000000000001" customHeight="1" x14ac:dyDescent="0.3">
      <c r="A304" s="500" t="s">
        <v>39</v>
      </c>
      <c r="B304" s="501"/>
      <c r="C304" s="501"/>
      <c r="D304" s="502"/>
      <c r="E304" s="106"/>
      <c r="F304" s="192"/>
      <c r="G304" s="32">
        <f>SUM(G301:G303)</f>
        <v>0</v>
      </c>
      <c r="H304" s="32">
        <f t="shared" ref="H304:W304" si="76">SUM(H301:H303)</f>
        <v>0</v>
      </c>
      <c r="I304" s="32">
        <f t="shared" si="76"/>
        <v>0</v>
      </c>
      <c r="J304" s="215">
        <f>J303</f>
        <v>16</v>
      </c>
      <c r="K304" s="32">
        <f>SUM(K301:K303)</f>
        <v>2</v>
      </c>
      <c r="L304" s="32">
        <f t="shared" si="76"/>
        <v>40</v>
      </c>
      <c r="M304" s="32">
        <f t="shared" si="76"/>
        <v>40000</v>
      </c>
      <c r="N304" s="215">
        <f>N301</f>
        <v>16</v>
      </c>
      <c r="O304" s="32">
        <f t="shared" si="76"/>
        <v>2</v>
      </c>
      <c r="P304" s="32">
        <f>SUM(P301:P303)</f>
        <v>36</v>
      </c>
      <c r="Q304" s="32">
        <f t="shared" si="76"/>
        <v>46000</v>
      </c>
      <c r="R304" s="215"/>
      <c r="S304" s="32">
        <f t="shared" si="76"/>
        <v>0</v>
      </c>
      <c r="T304" s="32">
        <f t="shared" si="76"/>
        <v>0</v>
      </c>
      <c r="U304" s="32">
        <f t="shared" si="76"/>
        <v>4</v>
      </c>
      <c r="V304" s="32">
        <f t="shared" si="76"/>
        <v>76</v>
      </c>
      <c r="W304" s="32">
        <f t="shared" si="76"/>
        <v>86000</v>
      </c>
    </row>
    <row r="305" spans="1:23" ht="17.100000000000001" customHeight="1" x14ac:dyDescent="0.3">
      <c r="A305" s="503" t="s">
        <v>16</v>
      </c>
      <c r="B305" s="503"/>
      <c r="C305" s="503"/>
      <c r="D305" s="503"/>
      <c r="E305" s="107"/>
      <c r="F305" s="195"/>
      <c r="G305" s="50">
        <f>SUM(G11+G15+G20+G32+G36+G53+G60+G68+G77+G91+G112+G115+G123+G139+G146+G158+G165+G173+G177+G192+G201+G213+G216+G221+G242+G252+G266+G271+G276+G288+G294+G300+G304)</f>
        <v>42</v>
      </c>
      <c r="H305" s="50">
        <f>SUM(H11+H15+H20+H32+H36+H53+H60+H68+H77+H91+H112+H115+H123+H139+H146+H158+H165+H173+H177+H192+H201+H213+H216+H221+H242+H252+H266+H271+H276+H288+H294+H300+H304)</f>
        <v>560</v>
      </c>
      <c r="I305" s="50">
        <f>SUM(I11+I15+I20+I32+I36+I53+I60+I68+I77+I91+I112+I115+I123+I139+I146+I158+I165+I173+I177+I192+I201+I213+I216+I221+I242+I252+I266+I271+I276+I288+I294+I300+I304)</f>
        <v>2203000</v>
      </c>
      <c r="J305" s="228">
        <f>J11+J15+J20+J32+J36+J53+J60+J68+J77+J91+J112+J115+J123+J139+J146+J158+J165+J173+J177+J192+J201+J213+J216+J221+J242+J252+J266+J271+J276+J288+J294+J300+J304</f>
        <v>824</v>
      </c>
      <c r="K305" s="50">
        <f>SUM(K11+K15+K20+K32+K36+K53+K60+K68+K77+K91+K112+K115+K123+K139+K146+K158+K165+K173+K177+K192+K201+K213+K216+K221+K242+K252+K266+K271+K276+K288+K294+K300+K304)</f>
        <v>166</v>
      </c>
      <c r="L305" s="328">
        <f>SUM(L11+L15+L20+L32+L36+L53+L60+L68+L77+L91+L112+L115+L123+L139+L146+L158+L165+L173+L177+L192+L201+L213+L216+L221+L242+L252+L266+L271+L276+L288+L294+L300+L304)</f>
        <v>3370</v>
      </c>
      <c r="M305" s="50">
        <f>SUM(M11+M15+M20+M32+M36+M53+M60+M68+M77+M91+M112+M115+M123+M139+M146+M158+M165+M173+M177+M192+M201+M213+M216+M221+M242+M252+M266+M271+M276+M288+M294+M300+M304)</f>
        <v>4666200</v>
      </c>
      <c r="N305" s="228">
        <f>N11+N15+N20+N32+N36+N53+N60+N68+N77+N91+N112+N115+N123+N139+N146+N158+N165+N173+N177+N192+N201+N213+N216+N221+N242+N252+N266+N271+N276+N288+N294+N300+N304</f>
        <v>302</v>
      </c>
      <c r="O305" s="50">
        <f>SUM(O11+O15+O20+O32+O36+O53+O60+O68+O77+O91+O112+O115+O123+O139+O146+O158+O165+O173+O177+O192+O201+O213+O216+O221+O242+O252+O266+O271+O276+O288+O294+O300+O304)</f>
        <v>106</v>
      </c>
      <c r="P305" s="328">
        <f>SUM(P11+P15+P20+P32+P36+P53+P60+P68+P77+P91+P112+P115+P123+P139+P146+P158+P165+P173+P177+P192+P201+P213+P216+P221+P242+P252+P266+P271+P276+P288+P294+P300+P304)</f>
        <v>2042</v>
      </c>
      <c r="Q305" s="50">
        <f>SUM(Q11+Q15+Q20+Q32+Q36+Q53+Q60+Q68+Q77+Q91+Q112+Q115+Q123+Q139+Q146+Q158+Q165+Q173+Q177+Q192+Q201+Q213+Q216+Q221+Q242+Q252+Q266+Q271+Q276+Q288+Q294+Q300+Q304)</f>
        <v>2555400</v>
      </c>
      <c r="R305" s="228">
        <f>R11+R15+R20+R32+R36+R53+R60+R68+R77+R91+R112+R115+R123+R139+R146+R158+R165+R173+R177+R192+R201+R213+R216+R221+R242+R252+R266+R271+R276+R288+R294+R300+R304</f>
        <v>1650</v>
      </c>
      <c r="S305" s="50">
        <f>SUM(S11+S15+S20+S32+S36+S53+S60+S68+S77+S91+S112+S115+S123+S139+S146+S158+S165+S173+S177+S192+S201+S213+S216+S221+S242+S252+S266+S271+S276+S288+S294+S300+S304)</f>
        <v>471</v>
      </c>
      <c r="T305" s="50">
        <f>SUM(T11+T15+T20+T32+T36+T53+T60+T68+T77+T91+T112+T115+T123+T139+T146+T158+T165+T173+T177+T192+T201+T213+T216+T221+T242+T252+T266+T271+T276+T288+T294+T300+T304)</f>
        <v>219700</v>
      </c>
      <c r="U305" s="50">
        <f>SUM(U11+U15+U20+U32+U36+U53+U60+U68+U77+U91+U112+U115+U123+U139+U146+U158+U165+U173+U177+U192+U201+U213+U216+U221+U242+U252+U266+U271+U276+U288+U294+U300+U304)</f>
        <v>314</v>
      </c>
      <c r="V305" s="50">
        <f>SUM(V11+V15+V20+V32+V36+V53+V60+V68+V77+V91+V112+V115+V123+V139+V146+V158+V165+V173+V177+V192+V201+V213+V216+V221+V242+V252+V266+V271+V276+V288+V294+V300+V304)</f>
        <v>6423</v>
      </c>
      <c r="W305" s="50">
        <f>SUM(W11+W15+W20+W32+W36+W53+W60+W68+W77+W91+W112+W115+W123+W139+W146+W158+W165+W173+W177+W192+W201+W213+W216+W221+W242+W252+W266+W271+W276+W288+W294+W300+W304)</f>
        <v>9644300</v>
      </c>
    </row>
    <row r="306" spans="1:23" ht="8.25" customHeight="1" x14ac:dyDescent="0.3">
      <c r="F306" s="252"/>
      <c r="G306" s="238"/>
      <c r="H306" s="238"/>
      <c r="I306" s="238"/>
      <c r="J306" s="238"/>
      <c r="K306" s="238"/>
      <c r="L306" s="238"/>
      <c r="M306" s="238"/>
      <c r="N306" s="238"/>
      <c r="O306" s="238"/>
      <c r="P306" s="238"/>
      <c r="Q306" s="253"/>
      <c r="R306" s="253"/>
      <c r="S306" s="238"/>
      <c r="T306" s="238"/>
      <c r="U306" s="238"/>
    </row>
    <row r="307" spans="1:23" ht="16.5" customHeight="1" x14ac:dyDescent="0.3">
      <c r="A307" s="10" t="s">
        <v>421</v>
      </c>
      <c r="F307" s="252"/>
      <c r="G307" s="238"/>
      <c r="H307" s="238"/>
      <c r="I307" s="238"/>
      <c r="J307" s="238"/>
      <c r="K307" s="238"/>
      <c r="L307" s="238"/>
      <c r="M307" s="238"/>
      <c r="N307" s="238"/>
      <c r="O307" s="238"/>
      <c r="P307" s="238"/>
      <c r="Q307" s="238"/>
      <c r="R307" s="238"/>
      <c r="S307" s="238"/>
      <c r="T307" s="238"/>
      <c r="U307" s="238"/>
    </row>
    <row r="308" spans="1:23" ht="16.5" customHeight="1" x14ac:dyDescent="0.3">
      <c r="A308" s="24" t="s">
        <v>322</v>
      </c>
      <c r="B308" s="307" t="s">
        <v>396</v>
      </c>
      <c r="F308" s="252"/>
      <c r="G308" s="238"/>
      <c r="H308" s="238"/>
      <c r="I308" s="238"/>
      <c r="J308" s="238"/>
      <c r="K308" s="238"/>
      <c r="L308" s="238"/>
      <c r="M308" s="238"/>
      <c r="N308" s="238"/>
      <c r="O308" s="238"/>
      <c r="P308" s="238"/>
      <c r="Q308" s="238"/>
      <c r="R308" s="238"/>
      <c r="S308" s="238"/>
      <c r="T308" s="238"/>
      <c r="U308" s="238"/>
    </row>
    <row r="309" spans="1:23" ht="16.5" customHeight="1" x14ac:dyDescent="0.3">
      <c r="A309" s="24" t="s">
        <v>322</v>
      </c>
      <c r="B309" s="307" t="s">
        <v>422</v>
      </c>
      <c r="F309" s="252"/>
      <c r="G309" s="238"/>
      <c r="H309" s="238"/>
      <c r="I309" s="238"/>
      <c r="J309" s="238"/>
      <c r="K309" s="238"/>
      <c r="L309" s="238"/>
      <c r="M309" s="238"/>
      <c r="N309" s="238"/>
      <c r="O309" s="238"/>
      <c r="P309" s="238"/>
      <c r="Q309" s="238"/>
      <c r="R309" s="238"/>
      <c r="S309" s="238"/>
      <c r="T309" s="238"/>
      <c r="U309" s="238"/>
    </row>
    <row r="310" spans="1:23" ht="16.5" customHeight="1" x14ac:dyDescent="0.3">
      <c r="A310" s="24" t="s">
        <v>322</v>
      </c>
      <c r="B310" s="307" t="s">
        <v>419</v>
      </c>
      <c r="F310" s="252"/>
      <c r="G310" s="238"/>
      <c r="H310" s="238"/>
      <c r="I310" s="238"/>
      <c r="J310" s="238"/>
      <c r="K310" s="238"/>
      <c r="L310" s="238"/>
      <c r="M310" s="238"/>
      <c r="N310" s="238"/>
      <c r="O310" s="238"/>
      <c r="P310" s="238"/>
      <c r="Q310" s="238"/>
      <c r="R310" s="238"/>
      <c r="S310" s="238"/>
      <c r="T310" s="238"/>
      <c r="U310" s="238"/>
    </row>
    <row r="311" spans="1:23" ht="16.5" customHeight="1" x14ac:dyDescent="0.3">
      <c r="A311" s="24" t="s">
        <v>322</v>
      </c>
      <c r="B311" s="307" t="s">
        <v>328</v>
      </c>
      <c r="F311" s="252"/>
      <c r="G311" s="238"/>
      <c r="H311" s="238"/>
      <c r="I311" s="238"/>
      <c r="J311" s="238"/>
      <c r="K311" s="238"/>
      <c r="L311" s="238"/>
      <c r="M311" s="238"/>
      <c r="N311" s="238"/>
      <c r="O311" s="238"/>
      <c r="P311" s="238"/>
      <c r="Q311" s="238"/>
      <c r="R311" s="238"/>
      <c r="S311" s="238"/>
      <c r="T311" s="238"/>
      <c r="U311" s="238"/>
    </row>
    <row r="312" spans="1:23" s="2" customFormat="1" ht="16.5" customHeight="1" x14ac:dyDescent="0.3">
      <c r="B312" s="309" t="s">
        <v>423</v>
      </c>
      <c r="C312" s="309"/>
      <c r="D312" s="310"/>
      <c r="E312" s="114"/>
      <c r="F312" s="254"/>
      <c r="G312" s="239"/>
      <c r="H312" s="239"/>
      <c r="I312" s="239"/>
      <c r="J312" s="239"/>
      <c r="K312" s="239"/>
      <c r="L312" s="239"/>
      <c r="M312" s="239"/>
      <c r="N312" s="239"/>
      <c r="O312" s="239"/>
      <c r="P312" s="239"/>
      <c r="Q312" s="239"/>
      <c r="R312" s="239"/>
      <c r="S312" s="239"/>
      <c r="T312" s="239"/>
      <c r="U312" s="239"/>
      <c r="V312" s="115"/>
      <c r="W312" s="115"/>
    </row>
    <row r="313" spans="1:23" ht="16.5" customHeight="1" x14ac:dyDescent="0.3">
      <c r="F313" s="252"/>
      <c r="G313" s="238"/>
      <c r="H313" s="238"/>
      <c r="I313" s="238"/>
      <c r="J313" s="238"/>
      <c r="K313" s="238"/>
      <c r="L313" s="238"/>
      <c r="M313" s="238"/>
      <c r="N313" s="238"/>
      <c r="O313" s="238"/>
      <c r="P313" s="238"/>
      <c r="Q313" s="238"/>
      <c r="R313" s="238"/>
      <c r="S313" s="238"/>
      <c r="T313" s="238"/>
      <c r="U313" s="238"/>
    </row>
    <row r="314" spans="1:23" x14ac:dyDescent="0.3">
      <c r="C314" s="311"/>
      <c r="D314" s="312"/>
      <c r="F314" s="252"/>
      <c r="G314" s="238"/>
      <c r="H314" s="238"/>
      <c r="I314" s="238"/>
      <c r="J314" s="238"/>
      <c r="K314" s="238"/>
      <c r="L314" s="238"/>
      <c r="M314" s="238"/>
      <c r="N314" s="238"/>
      <c r="O314" s="238"/>
      <c r="P314" s="238"/>
      <c r="Q314" s="238"/>
      <c r="R314" s="238"/>
      <c r="S314" s="238"/>
      <c r="T314" s="238"/>
      <c r="U314" s="238"/>
    </row>
    <row r="315" spans="1:23" x14ac:dyDescent="0.3">
      <c r="F315" s="252"/>
      <c r="G315" s="238"/>
      <c r="H315" s="238"/>
      <c r="I315" s="238"/>
      <c r="J315" s="238"/>
      <c r="K315" s="238"/>
      <c r="L315" s="238"/>
      <c r="M315" s="238"/>
      <c r="N315" s="238"/>
      <c r="O315" s="238"/>
      <c r="P315" s="238"/>
      <c r="Q315" s="238"/>
      <c r="R315" s="238"/>
      <c r="S315" s="238"/>
      <c r="T315" s="238"/>
      <c r="U315" s="238"/>
    </row>
    <row r="316" spans="1:23" x14ac:dyDescent="0.3">
      <c r="F316" s="252"/>
      <c r="G316" s="238"/>
      <c r="H316" s="238"/>
      <c r="I316" s="238"/>
      <c r="J316" s="238"/>
      <c r="K316" s="238"/>
      <c r="L316" s="238"/>
      <c r="M316" s="238"/>
      <c r="N316" s="238"/>
      <c r="O316" s="238"/>
      <c r="P316" s="238"/>
      <c r="Q316" s="238"/>
      <c r="R316" s="238"/>
      <c r="S316" s="238"/>
      <c r="T316" s="238"/>
      <c r="U316" s="238"/>
    </row>
    <row r="317" spans="1:23" x14ac:dyDescent="0.3">
      <c r="F317" s="252"/>
      <c r="G317" s="238"/>
      <c r="H317" s="238"/>
      <c r="I317" s="238"/>
      <c r="J317" s="238"/>
      <c r="K317" s="238"/>
      <c r="L317" s="238"/>
      <c r="M317" s="238"/>
      <c r="N317" s="238"/>
      <c r="O317" s="238"/>
      <c r="P317" s="238"/>
      <c r="Q317" s="238"/>
      <c r="R317" s="238"/>
      <c r="S317" s="238"/>
      <c r="T317" s="238"/>
      <c r="U317" s="238"/>
    </row>
    <row r="318" spans="1:23" x14ac:dyDescent="0.3">
      <c r="F318" s="252"/>
      <c r="G318" s="238"/>
      <c r="H318" s="238"/>
      <c r="I318" s="238"/>
      <c r="J318" s="238"/>
      <c r="K318" s="238"/>
      <c r="L318" s="238"/>
      <c r="M318" s="238"/>
      <c r="N318" s="238"/>
      <c r="O318" s="238"/>
      <c r="P318" s="238"/>
      <c r="Q318" s="238"/>
      <c r="R318" s="238"/>
      <c r="S318" s="238"/>
      <c r="T318" s="238"/>
      <c r="U318" s="238"/>
    </row>
    <row r="319" spans="1:23" x14ac:dyDescent="0.3">
      <c r="F319" s="252"/>
      <c r="G319" s="238"/>
      <c r="H319" s="238"/>
      <c r="I319" s="238"/>
      <c r="J319" s="238"/>
      <c r="K319" s="238"/>
      <c r="L319" s="238"/>
      <c r="M319" s="238"/>
      <c r="N319" s="238"/>
      <c r="O319" s="238"/>
      <c r="P319" s="238"/>
      <c r="Q319" s="238"/>
      <c r="R319" s="238"/>
      <c r="S319" s="238"/>
      <c r="T319" s="238"/>
      <c r="U319" s="238"/>
    </row>
    <row r="320" spans="1:23" x14ac:dyDescent="0.3">
      <c r="F320" s="252"/>
      <c r="G320" s="238"/>
      <c r="H320" s="238"/>
      <c r="I320" s="238"/>
      <c r="J320" s="238"/>
      <c r="K320" s="238"/>
      <c r="L320" s="238"/>
      <c r="M320" s="238"/>
      <c r="N320" s="238"/>
      <c r="O320" s="238"/>
      <c r="P320" s="238"/>
      <c r="Q320" s="238"/>
      <c r="R320" s="238"/>
      <c r="S320" s="238"/>
      <c r="T320" s="238"/>
      <c r="U320" s="238"/>
    </row>
    <row r="321" spans="6:21" x14ac:dyDescent="0.3">
      <c r="F321" s="252"/>
      <c r="G321" s="238"/>
      <c r="H321" s="238"/>
      <c r="I321" s="238"/>
      <c r="J321" s="238"/>
      <c r="K321" s="238"/>
      <c r="L321" s="238"/>
      <c r="M321" s="238"/>
      <c r="N321" s="238"/>
      <c r="O321" s="238"/>
      <c r="P321" s="238"/>
      <c r="Q321" s="238"/>
      <c r="R321" s="238"/>
      <c r="S321" s="238"/>
      <c r="T321" s="238"/>
      <c r="U321" s="238"/>
    </row>
    <row r="322" spans="6:21" x14ac:dyDescent="0.3">
      <c r="F322" s="252"/>
      <c r="G322" s="238"/>
      <c r="H322" s="238"/>
      <c r="I322" s="238"/>
      <c r="J322" s="238"/>
      <c r="K322" s="238"/>
      <c r="L322" s="238"/>
      <c r="M322" s="238"/>
      <c r="N322" s="238"/>
      <c r="O322" s="238"/>
      <c r="P322" s="238"/>
      <c r="Q322" s="238"/>
      <c r="R322" s="238"/>
      <c r="S322" s="238"/>
      <c r="T322" s="238"/>
      <c r="U322" s="238"/>
    </row>
  </sheetData>
  <mergeCells count="61">
    <mergeCell ref="A305:D305"/>
    <mergeCell ref="F5:T5"/>
    <mergeCell ref="F6:F8"/>
    <mergeCell ref="J6:J8"/>
    <mergeCell ref="N6:N8"/>
    <mergeCell ref="R6:R8"/>
    <mergeCell ref="A271:D271"/>
    <mergeCell ref="A276:D276"/>
    <mergeCell ref="A288:D288"/>
    <mergeCell ref="A294:D294"/>
    <mergeCell ref="A304:D304"/>
    <mergeCell ref="A213:D213"/>
    <mergeCell ref="A216:D216"/>
    <mergeCell ref="A221:D221"/>
    <mergeCell ref="A242:D242"/>
    <mergeCell ref="A252:D252"/>
    <mergeCell ref="A300:D300"/>
    <mergeCell ref="A112:D112"/>
    <mergeCell ref="A115:D115"/>
    <mergeCell ref="A123:D123"/>
    <mergeCell ref="A139:D139"/>
    <mergeCell ref="A146:D146"/>
    <mergeCell ref="A158:D158"/>
    <mergeCell ref="A266:D266"/>
    <mergeCell ref="A165:D165"/>
    <mergeCell ref="A173:D173"/>
    <mergeCell ref="A177:D177"/>
    <mergeCell ref="A192:D192"/>
    <mergeCell ref="A201:D201"/>
    <mergeCell ref="U7:V7"/>
    <mergeCell ref="W7:W8"/>
    <mergeCell ref="A11:D11"/>
    <mergeCell ref="A15:D15"/>
    <mergeCell ref="A20:D20"/>
    <mergeCell ref="M7:M8"/>
    <mergeCell ref="O7:P7"/>
    <mergeCell ref="Q7:Q8"/>
    <mergeCell ref="T7:T8"/>
    <mergeCell ref="A91:D91"/>
    <mergeCell ref="A32:D32"/>
    <mergeCell ref="A36:D36"/>
    <mergeCell ref="A53:D53"/>
    <mergeCell ref="A60:D60"/>
    <mergeCell ref="A68:D68"/>
    <mergeCell ref="A77:D77"/>
    <mergeCell ref="A1:W1"/>
    <mergeCell ref="A2:W2"/>
    <mergeCell ref="A3:W3"/>
    <mergeCell ref="A5:A8"/>
    <mergeCell ref="B5:B8"/>
    <mergeCell ref="C5:C8"/>
    <mergeCell ref="D5:D8"/>
    <mergeCell ref="E5:E8"/>
    <mergeCell ref="U5:W6"/>
    <mergeCell ref="G6:I6"/>
    <mergeCell ref="K6:M6"/>
    <mergeCell ref="O6:Q6"/>
    <mergeCell ref="S6:T6"/>
    <mergeCell ref="G7:H7"/>
    <mergeCell ref="I7:I8"/>
    <mergeCell ref="K7:L7"/>
  </mergeCells>
  <pageMargins left="0.17" right="0.17" top="0.47244094488188981" bottom="0.27559055118110237" header="0.31496062992125984" footer="0.31496062992125984"/>
  <pageSetup paperSize="9" scale="80" orientation="landscape" verticalDpi="0" r:id="rId1"/>
  <ignoredErrors>
    <ignoredError sqref="I21:I31 G21:H31 G16:G19 H16:H19 I16:I19 K16:M19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8"/>
  <sheetViews>
    <sheetView workbookViewId="0">
      <selection activeCell="M246" sqref="M246"/>
    </sheetView>
  </sheetViews>
  <sheetFormatPr defaultRowHeight="18.75" x14ac:dyDescent="0.3"/>
  <cols>
    <col min="1" max="1" width="4.875" style="1" customWidth="1"/>
    <col min="2" max="2" width="14.25" style="1" customWidth="1"/>
    <col min="3" max="3" width="28.5" style="1" customWidth="1"/>
    <col min="4" max="4" width="15.375" style="320" customWidth="1"/>
    <col min="5" max="5" width="7.625" style="321" customWidth="1"/>
    <col min="6" max="6" width="3.625" style="24" customWidth="1"/>
    <col min="7" max="7" width="4.25" style="24" customWidth="1"/>
    <col min="8" max="8" width="8.75" style="24" customWidth="1"/>
    <col min="9" max="9" width="3.5" style="24" customWidth="1"/>
    <col min="10" max="10" width="4.75" style="24" bestFit="1" customWidth="1"/>
    <col min="11" max="11" width="8.875" style="24" customWidth="1"/>
    <col min="12" max="12" width="3.5" style="24" customWidth="1"/>
    <col min="13" max="13" width="4.875" style="24" customWidth="1"/>
    <col min="14" max="14" width="9.125" style="24" customWidth="1"/>
    <col min="15" max="15" width="5.625" style="24" customWidth="1"/>
    <col min="16" max="16" width="8.375" style="24" customWidth="1"/>
    <col min="17" max="17" width="3.5" style="24" customWidth="1"/>
    <col min="18" max="18" width="4.75" style="24" bestFit="1" customWidth="1"/>
    <col min="19" max="19" width="8.625" style="24" customWidth="1"/>
    <col min="20" max="16384" width="9" style="1"/>
  </cols>
  <sheetData>
    <row r="1" spans="1:19" ht="21" x14ac:dyDescent="0.35">
      <c r="A1" s="493" t="s">
        <v>7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</row>
    <row r="2" spans="1:19" ht="21" x14ac:dyDescent="0.35">
      <c r="A2" s="493" t="s">
        <v>8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</row>
    <row r="3" spans="1:19" ht="21" customHeight="1" x14ac:dyDescent="0.3">
      <c r="A3" s="505" t="s">
        <v>17</v>
      </c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</row>
    <row r="4" spans="1:19" ht="7.5" customHeight="1" x14ac:dyDescent="0.3">
      <c r="A4" s="8"/>
      <c r="B4" s="8"/>
      <c r="C4" s="8"/>
      <c r="D4" s="8"/>
      <c r="E4" s="105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9" s="2" customFormat="1" ht="24.75" customHeight="1" x14ac:dyDescent="0.3">
      <c r="A5" s="506" t="s">
        <v>0</v>
      </c>
      <c r="B5" s="507" t="s">
        <v>21</v>
      </c>
      <c r="C5" s="513" t="s">
        <v>1</v>
      </c>
      <c r="D5" s="510" t="s">
        <v>2</v>
      </c>
      <c r="E5" s="507" t="s">
        <v>11</v>
      </c>
      <c r="F5" s="513" t="s">
        <v>6</v>
      </c>
      <c r="G5" s="513"/>
      <c r="H5" s="513"/>
      <c r="I5" s="513"/>
      <c r="J5" s="513"/>
      <c r="K5" s="513"/>
      <c r="L5" s="513"/>
      <c r="M5" s="513"/>
      <c r="N5" s="513"/>
      <c r="O5" s="513"/>
      <c r="P5" s="513"/>
      <c r="Q5" s="516" t="s">
        <v>16</v>
      </c>
      <c r="R5" s="516"/>
      <c r="S5" s="516"/>
    </row>
    <row r="6" spans="1:19" s="2" customFormat="1" ht="19.5" x14ac:dyDescent="0.3">
      <c r="A6" s="506"/>
      <c r="B6" s="508"/>
      <c r="C6" s="513"/>
      <c r="D6" s="511"/>
      <c r="E6" s="508"/>
      <c r="F6" s="513" t="s">
        <v>12</v>
      </c>
      <c r="G6" s="513"/>
      <c r="H6" s="513"/>
      <c r="I6" s="513" t="s">
        <v>13</v>
      </c>
      <c r="J6" s="513"/>
      <c r="K6" s="513"/>
      <c r="L6" s="513" t="s">
        <v>14</v>
      </c>
      <c r="M6" s="513"/>
      <c r="N6" s="513"/>
      <c r="O6" s="513" t="s">
        <v>15</v>
      </c>
      <c r="P6" s="513"/>
      <c r="Q6" s="516"/>
      <c r="R6" s="516"/>
      <c r="S6" s="516"/>
    </row>
    <row r="7" spans="1:19" s="2" customFormat="1" ht="19.5" customHeight="1" x14ac:dyDescent="0.3">
      <c r="A7" s="506"/>
      <c r="B7" s="508"/>
      <c r="C7" s="513"/>
      <c r="D7" s="511"/>
      <c r="E7" s="508"/>
      <c r="F7" s="513" t="s">
        <v>5</v>
      </c>
      <c r="G7" s="513"/>
      <c r="H7" s="514" t="s">
        <v>10</v>
      </c>
      <c r="I7" s="513" t="s">
        <v>5</v>
      </c>
      <c r="J7" s="513"/>
      <c r="K7" s="514" t="s">
        <v>10</v>
      </c>
      <c r="L7" s="513" t="s">
        <v>5</v>
      </c>
      <c r="M7" s="513"/>
      <c r="N7" s="514" t="s">
        <v>10</v>
      </c>
      <c r="O7" s="314" t="s">
        <v>5</v>
      </c>
      <c r="P7" s="514" t="s">
        <v>10</v>
      </c>
      <c r="Q7" s="513" t="s">
        <v>5</v>
      </c>
      <c r="R7" s="513"/>
      <c r="S7" s="517" t="s">
        <v>10</v>
      </c>
    </row>
    <row r="8" spans="1:19" s="2" customFormat="1" ht="19.5" x14ac:dyDescent="0.3">
      <c r="A8" s="506"/>
      <c r="B8" s="509"/>
      <c r="C8" s="513"/>
      <c r="D8" s="512"/>
      <c r="E8" s="509"/>
      <c r="F8" s="314" t="s">
        <v>3</v>
      </c>
      <c r="G8" s="314" t="s">
        <v>4</v>
      </c>
      <c r="H8" s="515"/>
      <c r="I8" s="314" t="s">
        <v>3</v>
      </c>
      <c r="J8" s="314" t="s">
        <v>4</v>
      </c>
      <c r="K8" s="515"/>
      <c r="L8" s="314" t="s">
        <v>3</v>
      </c>
      <c r="M8" s="314" t="s">
        <v>4</v>
      </c>
      <c r="N8" s="515"/>
      <c r="O8" s="318" t="s">
        <v>4</v>
      </c>
      <c r="P8" s="515"/>
      <c r="Q8" s="314" t="s">
        <v>3</v>
      </c>
      <c r="R8" s="314" t="s">
        <v>4</v>
      </c>
      <c r="S8" s="517"/>
    </row>
    <row r="9" spans="1:19" ht="19.5" x14ac:dyDescent="0.3">
      <c r="A9" s="129">
        <v>1</v>
      </c>
      <c r="B9" s="165" t="s">
        <v>87</v>
      </c>
      <c r="C9" s="19" t="s">
        <v>420</v>
      </c>
      <c r="D9" s="19" t="s">
        <v>28</v>
      </c>
      <c r="E9" s="17"/>
      <c r="F9" s="133">
        <v>0</v>
      </c>
      <c r="G9" s="133">
        <v>0</v>
      </c>
      <c r="H9" s="131">
        <v>0</v>
      </c>
      <c r="I9" s="133">
        <v>5</v>
      </c>
      <c r="J9" s="133">
        <v>150</v>
      </c>
      <c r="K9" s="132">
        <v>349000</v>
      </c>
      <c r="L9" s="133">
        <v>0</v>
      </c>
      <c r="M9" s="133">
        <v>0</v>
      </c>
      <c r="N9" s="131">
        <v>0</v>
      </c>
      <c r="O9" s="133">
        <v>0</v>
      </c>
      <c r="P9" s="131">
        <v>0</v>
      </c>
      <c r="Q9" s="30">
        <f>F9+I9+L9</f>
        <v>5</v>
      </c>
      <c r="R9" s="30">
        <f>G9+J9+M9+O9</f>
        <v>150</v>
      </c>
      <c r="S9" s="30">
        <f>H9+K9+N9+P9</f>
        <v>349000</v>
      </c>
    </row>
    <row r="10" spans="1:19" s="2" customFormat="1" ht="19.5" x14ac:dyDescent="0.3">
      <c r="A10" s="166"/>
      <c r="B10" s="166" t="s">
        <v>86</v>
      </c>
      <c r="C10" s="318"/>
      <c r="D10" s="318"/>
      <c r="E10" s="315"/>
      <c r="F10" s="168"/>
      <c r="G10" s="168"/>
      <c r="H10" s="169"/>
      <c r="I10" s="168"/>
      <c r="J10" s="168"/>
      <c r="K10" s="169"/>
      <c r="L10" s="167"/>
      <c r="M10" s="167"/>
      <c r="N10" s="317"/>
      <c r="O10" s="167"/>
      <c r="P10" s="317"/>
      <c r="Q10" s="167"/>
      <c r="R10" s="167"/>
      <c r="S10" s="317"/>
    </row>
    <row r="11" spans="1:19" s="2" customFormat="1" x14ac:dyDescent="0.3">
      <c r="A11" s="500" t="s">
        <v>39</v>
      </c>
      <c r="B11" s="501"/>
      <c r="C11" s="501"/>
      <c r="D11" s="502"/>
      <c r="E11" s="106"/>
      <c r="F11" s="32">
        <f>SUM(F9)</f>
        <v>0</v>
      </c>
      <c r="G11" s="32">
        <f t="shared" ref="G11:S11" si="0">SUM(G9)</f>
        <v>0</v>
      </c>
      <c r="H11" s="32">
        <f t="shared" si="0"/>
        <v>0</v>
      </c>
      <c r="I11" s="32">
        <f t="shared" si="0"/>
        <v>5</v>
      </c>
      <c r="J11" s="32">
        <f t="shared" si="0"/>
        <v>150</v>
      </c>
      <c r="K11" s="32">
        <f t="shared" si="0"/>
        <v>349000</v>
      </c>
      <c r="L11" s="32">
        <f t="shared" si="0"/>
        <v>0</v>
      </c>
      <c r="M11" s="32">
        <f t="shared" si="0"/>
        <v>0</v>
      </c>
      <c r="N11" s="32">
        <f t="shared" si="0"/>
        <v>0</v>
      </c>
      <c r="O11" s="32">
        <f t="shared" si="0"/>
        <v>0</v>
      </c>
      <c r="P11" s="32">
        <f t="shared" si="0"/>
        <v>0</v>
      </c>
      <c r="Q11" s="32">
        <f t="shared" si="0"/>
        <v>5</v>
      </c>
      <c r="R11" s="32">
        <f t="shared" si="0"/>
        <v>150</v>
      </c>
      <c r="S11" s="32">
        <f t="shared" si="0"/>
        <v>349000</v>
      </c>
    </row>
    <row r="12" spans="1:19" s="2" customFormat="1" ht="17.100000000000001" customHeight="1" x14ac:dyDescent="0.3">
      <c r="A12" s="11">
        <v>2</v>
      </c>
      <c r="B12" s="14" t="s">
        <v>251</v>
      </c>
      <c r="C12" s="14" t="s">
        <v>408</v>
      </c>
      <c r="D12" s="14" t="s">
        <v>177</v>
      </c>
      <c r="E12" s="53">
        <v>60</v>
      </c>
      <c r="F12" s="29">
        <v>0</v>
      </c>
      <c r="G12" s="29">
        <v>0</v>
      </c>
      <c r="H12" s="29">
        <v>0</v>
      </c>
      <c r="I12" s="29">
        <v>1</v>
      </c>
      <c r="J12" s="29">
        <v>20</v>
      </c>
      <c r="K12" s="29">
        <v>26500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30">
        <f>F12+I12+L12</f>
        <v>1</v>
      </c>
      <c r="R12" s="30">
        <f>G12+J12+M12+O12</f>
        <v>20</v>
      </c>
      <c r="S12" s="30">
        <f>H12+K12+N12+P12</f>
        <v>26500</v>
      </c>
    </row>
    <row r="13" spans="1:19" s="2" customFormat="1" ht="17.100000000000001" customHeight="1" x14ac:dyDescent="0.3">
      <c r="A13" s="16"/>
      <c r="B13" s="15"/>
      <c r="C13" s="15" t="s">
        <v>252</v>
      </c>
      <c r="D13" s="15" t="s">
        <v>69</v>
      </c>
      <c r="E13" s="57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s="2" customFormat="1" ht="17.100000000000001" customHeight="1" x14ac:dyDescent="0.3">
      <c r="A14" s="63"/>
      <c r="B14" s="39"/>
      <c r="C14" s="39"/>
      <c r="D14" s="39"/>
      <c r="E14" s="107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</row>
    <row r="15" spans="1:19" s="2" customFormat="1" ht="17.100000000000001" customHeight="1" x14ac:dyDescent="0.3">
      <c r="A15" s="500" t="s">
        <v>39</v>
      </c>
      <c r="B15" s="501"/>
      <c r="C15" s="501"/>
      <c r="D15" s="502"/>
      <c r="E15" s="106"/>
      <c r="F15" s="32">
        <f>SUM(F12)</f>
        <v>0</v>
      </c>
      <c r="G15" s="32">
        <f t="shared" ref="G15:P15" si="1">SUM(G12)</f>
        <v>0</v>
      </c>
      <c r="H15" s="32">
        <f t="shared" si="1"/>
        <v>0</v>
      </c>
      <c r="I15" s="32">
        <f t="shared" si="1"/>
        <v>1</v>
      </c>
      <c r="J15" s="32">
        <f t="shared" si="1"/>
        <v>20</v>
      </c>
      <c r="K15" s="32">
        <f t="shared" si="1"/>
        <v>26500</v>
      </c>
      <c r="L15" s="32">
        <f t="shared" si="1"/>
        <v>0</v>
      </c>
      <c r="M15" s="32">
        <f t="shared" si="1"/>
        <v>0</v>
      </c>
      <c r="N15" s="32">
        <f t="shared" si="1"/>
        <v>0</v>
      </c>
      <c r="O15" s="32">
        <f t="shared" si="1"/>
        <v>0</v>
      </c>
      <c r="P15" s="32">
        <f t="shared" si="1"/>
        <v>0</v>
      </c>
      <c r="Q15" s="32">
        <f>SUM(Q12)</f>
        <v>1</v>
      </c>
      <c r="R15" s="32">
        <f>SUM(R12)</f>
        <v>20</v>
      </c>
      <c r="S15" s="32">
        <f>SUM(S12)</f>
        <v>26500</v>
      </c>
    </row>
    <row r="16" spans="1:19" ht="17.100000000000001" customHeight="1" x14ac:dyDescent="0.3">
      <c r="A16" s="17">
        <v>3</v>
      </c>
      <c r="B16" s="154" t="s">
        <v>43</v>
      </c>
      <c r="C16" s="19" t="s">
        <v>48</v>
      </c>
      <c r="D16" s="19" t="s">
        <v>44</v>
      </c>
      <c r="E16" s="17">
        <v>18</v>
      </c>
      <c r="F16" s="12" t="s">
        <v>40</v>
      </c>
      <c r="G16" s="12" t="s">
        <v>40</v>
      </c>
      <c r="H16" s="12" t="s">
        <v>40</v>
      </c>
      <c r="I16" s="12" t="s">
        <v>40</v>
      </c>
      <c r="J16" s="12" t="s">
        <v>40</v>
      </c>
      <c r="K16" s="12" t="s">
        <v>40</v>
      </c>
      <c r="L16" s="26">
        <v>1</v>
      </c>
      <c r="M16" s="26">
        <v>15</v>
      </c>
      <c r="N16" s="33">
        <v>4500</v>
      </c>
      <c r="O16" s="26">
        <v>0</v>
      </c>
      <c r="P16" s="25">
        <v>0</v>
      </c>
      <c r="Q16" s="29">
        <f>F16+I16+L16</f>
        <v>1</v>
      </c>
      <c r="R16" s="29">
        <f>G16+J16+M16+O16</f>
        <v>15</v>
      </c>
      <c r="S16" s="29">
        <f>H16+K16+N16+P16</f>
        <v>4500</v>
      </c>
    </row>
    <row r="17" spans="1:19" s="2" customFormat="1" ht="17.100000000000001" customHeight="1" x14ac:dyDescent="0.3">
      <c r="A17" s="20"/>
      <c r="B17" s="20"/>
      <c r="C17" s="21"/>
      <c r="D17" s="22" t="s">
        <v>45</v>
      </c>
      <c r="E17" s="316"/>
      <c r="F17" s="28"/>
      <c r="G17" s="28"/>
      <c r="H17" s="27"/>
      <c r="I17" s="28"/>
      <c r="J17" s="28"/>
      <c r="K17" s="27"/>
      <c r="L17" s="28"/>
      <c r="M17" s="28"/>
      <c r="N17" s="27"/>
      <c r="O17" s="28"/>
      <c r="P17" s="27"/>
      <c r="Q17" s="28"/>
      <c r="R17" s="28"/>
      <c r="S17" s="27"/>
    </row>
    <row r="18" spans="1:19" s="2" customFormat="1" ht="17.100000000000001" customHeight="1" x14ac:dyDescent="0.3">
      <c r="A18" s="20"/>
      <c r="B18" s="20"/>
      <c r="C18" s="21"/>
      <c r="D18" s="34" t="s">
        <v>46</v>
      </c>
      <c r="E18" s="316"/>
      <c r="F18" s="28"/>
      <c r="G18" s="28"/>
      <c r="H18" s="27"/>
      <c r="I18" s="28"/>
      <c r="J18" s="28"/>
      <c r="K18" s="27"/>
      <c r="L18" s="28"/>
      <c r="M18" s="28"/>
      <c r="N18" s="27"/>
      <c r="O18" s="28"/>
      <c r="P18" s="27"/>
      <c r="Q18" s="28"/>
      <c r="R18" s="28"/>
      <c r="S18" s="27"/>
    </row>
    <row r="19" spans="1:19" s="2" customFormat="1" ht="19.5" x14ac:dyDescent="0.3">
      <c r="A19" s="20"/>
      <c r="B19" s="20"/>
      <c r="C19" s="22" t="s">
        <v>49</v>
      </c>
      <c r="D19" s="45" t="s">
        <v>95</v>
      </c>
      <c r="E19" s="49">
        <v>18</v>
      </c>
      <c r="F19" s="38" t="s">
        <v>40</v>
      </c>
      <c r="G19" s="38" t="s">
        <v>40</v>
      </c>
      <c r="H19" s="38" t="s">
        <v>40</v>
      </c>
      <c r="I19" s="38" t="s">
        <v>40</v>
      </c>
      <c r="J19" s="38" t="s">
        <v>40</v>
      </c>
      <c r="K19" s="38" t="s">
        <v>40</v>
      </c>
      <c r="L19" s="36">
        <v>1</v>
      </c>
      <c r="M19" s="36">
        <v>15</v>
      </c>
      <c r="N19" s="37">
        <v>4500</v>
      </c>
      <c r="O19" s="36">
        <v>0</v>
      </c>
      <c r="P19" s="35">
        <v>0</v>
      </c>
      <c r="Q19" s="31">
        <f>F19+I19+L19</f>
        <v>1</v>
      </c>
      <c r="R19" s="31">
        <f>G19+J19+M19+O19</f>
        <v>15</v>
      </c>
      <c r="S19" s="31">
        <f>H19+K19+N19+P19</f>
        <v>4500</v>
      </c>
    </row>
    <row r="20" spans="1:19" s="2" customFormat="1" ht="19.5" customHeight="1" x14ac:dyDescent="0.3">
      <c r="A20" s="500" t="s">
        <v>39</v>
      </c>
      <c r="B20" s="501"/>
      <c r="C20" s="501"/>
      <c r="D20" s="502"/>
      <c r="E20" s="106"/>
      <c r="F20" s="32">
        <f>SUM(F16:F19)</f>
        <v>0</v>
      </c>
      <c r="G20" s="32">
        <f t="shared" ref="G20:S20" si="2">SUM(G16:G19)</f>
        <v>0</v>
      </c>
      <c r="H20" s="32">
        <f t="shared" si="2"/>
        <v>0</v>
      </c>
      <c r="I20" s="32">
        <f t="shared" si="2"/>
        <v>0</v>
      </c>
      <c r="J20" s="32">
        <f t="shared" si="2"/>
        <v>0</v>
      </c>
      <c r="K20" s="32">
        <f t="shared" si="2"/>
        <v>0</v>
      </c>
      <c r="L20" s="32">
        <f t="shared" si="2"/>
        <v>2</v>
      </c>
      <c r="M20" s="32">
        <f t="shared" si="2"/>
        <v>30</v>
      </c>
      <c r="N20" s="32">
        <f t="shared" si="2"/>
        <v>9000</v>
      </c>
      <c r="O20" s="32">
        <f t="shared" si="2"/>
        <v>0</v>
      </c>
      <c r="P20" s="32">
        <f t="shared" si="2"/>
        <v>0</v>
      </c>
      <c r="Q20" s="32">
        <f t="shared" si="2"/>
        <v>2</v>
      </c>
      <c r="R20" s="32">
        <f t="shared" si="2"/>
        <v>30</v>
      </c>
      <c r="S20" s="32">
        <f t="shared" si="2"/>
        <v>9000</v>
      </c>
    </row>
    <row r="21" spans="1:19" s="401" customFormat="1" ht="18.600000000000001" customHeight="1" x14ac:dyDescent="0.3">
      <c r="A21" s="172">
        <v>4</v>
      </c>
      <c r="B21" s="173" t="s">
        <v>190</v>
      </c>
      <c r="C21" s="173" t="s">
        <v>191</v>
      </c>
      <c r="D21" s="173" t="s">
        <v>158</v>
      </c>
      <c r="E21" s="175">
        <v>60</v>
      </c>
      <c r="F21" s="400" t="s">
        <v>40</v>
      </c>
      <c r="G21" s="400" t="s">
        <v>40</v>
      </c>
      <c r="H21" s="400" t="s">
        <v>40</v>
      </c>
      <c r="I21" s="176">
        <v>1</v>
      </c>
      <c r="J21" s="176">
        <v>20</v>
      </c>
      <c r="K21" s="176">
        <v>42000</v>
      </c>
      <c r="L21" s="176">
        <v>0</v>
      </c>
      <c r="M21" s="176">
        <v>0</v>
      </c>
      <c r="N21" s="176">
        <v>0</v>
      </c>
      <c r="O21" s="176">
        <v>0</v>
      </c>
      <c r="P21" s="176">
        <v>0</v>
      </c>
      <c r="Q21" s="177">
        <f>F21+I21+L21</f>
        <v>1</v>
      </c>
      <c r="R21" s="177">
        <f>G21+J21+M21+O21</f>
        <v>20</v>
      </c>
      <c r="S21" s="177">
        <f>H21+K21+N21+P21</f>
        <v>42000</v>
      </c>
    </row>
    <row r="22" spans="1:19" s="401" customFormat="1" ht="18.600000000000001" customHeight="1" x14ac:dyDescent="0.3">
      <c r="A22" s="402"/>
      <c r="B22" s="402"/>
      <c r="C22" s="392" t="s">
        <v>192</v>
      </c>
      <c r="D22" s="392"/>
      <c r="E22" s="393"/>
      <c r="F22" s="394"/>
      <c r="G22" s="394"/>
      <c r="H22" s="394"/>
      <c r="I22" s="403"/>
      <c r="J22" s="403"/>
      <c r="K22" s="403"/>
      <c r="L22" s="395"/>
      <c r="M22" s="395"/>
      <c r="N22" s="395"/>
      <c r="O22" s="395"/>
      <c r="P22" s="395"/>
      <c r="Q22" s="396"/>
      <c r="R22" s="396"/>
      <c r="S22" s="396"/>
    </row>
    <row r="23" spans="1:19" s="401" customFormat="1" ht="18.600000000000001" customHeight="1" x14ac:dyDescent="0.3">
      <c r="A23" s="402"/>
      <c r="B23" s="402"/>
      <c r="C23" s="392" t="s">
        <v>193</v>
      </c>
      <c r="D23" s="174" t="s">
        <v>95</v>
      </c>
      <c r="E23" s="393">
        <v>60</v>
      </c>
      <c r="F23" s="394" t="s">
        <v>40</v>
      </c>
      <c r="G23" s="394" t="s">
        <v>40</v>
      </c>
      <c r="H23" s="394" t="s">
        <v>40</v>
      </c>
      <c r="I23" s="395">
        <v>1</v>
      </c>
      <c r="J23" s="395">
        <v>20</v>
      </c>
      <c r="K23" s="395">
        <v>24000</v>
      </c>
      <c r="L23" s="395">
        <v>0</v>
      </c>
      <c r="M23" s="395">
        <v>0</v>
      </c>
      <c r="N23" s="395">
        <v>0</v>
      </c>
      <c r="O23" s="395">
        <v>0</v>
      </c>
      <c r="P23" s="395">
        <v>0</v>
      </c>
      <c r="Q23" s="396">
        <f t="shared" ref="Q23:Q31" si="3">F23+I23+L23</f>
        <v>1</v>
      </c>
      <c r="R23" s="396">
        <f t="shared" ref="R23:S31" si="4">G23+J23+M23+O23</f>
        <v>20</v>
      </c>
      <c r="S23" s="396">
        <f t="shared" si="4"/>
        <v>24000</v>
      </c>
    </row>
    <row r="24" spans="1:19" s="401" customFormat="1" x14ac:dyDescent="0.3">
      <c r="A24" s="402"/>
      <c r="B24" s="402"/>
      <c r="C24" s="392" t="s">
        <v>194</v>
      </c>
      <c r="D24" s="174" t="s">
        <v>95</v>
      </c>
      <c r="E24" s="393">
        <v>60</v>
      </c>
      <c r="F24" s="394" t="s">
        <v>40</v>
      </c>
      <c r="G24" s="394" t="s">
        <v>40</v>
      </c>
      <c r="H24" s="394" t="s">
        <v>40</v>
      </c>
      <c r="I24" s="395">
        <v>1</v>
      </c>
      <c r="J24" s="395">
        <v>20</v>
      </c>
      <c r="K24" s="395">
        <v>24000</v>
      </c>
      <c r="L24" s="395">
        <v>0</v>
      </c>
      <c r="M24" s="395">
        <v>0</v>
      </c>
      <c r="N24" s="395">
        <v>0</v>
      </c>
      <c r="O24" s="395">
        <v>0</v>
      </c>
      <c r="P24" s="395">
        <v>0</v>
      </c>
      <c r="Q24" s="396">
        <f t="shared" si="3"/>
        <v>1</v>
      </c>
      <c r="R24" s="396">
        <f t="shared" si="4"/>
        <v>20</v>
      </c>
      <c r="S24" s="396">
        <f t="shared" si="4"/>
        <v>24000</v>
      </c>
    </row>
    <row r="25" spans="1:19" s="401" customFormat="1" x14ac:dyDescent="0.3">
      <c r="A25" s="402"/>
      <c r="B25" s="402"/>
      <c r="C25" s="397" t="s">
        <v>195</v>
      </c>
      <c r="D25" s="174" t="s">
        <v>95</v>
      </c>
      <c r="E25" s="393">
        <v>18</v>
      </c>
      <c r="F25" s="394" t="s">
        <v>40</v>
      </c>
      <c r="G25" s="394" t="s">
        <v>40</v>
      </c>
      <c r="H25" s="394" t="s">
        <v>40</v>
      </c>
      <c r="I25" s="395">
        <v>2</v>
      </c>
      <c r="J25" s="395">
        <v>40</v>
      </c>
      <c r="K25" s="395">
        <v>22800</v>
      </c>
      <c r="L25" s="395">
        <v>0</v>
      </c>
      <c r="M25" s="395">
        <v>0</v>
      </c>
      <c r="N25" s="395">
        <v>0</v>
      </c>
      <c r="O25" s="395">
        <v>0</v>
      </c>
      <c r="P25" s="395">
        <v>0</v>
      </c>
      <c r="Q25" s="396">
        <f t="shared" si="3"/>
        <v>2</v>
      </c>
      <c r="R25" s="396">
        <f t="shared" si="4"/>
        <v>40</v>
      </c>
      <c r="S25" s="396">
        <f t="shared" si="4"/>
        <v>22800</v>
      </c>
    </row>
    <row r="26" spans="1:19" s="401" customFormat="1" x14ac:dyDescent="0.3">
      <c r="A26" s="402"/>
      <c r="B26" s="402"/>
      <c r="C26" s="397" t="s">
        <v>196</v>
      </c>
      <c r="D26" s="174" t="s">
        <v>95</v>
      </c>
      <c r="E26" s="393">
        <v>60</v>
      </c>
      <c r="F26" s="394" t="s">
        <v>40</v>
      </c>
      <c r="G26" s="394" t="s">
        <v>40</v>
      </c>
      <c r="H26" s="394" t="s">
        <v>40</v>
      </c>
      <c r="I26" s="395">
        <v>1</v>
      </c>
      <c r="J26" s="395">
        <v>20</v>
      </c>
      <c r="K26" s="395">
        <v>28000</v>
      </c>
      <c r="L26" s="395">
        <v>0</v>
      </c>
      <c r="M26" s="395">
        <v>0</v>
      </c>
      <c r="N26" s="395">
        <v>0</v>
      </c>
      <c r="O26" s="395">
        <v>0</v>
      </c>
      <c r="P26" s="395">
        <v>0</v>
      </c>
      <c r="Q26" s="396">
        <f t="shared" si="3"/>
        <v>1</v>
      </c>
      <c r="R26" s="396">
        <f t="shared" si="4"/>
        <v>20</v>
      </c>
      <c r="S26" s="396">
        <f t="shared" si="4"/>
        <v>28000</v>
      </c>
    </row>
    <row r="27" spans="1:19" s="401" customFormat="1" x14ac:dyDescent="0.3">
      <c r="A27" s="402"/>
      <c r="B27" s="402"/>
      <c r="C27" s="397" t="s">
        <v>197</v>
      </c>
      <c r="D27" s="174" t="s">
        <v>95</v>
      </c>
      <c r="E27" s="393">
        <v>60</v>
      </c>
      <c r="F27" s="394" t="s">
        <v>40</v>
      </c>
      <c r="G27" s="394" t="s">
        <v>40</v>
      </c>
      <c r="H27" s="394" t="s">
        <v>40</v>
      </c>
      <c r="I27" s="395">
        <v>1</v>
      </c>
      <c r="J27" s="395">
        <v>20</v>
      </c>
      <c r="K27" s="395">
        <v>28000</v>
      </c>
      <c r="L27" s="395">
        <v>0</v>
      </c>
      <c r="M27" s="395">
        <v>0</v>
      </c>
      <c r="N27" s="395">
        <v>0</v>
      </c>
      <c r="O27" s="395">
        <v>0</v>
      </c>
      <c r="P27" s="395">
        <v>0</v>
      </c>
      <c r="Q27" s="396">
        <f t="shared" si="3"/>
        <v>1</v>
      </c>
      <c r="R27" s="396">
        <f t="shared" si="4"/>
        <v>20</v>
      </c>
      <c r="S27" s="396">
        <f t="shared" si="4"/>
        <v>28000</v>
      </c>
    </row>
    <row r="28" spans="1:19" s="401" customFormat="1" x14ac:dyDescent="0.3">
      <c r="A28" s="402"/>
      <c r="B28" s="402"/>
      <c r="C28" s="397" t="s">
        <v>198</v>
      </c>
      <c r="D28" s="174" t="s">
        <v>95</v>
      </c>
      <c r="E28" s="393">
        <v>60</v>
      </c>
      <c r="F28" s="394" t="s">
        <v>40</v>
      </c>
      <c r="G28" s="394" t="s">
        <v>40</v>
      </c>
      <c r="H28" s="394" t="s">
        <v>40</v>
      </c>
      <c r="I28" s="395">
        <v>1</v>
      </c>
      <c r="J28" s="395">
        <v>20</v>
      </c>
      <c r="K28" s="395">
        <v>28000</v>
      </c>
      <c r="L28" s="395">
        <v>0</v>
      </c>
      <c r="M28" s="395">
        <v>0</v>
      </c>
      <c r="N28" s="395">
        <v>0</v>
      </c>
      <c r="O28" s="395">
        <v>0</v>
      </c>
      <c r="P28" s="395">
        <v>0</v>
      </c>
      <c r="Q28" s="396">
        <f t="shared" si="3"/>
        <v>1</v>
      </c>
      <c r="R28" s="396">
        <f t="shared" si="4"/>
        <v>20</v>
      </c>
      <c r="S28" s="396">
        <f t="shared" si="4"/>
        <v>28000</v>
      </c>
    </row>
    <row r="29" spans="1:19" s="401" customFormat="1" x14ac:dyDescent="0.3">
      <c r="A29" s="402"/>
      <c r="B29" s="402"/>
      <c r="C29" s="397" t="s">
        <v>199</v>
      </c>
      <c r="D29" s="174" t="s">
        <v>95</v>
      </c>
      <c r="E29" s="393">
        <v>60</v>
      </c>
      <c r="F29" s="394" t="s">
        <v>40</v>
      </c>
      <c r="G29" s="394" t="s">
        <v>40</v>
      </c>
      <c r="H29" s="394" t="s">
        <v>40</v>
      </c>
      <c r="I29" s="395">
        <v>1</v>
      </c>
      <c r="J29" s="395">
        <v>20</v>
      </c>
      <c r="K29" s="395">
        <v>24000</v>
      </c>
      <c r="L29" s="395">
        <v>0</v>
      </c>
      <c r="M29" s="395">
        <v>0</v>
      </c>
      <c r="N29" s="395">
        <v>0</v>
      </c>
      <c r="O29" s="395">
        <v>0</v>
      </c>
      <c r="P29" s="395">
        <v>0</v>
      </c>
      <c r="Q29" s="396">
        <f t="shared" si="3"/>
        <v>1</v>
      </c>
      <c r="R29" s="396">
        <f t="shared" si="4"/>
        <v>20</v>
      </c>
      <c r="S29" s="396">
        <f t="shared" si="4"/>
        <v>24000</v>
      </c>
    </row>
    <row r="30" spans="1:19" s="401" customFormat="1" x14ac:dyDescent="0.3">
      <c r="A30" s="402"/>
      <c r="B30" s="402"/>
      <c r="C30" s="397" t="s">
        <v>200</v>
      </c>
      <c r="D30" s="174" t="s">
        <v>95</v>
      </c>
      <c r="E30" s="393">
        <v>60</v>
      </c>
      <c r="F30" s="394" t="s">
        <v>40</v>
      </c>
      <c r="G30" s="394" t="s">
        <v>40</v>
      </c>
      <c r="H30" s="394" t="s">
        <v>40</v>
      </c>
      <c r="I30" s="395">
        <v>1</v>
      </c>
      <c r="J30" s="395">
        <v>16</v>
      </c>
      <c r="K30" s="395">
        <v>26000</v>
      </c>
      <c r="L30" s="395">
        <v>0</v>
      </c>
      <c r="M30" s="395">
        <v>0</v>
      </c>
      <c r="N30" s="395">
        <v>0</v>
      </c>
      <c r="O30" s="395">
        <v>0</v>
      </c>
      <c r="P30" s="395">
        <v>0</v>
      </c>
      <c r="Q30" s="396">
        <f t="shared" si="3"/>
        <v>1</v>
      </c>
      <c r="R30" s="396">
        <f t="shared" si="4"/>
        <v>16</v>
      </c>
      <c r="S30" s="396">
        <f t="shared" si="4"/>
        <v>26000</v>
      </c>
    </row>
    <row r="31" spans="1:19" s="401" customFormat="1" x14ac:dyDescent="0.3">
      <c r="A31" s="404"/>
      <c r="B31" s="404"/>
      <c r="C31" s="405" t="s">
        <v>201</v>
      </c>
      <c r="D31" s="178" t="s">
        <v>95</v>
      </c>
      <c r="E31" s="180">
        <v>60</v>
      </c>
      <c r="F31" s="398" t="s">
        <v>40</v>
      </c>
      <c r="G31" s="398" t="s">
        <v>40</v>
      </c>
      <c r="H31" s="398" t="s">
        <v>40</v>
      </c>
      <c r="I31" s="181">
        <v>1</v>
      </c>
      <c r="J31" s="181">
        <v>20</v>
      </c>
      <c r="K31" s="181">
        <v>28000</v>
      </c>
      <c r="L31" s="181">
        <v>0</v>
      </c>
      <c r="M31" s="181">
        <v>0</v>
      </c>
      <c r="N31" s="181">
        <v>0</v>
      </c>
      <c r="O31" s="181">
        <v>0</v>
      </c>
      <c r="P31" s="181">
        <v>0</v>
      </c>
      <c r="Q31" s="399">
        <f t="shared" si="3"/>
        <v>1</v>
      </c>
      <c r="R31" s="399">
        <f t="shared" si="4"/>
        <v>20</v>
      </c>
      <c r="S31" s="399">
        <f t="shared" si="4"/>
        <v>28000</v>
      </c>
    </row>
    <row r="32" spans="1:19" s="401" customFormat="1" x14ac:dyDescent="0.3">
      <c r="A32" s="518" t="s">
        <v>39</v>
      </c>
      <c r="B32" s="519"/>
      <c r="C32" s="519"/>
      <c r="D32" s="520"/>
      <c r="E32" s="182"/>
      <c r="F32" s="183">
        <f>SUM(F21:F31)</f>
        <v>0</v>
      </c>
      <c r="G32" s="183">
        <f t="shared" ref="G32:S32" si="5">SUM(G21:G31)</f>
        <v>0</v>
      </c>
      <c r="H32" s="183">
        <f t="shared" si="5"/>
        <v>0</v>
      </c>
      <c r="I32" s="183">
        <f t="shared" si="5"/>
        <v>11</v>
      </c>
      <c r="J32" s="183">
        <f t="shared" si="5"/>
        <v>216</v>
      </c>
      <c r="K32" s="183">
        <f t="shared" si="5"/>
        <v>274800</v>
      </c>
      <c r="L32" s="183">
        <f t="shared" si="5"/>
        <v>0</v>
      </c>
      <c r="M32" s="183">
        <f t="shared" si="5"/>
        <v>0</v>
      </c>
      <c r="N32" s="183">
        <f t="shared" si="5"/>
        <v>0</v>
      </c>
      <c r="O32" s="183">
        <f t="shared" si="5"/>
        <v>0</v>
      </c>
      <c r="P32" s="183">
        <f t="shared" si="5"/>
        <v>0</v>
      </c>
      <c r="Q32" s="183">
        <f t="shared" si="5"/>
        <v>11</v>
      </c>
      <c r="R32" s="183">
        <f t="shared" si="5"/>
        <v>216</v>
      </c>
      <c r="S32" s="183">
        <f t="shared" si="5"/>
        <v>274800</v>
      </c>
    </row>
    <row r="33" spans="1:19" s="2" customFormat="1" x14ac:dyDescent="0.3">
      <c r="A33" s="153"/>
      <c r="B33" s="153"/>
      <c r="C33" s="153"/>
      <c r="D33" s="153"/>
      <c r="E33" s="163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</row>
    <row r="34" spans="1:19" s="2" customFormat="1" ht="17.100000000000001" customHeight="1" x14ac:dyDescent="0.3">
      <c r="A34" s="11">
        <v>5</v>
      </c>
      <c r="B34" s="14" t="s">
        <v>236</v>
      </c>
      <c r="C34" s="14" t="s">
        <v>429</v>
      </c>
      <c r="D34" s="171" t="s">
        <v>394</v>
      </c>
      <c r="E34" s="53">
        <v>30</v>
      </c>
      <c r="F34" s="29">
        <v>0</v>
      </c>
      <c r="G34" s="29">
        <v>0</v>
      </c>
      <c r="H34" s="29">
        <v>0</v>
      </c>
      <c r="I34" s="3">
        <v>5</v>
      </c>
      <c r="J34" s="3">
        <v>100</v>
      </c>
      <c r="K34" s="54">
        <v>506000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30">
        <f>F34+I34+L34</f>
        <v>5</v>
      </c>
      <c r="R34" s="30">
        <f>G34+J34+M34+O34</f>
        <v>100</v>
      </c>
      <c r="S34" s="30">
        <f>H34+K34+N34+P34</f>
        <v>506000</v>
      </c>
    </row>
    <row r="35" spans="1:19" s="2" customFormat="1" ht="17.100000000000001" customHeight="1" x14ac:dyDescent="0.3">
      <c r="A35" s="16"/>
      <c r="B35" s="15"/>
      <c r="C35" s="15" t="s">
        <v>386</v>
      </c>
      <c r="D35" s="16" t="s">
        <v>395</v>
      </c>
      <c r="E35" s="57"/>
      <c r="F35" s="13"/>
      <c r="G35" s="13"/>
      <c r="H35" s="13"/>
      <c r="I35" s="4"/>
      <c r="J35" s="4"/>
      <c r="K35" s="4"/>
      <c r="L35" s="13"/>
      <c r="M35" s="13"/>
      <c r="N35" s="13"/>
      <c r="O35" s="13"/>
      <c r="P35" s="13"/>
      <c r="Q35" s="31"/>
      <c r="R35" s="31"/>
      <c r="S35" s="31"/>
    </row>
    <row r="36" spans="1:19" s="2" customFormat="1" ht="17.100000000000001" customHeight="1" x14ac:dyDescent="0.3">
      <c r="A36" s="63"/>
      <c r="B36" s="39"/>
      <c r="C36" s="39" t="s">
        <v>387</v>
      </c>
      <c r="D36" s="63"/>
      <c r="E36" s="107"/>
      <c r="F36" s="61"/>
      <c r="G36" s="61"/>
      <c r="H36" s="61"/>
      <c r="I36" s="5"/>
      <c r="J36" s="5"/>
      <c r="K36" s="5"/>
      <c r="L36" s="61"/>
      <c r="M36" s="61"/>
      <c r="N36" s="61"/>
      <c r="O36" s="61"/>
      <c r="P36" s="61"/>
      <c r="Q36" s="50"/>
      <c r="R36" s="50"/>
      <c r="S36" s="50"/>
    </row>
    <row r="37" spans="1:19" s="2" customFormat="1" ht="17.100000000000001" customHeight="1" x14ac:dyDescent="0.3">
      <c r="A37" s="521" t="s">
        <v>39</v>
      </c>
      <c r="B37" s="521"/>
      <c r="C37" s="521"/>
      <c r="D37" s="521"/>
      <c r="E37" s="106"/>
      <c r="F37" s="32">
        <f>SUM(F34)</f>
        <v>0</v>
      </c>
      <c r="G37" s="32">
        <f t="shared" ref="G37:S37" si="6">SUM(G34)</f>
        <v>0</v>
      </c>
      <c r="H37" s="32">
        <f t="shared" si="6"/>
        <v>0</v>
      </c>
      <c r="I37" s="32">
        <f t="shared" si="6"/>
        <v>5</v>
      </c>
      <c r="J37" s="32">
        <f t="shared" si="6"/>
        <v>100</v>
      </c>
      <c r="K37" s="32">
        <f t="shared" si="6"/>
        <v>506000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 t="shared" si="6"/>
        <v>5</v>
      </c>
      <c r="R37" s="32">
        <f t="shared" si="6"/>
        <v>100</v>
      </c>
      <c r="S37" s="32">
        <f t="shared" si="6"/>
        <v>506000</v>
      </c>
    </row>
    <row r="38" spans="1:19" ht="17.100000000000001" customHeight="1" x14ac:dyDescent="0.3">
      <c r="A38" s="11">
        <v>6</v>
      </c>
      <c r="B38" s="14" t="s">
        <v>234</v>
      </c>
      <c r="C38" s="14" t="s">
        <v>253</v>
      </c>
      <c r="D38" s="14" t="s">
        <v>267</v>
      </c>
      <c r="E38" s="53">
        <v>30</v>
      </c>
      <c r="F38" s="29">
        <v>1</v>
      </c>
      <c r="G38" s="29">
        <v>16</v>
      </c>
      <c r="H38" s="29">
        <v>30800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30">
        <f>F38+I38+L38</f>
        <v>1</v>
      </c>
      <c r="R38" s="30">
        <f>G38+J38+M38+O38</f>
        <v>16</v>
      </c>
      <c r="S38" s="30">
        <f>H38+K38+N38+P38</f>
        <v>30800</v>
      </c>
    </row>
    <row r="39" spans="1:19" ht="17.100000000000001" customHeight="1" x14ac:dyDescent="0.3">
      <c r="A39" s="16"/>
      <c r="B39" s="15"/>
      <c r="C39" s="15" t="s">
        <v>254</v>
      </c>
      <c r="D39" s="15" t="s">
        <v>268</v>
      </c>
      <c r="E39" s="57">
        <v>30</v>
      </c>
      <c r="F39" s="13">
        <v>2</v>
      </c>
      <c r="G39" s="13">
        <v>40</v>
      </c>
      <c r="H39" s="13">
        <v>61600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31">
        <f t="shared" ref="Q39:Q52" si="7">F39+I39+L39</f>
        <v>2</v>
      </c>
      <c r="R39" s="31">
        <f t="shared" ref="R39:S52" si="8">G39+J39+M39+O39</f>
        <v>40</v>
      </c>
      <c r="S39" s="31">
        <f t="shared" si="8"/>
        <v>61600</v>
      </c>
    </row>
    <row r="40" spans="1:19" ht="17.100000000000001" customHeight="1" x14ac:dyDescent="0.3">
      <c r="A40" s="16"/>
      <c r="B40" s="15"/>
      <c r="C40" s="15" t="s">
        <v>255</v>
      </c>
      <c r="D40" s="15" t="s">
        <v>268</v>
      </c>
      <c r="E40" s="57">
        <v>18</v>
      </c>
      <c r="F40" s="13">
        <v>1</v>
      </c>
      <c r="G40" s="13">
        <v>20</v>
      </c>
      <c r="H40" s="13">
        <v>14800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31">
        <f t="shared" si="7"/>
        <v>1</v>
      </c>
      <c r="R40" s="31">
        <f t="shared" si="8"/>
        <v>20</v>
      </c>
      <c r="S40" s="31">
        <f t="shared" si="8"/>
        <v>14800</v>
      </c>
    </row>
    <row r="41" spans="1:19" ht="17.100000000000001" customHeight="1" x14ac:dyDescent="0.3">
      <c r="A41" s="16"/>
      <c r="B41" s="15"/>
      <c r="C41" s="15" t="s">
        <v>256</v>
      </c>
      <c r="D41" s="15" t="s">
        <v>269</v>
      </c>
      <c r="E41" s="57">
        <v>12</v>
      </c>
      <c r="F41" s="13">
        <v>1</v>
      </c>
      <c r="G41" s="13">
        <v>16</v>
      </c>
      <c r="H41" s="13">
        <v>12000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31">
        <f t="shared" si="7"/>
        <v>1</v>
      </c>
      <c r="R41" s="31">
        <f t="shared" si="8"/>
        <v>16</v>
      </c>
      <c r="S41" s="31">
        <f t="shared" si="8"/>
        <v>12000</v>
      </c>
    </row>
    <row r="42" spans="1:19" ht="17.100000000000001" customHeight="1" x14ac:dyDescent="0.3">
      <c r="A42" s="16"/>
      <c r="B42" s="15"/>
      <c r="C42" s="15" t="s">
        <v>257</v>
      </c>
      <c r="D42" s="15" t="s">
        <v>270</v>
      </c>
      <c r="E42" s="57">
        <v>18</v>
      </c>
      <c r="F42" s="13">
        <v>1</v>
      </c>
      <c r="G42" s="13">
        <v>20</v>
      </c>
      <c r="H42" s="13">
        <v>14800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31">
        <f t="shared" si="7"/>
        <v>1</v>
      </c>
      <c r="R42" s="31">
        <f t="shared" si="8"/>
        <v>20</v>
      </c>
      <c r="S42" s="31">
        <f t="shared" si="8"/>
        <v>14800</v>
      </c>
    </row>
    <row r="43" spans="1:19" ht="17.100000000000001" customHeight="1" x14ac:dyDescent="0.3">
      <c r="A43" s="16"/>
      <c r="B43" s="15"/>
      <c r="C43" s="15" t="s">
        <v>258</v>
      </c>
      <c r="D43" s="15" t="s">
        <v>271</v>
      </c>
      <c r="E43" s="57">
        <v>18</v>
      </c>
      <c r="F43" s="13">
        <v>1</v>
      </c>
      <c r="G43" s="13">
        <v>20</v>
      </c>
      <c r="H43" s="13">
        <v>14800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31">
        <f t="shared" si="7"/>
        <v>1</v>
      </c>
      <c r="R43" s="31">
        <f t="shared" si="8"/>
        <v>20</v>
      </c>
      <c r="S43" s="31">
        <f t="shared" si="8"/>
        <v>14800</v>
      </c>
    </row>
    <row r="44" spans="1:19" ht="17.100000000000001" customHeight="1" x14ac:dyDescent="0.3">
      <c r="A44" s="16"/>
      <c r="B44" s="15"/>
      <c r="C44" s="15" t="s">
        <v>259</v>
      </c>
      <c r="D44" s="15" t="s">
        <v>272</v>
      </c>
      <c r="E44" s="57">
        <v>18</v>
      </c>
      <c r="F44" s="13">
        <v>1</v>
      </c>
      <c r="G44" s="13">
        <v>20</v>
      </c>
      <c r="H44" s="13">
        <v>14800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31">
        <f t="shared" si="7"/>
        <v>1</v>
      </c>
      <c r="R44" s="31">
        <f t="shared" si="8"/>
        <v>20</v>
      </c>
      <c r="S44" s="31">
        <f t="shared" si="8"/>
        <v>14800</v>
      </c>
    </row>
    <row r="45" spans="1:19" ht="17.100000000000001" customHeight="1" x14ac:dyDescent="0.3">
      <c r="A45" s="16"/>
      <c r="B45" s="15"/>
      <c r="C45" s="15" t="s">
        <v>260</v>
      </c>
      <c r="D45" s="15" t="s">
        <v>272</v>
      </c>
      <c r="E45" s="57">
        <v>18</v>
      </c>
      <c r="F45" s="13">
        <v>1</v>
      </c>
      <c r="G45" s="13">
        <v>20</v>
      </c>
      <c r="H45" s="13">
        <v>14800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31">
        <f t="shared" si="7"/>
        <v>1</v>
      </c>
      <c r="R45" s="31">
        <f t="shared" si="8"/>
        <v>20</v>
      </c>
      <c r="S45" s="31">
        <f t="shared" si="8"/>
        <v>14800</v>
      </c>
    </row>
    <row r="46" spans="1:19" ht="17.100000000000001" customHeight="1" x14ac:dyDescent="0.3">
      <c r="A46" s="16"/>
      <c r="B46" s="15"/>
      <c r="C46" s="15" t="s">
        <v>261</v>
      </c>
      <c r="D46" s="15" t="s">
        <v>273</v>
      </c>
      <c r="E46" s="57">
        <v>18</v>
      </c>
      <c r="F46" s="13">
        <v>1</v>
      </c>
      <c r="G46" s="13">
        <v>20</v>
      </c>
      <c r="H46" s="13">
        <v>14800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31">
        <f t="shared" si="7"/>
        <v>1</v>
      </c>
      <c r="R46" s="31">
        <f t="shared" si="8"/>
        <v>20</v>
      </c>
      <c r="S46" s="31">
        <f t="shared" si="8"/>
        <v>14800</v>
      </c>
    </row>
    <row r="47" spans="1:19" ht="17.100000000000001" customHeight="1" x14ac:dyDescent="0.3">
      <c r="A47" s="16"/>
      <c r="B47" s="15"/>
      <c r="C47" s="15" t="s">
        <v>262</v>
      </c>
      <c r="D47" s="15" t="s">
        <v>273</v>
      </c>
      <c r="E47" s="57">
        <v>18</v>
      </c>
      <c r="F47" s="13">
        <v>1</v>
      </c>
      <c r="G47" s="13">
        <v>20</v>
      </c>
      <c r="H47" s="13">
        <v>14800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31">
        <f t="shared" si="7"/>
        <v>1</v>
      </c>
      <c r="R47" s="31">
        <f t="shared" si="8"/>
        <v>20</v>
      </c>
      <c r="S47" s="31">
        <f t="shared" si="8"/>
        <v>14800</v>
      </c>
    </row>
    <row r="48" spans="1:19" ht="17.100000000000001" customHeight="1" x14ac:dyDescent="0.3">
      <c r="A48" s="16"/>
      <c r="B48" s="15"/>
      <c r="C48" s="15" t="s">
        <v>263</v>
      </c>
      <c r="D48" s="15" t="s">
        <v>274</v>
      </c>
      <c r="E48" s="57">
        <v>18</v>
      </c>
      <c r="F48" s="13">
        <v>1</v>
      </c>
      <c r="G48" s="13">
        <v>20</v>
      </c>
      <c r="H48" s="13">
        <v>14800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31">
        <f t="shared" si="7"/>
        <v>1</v>
      </c>
      <c r="R48" s="31" t="s">
        <v>428</v>
      </c>
      <c r="S48" s="31">
        <f t="shared" si="8"/>
        <v>14800</v>
      </c>
    </row>
    <row r="49" spans="1:19" ht="17.100000000000001" customHeight="1" x14ac:dyDescent="0.3">
      <c r="A49" s="16"/>
      <c r="B49" s="15"/>
      <c r="C49" s="15" t="s">
        <v>264</v>
      </c>
      <c r="D49" s="15" t="s">
        <v>274</v>
      </c>
      <c r="E49" s="57">
        <v>18</v>
      </c>
      <c r="F49" s="13">
        <v>1</v>
      </c>
      <c r="G49" s="13">
        <v>20</v>
      </c>
      <c r="H49" s="13">
        <v>14800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31">
        <f t="shared" si="7"/>
        <v>1</v>
      </c>
      <c r="R49" s="31">
        <f t="shared" si="8"/>
        <v>20</v>
      </c>
      <c r="S49" s="31">
        <f t="shared" si="8"/>
        <v>14800</v>
      </c>
    </row>
    <row r="50" spans="1:19" ht="17.100000000000001" customHeight="1" x14ac:dyDescent="0.3">
      <c r="A50" s="16"/>
      <c r="B50" s="15"/>
      <c r="C50" s="15" t="s">
        <v>265</v>
      </c>
      <c r="D50" s="15" t="s">
        <v>275</v>
      </c>
      <c r="E50" s="57">
        <v>18</v>
      </c>
      <c r="F50" s="13">
        <v>1</v>
      </c>
      <c r="G50" s="13">
        <v>20</v>
      </c>
      <c r="H50" s="13">
        <v>14800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31">
        <f t="shared" si="7"/>
        <v>1</v>
      </c>
      <c r="R50" s="31">
        <f t="shared" si="8"/>
        <v>20</v>
      </c>
      <c r="S50" s="31">
        <f t="shared" si="8"/>
        <v>14800</v>
      </c>
    </row>
    <row r="51" spans="1:19" ht="17.100000000000001" customHeight="1" x14ac:dyDescent="0.3">
      <c r="A51" s="16"/>
      <c r="B51" s="15"/>
      <c r="C51" s="15" t="s">
        <v>266</v>
      </c>
      <c r="D51" s="15" t="s">
        <v>276</v>
      </c>
      <c r="E51" s="57">
        <v>18</v>
      </c>
      <c r="F51" s="13">
        <v>1</v>
      </c>
      <c r="G51" s="13">
        <v>20</v>
      </c>
      <c r="H51" s="13">
        <v>14800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31">
        <f t="shared" si="7"/>
        <v>1</v>
      </c>
      <c r="R51" s="31">
        <f t="shared" si="8"/>
        <v>20</v>
      </c>
      <c r="S51" s="31">
        <f t="shared" si="8"/>
        <v>14800</v>
      </c>
    </row>
    <row r="52" spans="1:19" ht="17.100000000000001" customHeight="1" x14ac:dyDescent="0.3">
      <c r="A52" s="16"/>
      <c r="B52" s="15"/>
      <c r="C52" s="15" t="s">
        <v>277</v>
      </c>
      <c r="D52" s="15" t="s">
        <v>276</v>
      </c>
      <c r="E52" s="57">
        <v>18</v>
      </c>
      <c r="F52" s="13">
        <v>1</v>
      </c>
      <c r="G52" s="13">
        <v>20</v>
      </c>
      <c r="H52" s="13">
        <v>14800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31">
        <f t="shared" si="7"/>
        <v>1</v>
      </c>
      <c r="R52" s="31">
        <f t="shared" si="8"/>
        <v>20</v>
      </c>
      <c r="S52" s="31">
        <f t="shared" si="8"/>
        <v>14800</v>
      </c>
    </row>
    <row r="53" spans="1:19" ht="17.100000000000001" customHeight="1" x14ac:dyDescent="0.3">
      <c r="A53" s="63"/>
      <c r="B53" s="39"/>
      <c r="C53" s="39" t="s">
        <v>278</v>
      </c>
      <c r="D53" s="39"/>
      <c r="E53" s="107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</row>
    <row r="54" spans="1:19" ht="17.45" customHeight="1" x14ac:dyDescent="0.3">
      <c r="A54" s="521" t="s">
        <v>39</v>
      </c>
      <c r="B54" s="521"/>
      <c r="C54" s="521"/>
      <c r="D54" s="521"/>
      <c r="E54" s="106"/>
      <c r="F54" s="32">
        <f>SUM(F38:F52)</f>
        <v>16</v>
      </c>
      <c r="G54" s="32">
        <f t="shared" ref="G54:S54" si="9">SUM(G38:G52)</f>
        <v>312</v>
      </c>
      <c r="H54" s="32">
        <f t="shared" si="9"/>
        <v>282000</v>
      </c>
      <c r="I54" s="32">
        <f t="shared" si="9"/>
        <v>0</v>
      </c>
      <c r="J54" s="32">
        <f t="shared" si="9"/>
        <v>0</v>
      </c>
      <c r="K54" s="32">
        <f t="shared" si="9"/>
        <v>0</v>
      </c>
      <c r="L54" s="32">
        <f t="shared" si="9"/>
        <v>0</v>
      </c>
      <c r="M54" s="32">
        <f t="shared" si="9"/>
        <v>0</v>
      </c>
      <c r="N54" s="32">
        <f t="shared" si="9"/>
        <v>0</v>
      </c>
      <c r="O54" s="32">
        <f t="shared" si="9"/>
        <v>0</v>
      </c>
      <c r="P54" s="32">
        <f t="shared" si="9"/>
        <v>0</v>
      </c>
      <c r="Q54" s="32">
        <f t="shared" si="9"/>
        <v>16</v>
      </c>
      <c r="R54" s="32">
        <f t="shared" si="9"/>
        <v>292</v>
      </c>
      <c r="S54" s="32">
        <f t="shared" si="9"/>
        <v>282000</v>
      </c>
    </row>
    <row r="55" spans="1:19" ht="20.25" customHeight="1" x14ac:dyDescent="0.3">
      <c r="A55" s="111">
        <v>7</v>
      </c>
      <c r="B55" s="111" t="s">
        <v>410</v>
      </c>
      <c r="C55" s="155" t="s">
        <v>90</v>
      </c>
      <c r="D55" s="160" t="s">
        <v>411</v>
      </c>
      <c r="E55" s="156">
        <v>18</v>
      </c>
      <c r="F55" s="102">
        <v>0</v>
      </c>
      <c r="G55" s="102">
        <v>0</v>
      </c>
      <c r="H55" s="102">
        <v>0</v>
      </c>
      <c r="I55" s="102">
        <v>0</v>
      </c>
      <c r="J55" s="102">
        <v>0</v>
      </c>
      <c r="K55" s="102">
        <v>0</v>
      </c>
      <c r="L55" s="102">
        <v>1</v>
      </c>
      <c r="M55" s="102">
        <v>16</v>
      </c>
      <c r="N55" s="102">
        <v>26800</v>
      </c>
      <c r="O55" s="102">
        <v>0</v>
      </c>
      <c r="P55" s="102">
        <v>0</v>
      </c>
      <c r="Q55" s="100">
        <f>F55+I55+L55</f>
        <v>1</v>
      </c>
      <c r="R55" s="100">
        <f t="shared" ref="R55:S59" si="10">G55+J55+M55+O55</f>
        <v>16</v>
      </c>
      <c r="S55" s="100">
        <f t="shared" si="10"/>
        <v>26800</v>
      </c>
    </row>
    <row r="56" spans="1:19" ht="17.45" customHeight="1" x14ac:dyDescent="0.3">
      <c r="A56" s="64"/>
      <c r="B56" s="16"/>
      <c r="C56" s="155" t="s">
        <v>415</v>
      </c>
      <c r="D56" s="16" t="s">
        <v>95</v>
      </c>
      <c r="E56" s="156">
        <v>18</v>
      </c>
      <c r="F56" s="102">
        <v>0</v>
      </c>
      <c r="G56" s="102">
        <v>0</v>
      </c>
      <c r="H56" s="102">
        <v>0</v>
      </c>
      <c r="I56" s="102">
        <v>0</v>
      </c>
      <c r="J56" s="102">
        <v>0</v>
      </c>
      <c r="K56" s="102">
        <v>0</v>
      </c>
      <c r="L56" s="102">
        <v>2</v>
      </c>
      <c r="M56" s="102">
        <v>32</v>
      </c>
      <c r="N56" s="102">
        <v>53600</v>
      </c>
      <c r="O56" s="102">
        <v>0</v>
      </c>
      <c r="P56" s="102">
        <v>0</v>
      </c>
      <c r="Q56" s="100">
        <f>F56+I56+L56</f>
        <v>2</v>
      </c>
      <c r="R56" s="100">
        <f t="shared" si="10"/>
        <v>32</v>
      </c>
      <c r="S56" s="100">
        <f t="shared" si="10"/>
        <v>53600</v>
      </c>
    </row>
    <row r="57" spans="1:19" ht="77.25" customHeight="1" x14ac:dyDescent="0.3">
      <c r="A57" s="64"/>
      <c r="B57" s="16"/>
      <c r="C57" s="155" t="s">
        <v>416</v>
      </c>
      <c r="D57" s="155" t="s">
        <v>412</v>
      </c>
      <c r="E57" s="156">
        <v>30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2">
        <v>3</v>
      </c>
      <c r="M57" s="102">
        <v>48</v>
      </c>
      <c r="N57" s="102">
        <v>102000</v>
      </c>
      <c r="O57" s="102">
        <v>0</v>
      </c>
      <c r="P57" s="102">
        <v>0</v>
      </c>
      <c r="Q57" s="100">
        <f>F57+I57+L57</f>
        <v>3</v>
      </c>
      <c r="R57" s="100">
        <f t="shared" si="10"/>
        <v>48</v>
      </c>
      <c r="S57" s="100">
        <f t="shared" si="10"/>
        <v>102000</v>
      </c>
    </row>
    <row r="58" spans="1:19" ht="21" customHeight="1" x14ac:dyDescent="0.3">
      <c r="A58" s="319"/>
      <c r="B58" s="63"/>
      <c r="C58" s="157" t="s">
        <v>417</v>
      </c>
      <c r="D58" s="157" t="s">
        <v>413</v>
      </c>
      <c r="E58" s="158">
        <v>30</v>
      </c>
      <c r="F58" s="103">
        <v>0</v>
      </c>
      <c r="G58" s="103">
        <v>0</v>
      </c>
      <c r="H58" s="103">
        <v>0</v>
      </c>
      <c r="I58" s="103">
        <v>2</v>
      </c>
      <c r="J58" s="103">
        <v>32</v>
      </c>
      <c r="K58" s="103">
        <v>104000</v>
      </c>
      <c r="L58" s="103">
        <v>0</v>
      </c>
      <c r="M58" s="103">
        <v>0</v>
      </c>
      <c r="N58" s="103">
        <v>0</v>
      </c>
      <c r="O58" s="103">
        <v>0</v>
      </c>
      <c r="P58" s="103">
        <v>0</v>
      </c>
      <c r="Q58" s="137">
        <f>F58+I58+L58</f>
        <v>2</v>
      </c>
      <c r="R58" s="137">
        <f t="shared" si="10"/>
        <v>32</v>
      </c>
      <c r="S58" s="137">
        <f t="shared" si="10"/>
        <v>104000</v>
      </c>
    </row>
    <row r="59" spans="1:19" ht="39.75" customHeight="1" x14ac:dyDescent="0.3">
      <c r="A59" s="319"/>
      <c r="B59" s="63"/>
      <c r="C59" s="157" t="s">
        <v>418</v>
      </c>
      <c r="D59" s="157" t="s">
        <v>414</v>
      </c>
      <c r="E59" s="158">
        <v>18</v>
      </c>
      <c r="F59" s="103">
        <v>0</v>
      </c>
      <c r="G59" s="103">
        <v>0</v>
      </c>
      <c r="H59" s="103">
        <v>0</v>
      </c>
      <c r="I59" s="103">
        <v>0</v>
      </c>
      <c r="J59" s="103">
        <v>0</v>
      </c>
      <c r="K59" s="103">
        <v>0</v>
      </c>
      <c r="L59" s="103">
        <v>1</v>
      </c>
      <c r="M59" s="103">
        <v>16</v>
      </c>
      <c r="N59" s="103">
        <v>26800</v>
      </c>
      <c r="O59" s="103">
        <v>0</v>
      </c>
      <c r="P59" s="103">
        <v>0</v>
      </c>
      <c r="Q59" s="137">
        <f>F59+I59+L59</f>
        <v>1</v>
      </c>
      <c r="R59" s="137">
        <f t="shared" si="10"/>
        <v>16</v>
      </c>
      <c r="S59" s="137">
        <f t="shared" si="10"/>
        <v>26800</v>
      </c>
    </row>
    <row r="60" spans="1:19" ht="17.45" customHeight="1" x14ac:dyDescent="0.3">
      <c r="A60" s="521" t="s">
        <v>39</v>
      </c>
      <c r="B60" s="521"/>
      <c r="C60" s="521"/>
      <c r="D60" s="521"/>
      <c r="E60" s="106"/>
      <c r="F60" s="32">
        <f t="shared" ref="F60:S60" si="11">SUM(F55:F59)</f>
        <v>0</v>
      </c>
      <c r="G60" s="32">
        <f t="shared" si="11"/>
        <v>0</v>
      </c>
      <c r="H60" s="32">
        <f t="shared" si="11"/>
        <v>0</v>
      </c>
      <c r="I60" s="32">
        <f t="shared" si="11"/>
        <v>2</v>
      </c>
      <c r="J60" s="32">
        <f t="shared" si="11"/>
        <v>32</v>
      </c>
      <c r="K60" s="32">
        <f t="shared" si="11"/>
        <v>104000</v>
      </c>
      <c r="L60" s="32">
        <f t="shared" si="11"/>
        <v>7</v>
      </c>
      <c r="M60" s="32">
        <f t="shared" si="11"/>
        <v>112</v>
      </c>
      <c r="N60" s="32">
        <f t="shared" si="11"/>
        <v>209200</v>
      </c>
      <c r="O60" s="32">
        <f t="shared" si="11"/>
        <v>0</v>
      </c>
      <c r="P60" s="32">
        <f t="shared" si="11"/>
        <v>0</v>
      </c>
      <c r="Q60" s="32">
        <f t="shared" si="11"/>
        <v>9</v>
      </c>
      <c r="R60" s="32">
        <f t="shared" si="11"/>
        <v>144</v>
      </c>
      <c r="S60" s="32">
        <f t="shared" si="11"/>
        <v>313200</v>
      </c>
    </row>
    <row r="61" spans="1:19" ht="17.100000000000001" customHeight="1" x14ac:dyDescent="0.3">
      <c r="A61" s="16">
        <v>8</v>
      </c>
      <c r="B61" s="15" t="s">
        <v>227</v>
      </c>
      <c r="C61" s="15" t="s">
        <v>300</v>
      </c>
      <c r="D61" s="65" t="s">
        <v>307</v>
      </c>
      <c r="E61" s="57">
        <v>30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2</v>
      </c>
      <c r="M61" s="13">
        <v>40</v>
      </c>
      <c r="N61" s="13">
        <v>42000</v>
      </c>
      <c r="O61" s="13">
        <v>0</v>
      </c>
      <c r="P61" s="13">
        <v>0</v>
      </c>
      <c r="Q61" s="31">
        <f>F61+I61+L61</f>
        <v>2</v>
      </c>
      <c r="R61" s="31">
        <f>G61+J61+M61+O61</f>
        <v>40</v>
      </c>
      <c r="S61" s="31">
        <f>H61+K61+N61+P61</f>
        <v>42000</v>
      </c>
    </row>
    <row r="62" spans="1:19" ht="17.100000000000001" customHeight="1" x14ac:dyDescent="0.3">
      <c r="A62" s="16"/>
      <c r="B62" s="15"/>
      <c r="C62" s="15" t="s">
        <v>301</v>
      </c>
      <c r="D62" s="16" t="s">
        <v>95</v>
      </c>
      <c r="E62" s="57">
        <v>30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2</v>
      </c>
      <c r="M62" s="13">
        <v>40</v>
      </c>
      <c r="N62" s="13">
        <v>42000</v>
      </c>
      <c r="O62" s="13">
        <v>0</v>
      </c>
      <c r="P62" s="13">
        <v>0</v>
      </c>
      <c r="Q62" s="31">
        <f t="shared" ref="Q62:Q67" si="12">F62+I62+L62</f>
        <v>2</v>
      </c>
      <c r="R62" s="31">
        <f t="shared" ref="R62:S67" si="13">G62+J62+M62+O62</f>
        <v>40</v>
      </c>
      <c r="S62" s="31">
        <f t="shared" si="13"/>
        <v>42000</v>
      </c>
    </row>
    <row r="63" spans="1:19" ht="17.100000000000001" customHeight="1" x14ac:dyDescent="0.3">
      <c r="A63" s="16"/>
      <c r="B63" s="15"/>
      <c r="C63" s="15" t="s">
        <v>302</v>
      </c>
      <c r="D63" s="16" t="s">
        <v>95</v>
      </c>
      <c r="E63" s="57">
        <v>30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1</v>
      </c>
      <c r="M63" s="13">
        <v>20</v>
      </c>
      <c r="N63" s="13">
        <v>21000</v>
      </c>
      <c r="O63" s="13">
        <v>0</v>
      </c>
      <c r="P63" s="13">
        <v>0</v>
      </c>
      <c r="Q63" s="31">
        <f t="shared" si="12"/>
        <v>1</v>
      </c>
      <c r="R63" s="31">
        <f t="shared" si="13"/>
        <v>20</v>
      </c>
      <c r="S63" s="31">
        <f t="shared" si="13"/>
        <v>21000</v>
      </c>
    </row>
    <row r="64" spans="1:19" ht="17.100000000000001" customHeight="1" x14ac:dyDescent="0.3">
      <c r="A64" s="16"/>
      <c r="B64" s="15"/>
      <c r="C64" s="15" t="s">
        <v>303</v>
      </c>
      <c r="D64" s="16" t="s">
        <v>95</v>
      </c>
      <c r="E64" s="57">
        <v>30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1</v>
      </c>
      <c r="M64" s="13">
        <v>20</v>
      </c>
      <c r="N64" s="13">
        <v>21000</v>
      </c>
      <c r="O64" s="13">
        <v>0</v>
      </c>
      <c r="P64" s="13">
        <v>0</v>
      </c>
      <c r="Q64" s="31">
        <f t="shared" si="12"/>
        <v>1</v>
      </c>
      <c r="R64" s="31">
        <f t="shared" si="13"/>
        <v>20</v>
      </c>
      <c r="S64" s="31">
        <f t="shared" si="13"/>
        <v>21000</v>
      </c>
    </row>
    <row r="65" spans="1:19" ht="17.100000000000001" customHeight="1" x14ac:dyDescent="0.3">
      <c r="A65" s="16"/>
      <c r="B65" s="15"/>
      <c r="C65" s="15" t="s">
        <v>304</v>
      </c>
      <c r="D65" s="16" t="s">
        <v>95</v>
      </c>
      <c r="E65" s="57">
        <v>30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2</v>
      </c>
      <c r="M65" s="13">
        <v>40</v>
      </c>
      <c r="N65" s="13">
        <v>42000</v>
      </c>
      <c r="O65" s="13">
        <v>0</v>
      </c>
      <c r="P65" s="13">
        <v>0</v>
      </c>
      <c r="Q65" s="31">
        <f t="shared" si="12"/>
        <v>2</v>
      </c>
      <c r="R65" s="31">
        <f t="shared" si="13"/>
        <v>40</v>
      </c>
      <c r="S65" s="31">
        <f t="shared" si="13"/>
        <v>42000</v>
      </c>
    </row>
    <row r="66" spans="1:19" ht="17.100000000000001" customHeight="1" x14ac:dyDescent="0.3">
      <c r="A66" s="16"/>
      <c r="B66" s="15"/>
      <c r="C66" s="15" t="s">
        <v>305</v>
      </c>
      <c r="D66" s="16" t="s">
        <v>95</v>
      </c>
      <c r="E66" s="57">
        <v>30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1</v>
      </c>
      <c r="M66" s="13">
        <v>20</v>
      </c>
      <c r="N66" s="13">
        <v>21000</v>
      </c>
      <c r="O66" s="13">
        <v>0</v>
      </c>
      <c r="P66" s="13">
        <v>0</v>
      </c>
      <c r="Q66" s="31">
        <f t="shared" si="12"/>
        <v>1</v>
      </c>
      <c r="R66" s="31">
        <f t="shared" si="13"/>
        <v>20</v>
      </c>
      <c r="S66" s="31">
        <f t="shared" si="13"/>
        <v>21000</v>
      </c>
    </row>
    <row r="67" spans="1:19" ht="17.100000000000001" customHeight="1" x14ac:dyDescent="0.3">
      <c r="A67" s="63"/>
      <c r="B67" s="39"/>
      <c r="C67" s="39" t="s">
        <v>306</v>
      </c>
      <c r="D67" s="63" t="s">
        <v>95</v>
      </c>
      <c r="E67" s="107">
        <v>30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  <c r="L67" s="61">
        <v>1</v>
      </c>
      <c r="M67" s="61">
        <v>20</v>
      </c>
      <c r="N67" s="61">
        <v>21000</v>
      </c>
      <c r="O67" s="61">
        <v>0</v>
      </c>
      <c r="P67" s="61">
        <v>0</v>
      </c>
      <c r="Q67" s="50">
        <f t="shared" si="12"/>
        <v>1</v>
      </c>
      <c r="R67" s="50">
        <f t="shared" si="13"/>
        <v>20</v>
      </c>
      <c r="S67" s="50">
        <f t="shared" si="13"/>
        <v>21000</v>
      </c>
    </row>
    <row r="68" spans="1:19" ht="17.100000000000001" customHeight="1" x14ac:dyDescent="0.3">
      <c r="A68" s="500" t="s">
        <v>39</v>
      </c>
      <c r="B68" s="501"/>
      <c r="C68" s="501"/>
      <c r="D68" s="502"/>
      <c r="E68" s="106"/>
      <c r="F68" s="32">
        <f>SUM(F61:F67)</f>
        <v>0</v>
      </c>
      <c r="G68" s="32">
        <f t="shared" ref="G68:S68" si="14">SUM(G61:G67)</f>
        <v>0</v>
      </c>
      <c r="H68" s="32">
        <f t="shared" si="14"/>
        <v>0</v>
      </c>
      <c r="I68" s="32">
        <f t="shared" si="14"/>
        <v>0</v>
      </c>
      <c r="J68" s="32">
        <f t="shared" si="14"/>
        <v>0</v>
      </c>
      <c r="K68" s="32">
        <f t="shared" si="14"/>
        <v>0</v>
      </c>
      <c r="L68" s="32">
        <f t="shared" si="14"/>
        <v>10</v>
      </c>
      <c r="M68" s="32">
        <f t="shared" si="14"/>
        <v>200</v>
      </c>
      <c r="N68" s="32">
        <f t="shared" si="14"/>
        <v>210000</v>
      </c>
      <c r="O68" s="32">
        <f t="shared" si="14"/>
        <v>0</v>
      </c>
      <c r="P68" s="32">
        <f t="shared" si="14"/>
        <v>0</v>
      </c>
      <c r="Q68" s="32">
        <f t="shared" si="14"/>
        <v>10</v>
      </c>
      <c r="R68" s="32">
        <f t="shared" si="14"/>
        <v>200</v>
      </c>
      <c r="S68" s="32">
        <f t="shared" si="14"/>
        <v>210000</v>
      </c>
    </row>
    <row r="69" spans="1:19" ht="17.100000000000001" customHeight="1" x14ac:dyDescent="0.3">
      <c r="A69" s="11">
        <v>9</v>
      </c>
      <c r="B69" s="14" t="s">
        <v>238</v>
      </c>
      <c r="C69" s="69" t="s">
        <v>310</v>
      </c>
      <c r="D69" s="11" t="s">
        <v>308</v>
      </c>
      <c r="E69" s="108" t="s">
        <v>323</v>
      </c>
      <c r="F69" s="3">
        <v>0</v>
      </c>
      <c r="G69" s="3">
        <v>0</v>
      </c>
      <c r="H69" s="3">
        <v>0</v>
      </c>
      <c r="I69" s="92">
        <v>2</v>
      </c>
      <c r="J69" s="92">
        <v>32</v>
      </c>
      <c r="K69" s="90">
        <v>26000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30">
        <f>F69+I69+L69</f>
        <v>2</v>
      </c>
      <c r="R69" s="30">
        <f>G69+J69+M69+O69</f>
        <v>32</v>
      </c>
      <c r="S69" s="30">
        <f>H69+K69+N69+P69</f>
        <v>26000</v>
      </c>
    </row>
    <row r="70" spans="1:19" ht="17.100000000000001" customHeight="1" x14ac:dyDescent="0.3">
      <c r="A70" s="64"/>
      <c r="B70" s="64"/>
      <c r="C70" s="70"/>
      <c r="D70" s="16" t="s">
        <v>309</v>
      </c>
      <c r="E70" s="16"/>
      <c r="F70" s="4"/>
      <c r="G70" s="4"/>
      <c r="H70" s="4"/>
      <c r="I70" s="41"/>
      <c r="J70" s="41"/>
      <c r="K70" s="41"/>
      <c r="L70" s="13"/>
      <c r="M70" s="13"/>
      <c r="N70" s="13"/>
      <c r="O70" s="13"/>
      <c r="P70" s="13"/>
      <c r="Q70" s="31"/>
      <c r="R70" s="31"/>
      <c r="S70" s="31"/>
    </row>
    <row r="71" spans="1:19" ht="17.100000000000001" customHeight="1" x14ac:dyDescent="0.3">
      <c r="A71" s="64"/>
      <c r="B71" s="64"/>
      <c r="C71" s="70" t="s">
        <v>311</v>
      </c>
      <c r="D71" s="16" t="s">
        <v>95</v>
      </c>
      <c r="E71" s="109" t="s">
        <v>323</v>
      </c>
      <c r="F71" s="4">
        <v>0</v>
      </c>
      <c r="G71" s="4">
        <v>0</v>
      </c>
      <c r="H71" s="4">
        <v>0</v>
      </c>
      <c r="I71" s="93">
        <v>1</v>
      </c>
      <c r="J71" s="93">
        <v>16</v>
      </c>
      <c r="K71" s="91">
        <v>13000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31">
        <f t="shared" ref="Q71:Q76" si="15">F71+I71+L71</f>
        <v>1</v>
      </c>
      <c r="R71" s="31">
        <f t="shared" ref="R71:S76" si="16">G71+J71+M71+O71</f>
        <v>16</v>
      </c>
      <c r="S71" s="31">
        <f t="shared" si="16"/>
        <v>13000</v>
      </c>
    </row>
    <row r="72" spans="1:19" ht="17.100000000000001" customHeight="1" x14ac:dyDescent="0.3">
      <c r="A72" s="64"/>
      <c r="B72" s="64"/>
      <c r="C72" s="70" t="s">
        <v>312</v>
      </c>
      <c r="D72" s="16" t="s">
        <v>95</v>
      </c>
      <c r="E72" s="109" t="s">
        <v>323</v>
      </c>
      <c r="F72" s="4">
        <v>0</v>
      </c>
      <c r="G72" s="4">
        <v>0</v>
      </c>
      <c r="H72" s="4">
        <v>0</v>
      </c>
      <c r="I72" s="93">
        <v>2</v>
      </c>
      <c r="J72" s="93">
        <v>32</v>
      </c>
      <c r="K72" s="91">
        <v>26000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31">
        <f t="shared" si="15"/>
        <v>2</v>
      </c>
      <c r="R72" s="31">
        <f t="shared" si="16"/>
        <v>32</v>
      </c>
      <c r="S72" s="31">
        <f t="shared" si="16"/>
        <v>26000</v>
      </c>
    </row>
    <row r="73" spans="1:19" ht="17.100000000000001" customHeight="1" x14ac:dyDescent="0.3">
      <c r="A73" s="64"/>
      <c r="B73" s="64"/>
      <c r="C73" s="70" t="s">
        <v>313</v>
      </c>
      <c r="D73" s="16" t="s">
        <v>95</v>
      </c>
      <c r="E73" s="109" t="s">
        <v>323</v>
      </c>
      <c r="F73" s="4">
        <v>0</v>
      </c>
      <c r="G73" s="4">
        <v>0</v>
      </c>
      <c r="H73" s="4">
        <v>0</v>
      </c>
      <c r="I73" s="93">
        <v>1</v>
      </c>
      <c r="J73" s="93">
        <v>16</v>
      </c>
      <c r="K73" s="91">
        <v>13000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31">
        <f t="shared" si="15"/>
        <v>1</v>
      </c>
      <c r="R73" s="31">
        <f t="shared" si="16"/>
        <v>16</v>
      </c>
      <c r="S73" s="31">
        <f t="shared" si="16"/>
        <v>13000</v>
      </c>
    </row>
    <row r="74" spans="1:19" ht="17.100000000000001" customHeight="1" x14ac:dyDescent="0.3">
      <c r="A74" s="64"/>
      <c r="B74" s="64"/>
      <c r="C74" s="70" t="s">
        <v>314</v>
      </c>
      <c r="D74" s="16" t="s">
        <v>95</v>
      </c>
      <c r="E74" s="109" t="s">
        <v>323</v>
      </c>
      <c r="F74" s="4">
        <v>0</v>
      </c>
      <c r="G74" s="4">
        <v>0</v>
      </c>
      <c r="H74" s="4">
        <v>0</v>
      </c>
      <c r="I74" s="93">
        <v>1</v>
      </c>
      <c r="J74" s="93">
        <v>16</v>
      </c>
      <c r="K74" s="91">
        <v>13000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31">
        <f t="shared" si="15"/>
        <v>1</v>
      </c>
      <c r="R74" s="31">
        <f t="shared" si="16"/>
        <v>16</v>
      </c>
      <c r="S74" s="31">
        <f t="shared" si="16"/>
        <v>13000</v>
      </c>
    </row>
    <row r="75" spans="1:19" ht="17.100000000000001" customHeight="1" x14ac:dyDescent="0.3">
      <c r="A75" s="64"/>
      <c r="B75" s="64"/>
      <c r="C75" s="70" t="s">
        <v>315</v>
      </c>
      <c r="D75" s="16" t="s">
        <v>163</v>
      </c>
      <c r="E75" s="109" t="s">
        <v>324</v>
      </c>
      <c r="F75" s="4">
        <v>0</v>
      </c>
      <c r="G75" s="4">
        <v>0</v>
      </c>
      <c r="H75" s="4">
        <v>0</v>
      </c>
      <c r="I75" s="13">
        <v>0</v>
      </c>
      <c r="J75" s="13">
        <v>0</v>
      </c>
      <c r="K75" s="13">
        <v>0</v>
      </c>
      <c r="L75" s="93">
        <v>1</v>
      </c>
      <c r="M75" s="93">
        <v>20</v>
      </c>
      <c r="N75" s="91">
        <v>15000</v>
      </c>
      <c r="O75" s="13">
        <v>0</v>
      </c>
      <c r="P75" s="13">
        <v>0</v>
      </c>
      <c r="Q75" s="31">
        <f t="shared" si="15"/>
        <v>1</v>
      </c>
      <c r="R75" s="31">
        <f t="shared" si="16"/>
        <v>20</v>
      </c>
      <c r="S75" s="31">
        <f t="shared" si="16"/>
        <v>15000</v>
      </c>
    </row>
    <row r="76" spans="1:19" ht="17.100000000000001" customHeight="1" x14ac:dyDescent="0.3">
      <c r="A76" s="64"/>
      <c r="B76" s="64"/>
      <c r="C76" s="70" t="s">
        <v>316</v>
      </c>
      <c r="D76" s="16" t="s">
        <v>95</v>
      </c>
      <c r="E76" s="110" t="s">
        <v>324</v>
      </c>
      <c r="F76" s="4">
        <v>0</v>
      </c>
      <c r="G76" s="4">
        <v>0</v>
      </c>
      <c r="H76" s="4">
        <v>0</v>
      </c>
      <c r="I76" s="13">
        <v>0</v>
      </c>
      <c r="J76" s="13">
        <v>0</v>
      </c>
      <c r="K76" s="13">
        <v>0</v>
      </c>
      <c r="L76" s="93">
        <v>1</v>
      </c>
      <c r="M76" s="93">
        <v>20</v>
      </c>
      <c r="N76" s="91">
        <v>15000</v>
      </c>
      <c r="O76" s="13">
        <v>0</v>
      </c>
      <c r="P76" s="13">
        <v>0</v>
      </c>
      <c r="Q76" s="31">
        <f t="shared" si="15"/>
        <v>1</v>
      </c>
      <c r="R76" s="31">
        <f t="shared" si="16"/>
        <v>20</v>
      </c>
      <c r="S76" s="31">
        <f t="shared" si="16"/>
        <v>15000</v>
      </c>
    </row>
    <row r="77" spans="1:19" ht="17.100000000000001" customHeight="1" x14ac:dyDescent="0.3">
      <c r="A77" s="521" t="s">
        <v>39</v>
      </c>
      <c r="B77" s="521"/>
      <c r="C77" s="521"/>
      <c r="D77" s="521"/>
      <c r="E77" s="106"/>
      <c r="F77" s="32">
        <f>SUM(F69:F76)</f>
        <v>0</v>
      </c>
      <c r="G77" s="32">
        <f t="shared" ref="G77:S77" si="17">SUM(G69:G76)</f>
        <v>0</v>
      </c>
      <c r="H77" s="32">
        <f t="shared" si="17"/>
        <v>0</v>
      </c>
      <c r="I77" s="32">
        <f t="shared" si="17"/>
        <v>7</v>
      </c>
      <c r="J77" s="32">
        <f t="shared" si="17"/>
        <v>112</v>
      </c>
      <c r="K77" s="32">
        <f t="shared" si="17"/>
        <v>91000</v>
      </c>
      <c r="L77" s="32">
        <f t="shared" si="17"/>
        <v>2</v>
      </c>
      <c r="M77" s="32">
        <f t="shared" si="17"/>
        <v>40</v>
      </c>
      <c r="N77" s="32">
        <f t="shared" si="17"/>
        <v>30000</v>
      </c>
      <c r="O77" s="32">
        <f t="shared" si="17"/>
        <v>0</v>
      </c>
      <c r="P77" s="32">
        <f t="shared" si="17"/>
        <v>0</v>
      </c>
      <c r="Q77" s="32">
        <f t="shared" si="17"/>
        <v>9</v>
      </c>
      <c r="R77" s="32">
        <f t="shared" si="17"/>
        <v>152</v>
      </c>
      <c r="S77" s="32">
        <f t="shared" si="17"/>
        <v>121000</v>
      </c>
    </row>
    <row r="78" spans="1:19" s="388" customFormat="1" ht="17.100000000000001" customHeight="1" x14ac:dyDescent="0.3">
      <c r="A78" s="174">
        <v>10</v>
      </c>
      <c r="B78" s="392" t="s">
        <v>202</v>
      </c>
      <c r="C78" s="392" t="s">
        <v>203</v>
      </c>
      <c r="D78" s="392" t="s">
        <v>216</v>
      </c>
      <c r="E78" s="393">
        <v>18</v>
      </c>
      <c r="F78" s="394" t="s">
        <v>40</v>
      </c>
      <c r="G78" s="394" t="s">
        <v>40</v>
      </c>
      <c r="H78" s="394" t="s">
        <v>40</v>
      </c>
      <c r="I78" s="395">
        <v>2</v>
      </c>
      <c r="J78" s="395">
        <v>40</v>
      </c>
      <c r="K78" s="395">
        <v>52000</v>
      </c>
      <c r="L78" s="395">
        <v>0</v>
      </c>
      <c r="M78" s="395">
        <v>0</v>
      </c>
      <c r="N78" s="395">
        <v>0</v>
      </c>
      <c r="O78" s="395">
        <v>0</v>
      </c>
      <c r="P78" s="395">
        <v>0</v>
      </c>
      <c r="Q78" s="396">
        <f>F78+I78+L78</f>
        <v>2</v>
      </c>
      <c r="R78" s="396">
        <f>G78+J78+M78+O78</f>
        <v>40</v>
      </c>
      <c r="S78" s="396">
        <f>H78+K78+N78+P78</f>
        <v>52000</v>
      </c>
    </row>
    <row r="79" spans="1:19" s="388" customFormat="1" ht="17.100000000000001" customHeight="1" x14ac:dyDescent="0.3">
      <c r="A79" s="174"/>
      <c r="B79" s="392"/>
      <c r="C79" s="392" t="s">
        <v>204</v>
      </c>
      <c r="D79" s="174" t="s">
        <v>95</v>
      </c>
      <c r="E79" s="393">
        <v>18</v>
      </c>
      <c r="F79" s="394" t="s">
        <v>40</v>
      </c>
      <c r="G79" s="394" t="s">
        <v>40</v>
      </c>
      <c r="H79" s="394" t="s">
        <v>40</v>
      </c>
      <c r="I79" s="395">
        <v>1</v>
      </c>
      <c r="J79" s="395">
        <v>20</v>
      </c>
      <c r="K79" s="395">
        <v>26000</v>
      </c>
      <c r="L79" s="395">
        <v>0</v>
      </c>
      <c r="M79" s="395">
        <v>0</v>
      </c>
      <c r="N79" s="395">
        <v>0</v>
      </c>
      <c r="O79" s="395">
        <v>0</v>
      </c>
      <c r="P79" s="395">
        <v>0</v>
      </c>
      <c r="Q79" s="396">
        <f t="shared" ref="Q79:Q90" si="18">F79+I79+L79</f>
        <v>1</v>
      </c>
      <c r="R79" s="396">
        <f t="shared" ref="R79:S90" si="19">G79+J79+M79+O79</f>
        <v>20</v>
      </c>
      <c r="S79" s="396">
        <f t="shared" si="19"/>
        <v>26000</v>
      </c>
    </row>
    <row r="80" spans="1:19" s="388" customFormat="1" ht="17.100000000000001" customHeight="1" x14ac:dyDescent="0.3">
      <c r="A80" s="174"/>
      <c r="B80" s="392"/>
      <c r="C80" s="392" t="s">
        <v>205</v>
      </c>
      <c r="D80" s="174" t="s">
        <v>95</v>
      </c>
      <c r="E80" s="393">
        <v>18</v>
      </c>
      <c r="F80" s="394" t="s">
        <v>40</v>
      </c>
      <c r="G80" s="394" t="s">
        <v>40</v>
      </c>
      <c r="H80" s="394" t="s">
        <v>40</v>
      </c>
      <c r="I80" s="395">
        <v>1</v>
      </c>
      <c r="J80" s="395">
        <v>20</v>
      </c>
      <c r="K80" s="395">
        <v>26000</v>
      </c>
      <c r="L80" s="395">
        <v>0</v>
      </c>
      <c r="M80" s="395">
        <v>0</v>
      </c>
      <c r="N80" s="395">
        <v>0</v>
      </c>
      <c r="O80" s="395">
        <v>0</v>
      </c>
      <c r="P80" s="395">
        <v>0</v>
      </c>
      <c r="Q80" s="396">
        <f t="shared" si="18"/>
        <v>1</v>
      </c>
      <c r="R80" s="396">
        <f t="shared" si="19"/>
        <v>20</v>
      </c>
      <c r="S80" s="396">
        <f t="shared" si="19"/>
        <v>26000</v>
      </c>
    </row>
    <row r="81" spans="1:19" s="388" customFormat="1" ht="17.100000000000001" customHeight="1" x14ac:dyDescent="0.3">
      <c r="A81" s="174"/>
      <c r="B81" s="392"/>
      <c r="C81" s="392" t="s">
        <v>206</v>
      </c>
      <c r="D81" s="174" t="s">
        <v>95</v>
      </c>
      <c r="E81" s="393">
        <v>18</v>
      </c>
      <c r="F81" s="394" t="s">
        <v>40</v>
      </c>
      <c r="G81" s="394" t="s">
        <v>40</v>
      </c>
      <c r="H81" s="394" t="s">
        <v>40</v>
      </c>
      <c r="I81" s="395">
        <v>1</v>
      </c>
      <c r="J81" s="395">
        <v>20</v>
      </c>
      <c r="K81" s="395">
        <v>26000</v>
      </c>
      <c r="L81" s="395">
        <v>0</v>
      </c>
      <c r="M81" s="395">
        <v>0</v>
      </c>
      <c r="N81" s="395">
        <v>0</v>
      </c>
      <c r="O81" s="395">
        <v>0</v>
      </c>
      <c r="P81" s="395">
        <v>0</v>
      </c>
      <c r="Q81" s="396">
        <f t="shared" si="18"/>
        <v>1</v>
      </c>
      <c r="R81" s="396">
        <f t="shared" si="19"/>
        <v>20</v>
      </c>
      <c r="S81" s="396">
        <f t="shared" si="19"/>
        <v>26000</v>
      </c>
    </row>
    <row r="82" spans="1:19" s="388" customFormat="1" ht="17.100000000000001" customHeight="1" x14ac:dyDescent="0.3">
      <c r="A82" s="174"/>
      <c r="B82" s="392"/>
      <c r="C82" s="392" t="s">
        <v>207</v>
      </c>
      <c r="D82" s="174"/>
      <c r="E82" s="393"/>
      <c r="F82" s="394"/>
      <c r="G82" s="394"/>
      <c r="H82" s="394"/>
      <c r="I82" s="395"/>
      <c r="J82" s="395"/>
      <c r="K82" s="395"/>
      <c r="L82" s="395"/>
      <c r="M82" s="395"/>
      <c r="N82" s="395"/>
      <c r="O82" s="395"/>
      <c r="P82" s="395"/>
      <c r="Q82" s="396"/>
      <c r="R82" s="396"/>
      <c r="S82" s="396"/>
    </row>
    <row r="83" spans="1:19" s="388" customFormat="1" ht="17.100000000000001" customHeight="1" x14ac:dyDescent="0.3">
      <c r="A83" s="174"/>
      <c r="B83" s="392"/>
      <c r="C83" s="392" t="s">
        <v>208</v>
      </c>
      <c r="D83" s="174" t="s">
        <v>95</v>
      </c>
      <c r="E83" s="393">
        <v>18</v>
      </c>
      <c r="F83" s="394" t="s">
        <v>40</v>
      </c>
      <c r="G83" s="394" t="s">
        <v>40</v>
      </c>
      <c r="H83" s="394" t="s">
        <v>40</v>
      </c>
      <c r="I83" s="395">
        <v>1</v>
      </c>
      <c r="J83" s="395">
        <v>20</v>
      </c>
      <c r="K83" s="395">
        <v>26000</v>
      </c>
      <c r="L83" s="395">
        <v>0</v>
      </c>
      <c r="M83" s="395">
        <v>0</v>
      </c>
      <c r="N83" s="395">
        <v>0</v>
      </c>
      <c r="O83" s="395">
        <v>0</v>
      </c>
      <c r="P83" s="395">
        <v>0</v>
      </c>
      <c r="Q83" s="396">
        <f t="shared" si="18"/>
        <v>1</v>
      </c>
      <c r="R83" s="396">
        <f t="shared" si="19"/>
        <v>20</v>
      </c>
      <c r="S83" s="396">
        <f t="shared" si="19"/>
        <v>26000</v>
      </c>
    </row>
    <row r="84" spans="1:19" s="388" customFormat="1" ht="17.100000000000001" customHeight="1" x14ac:dyDescent="0.3">
      <c r="A84" s="174"/>
      <c r="B84" s="392"/>
      <c r="C84" s="392" t="s">
        <v>209</v>
      </c>
      <c r="D84" s="174"/>
      <c r="E84" s="393"/>
      <c r="F84" s="394"/>
      <c r="G84" s="394"/>
      <c r="H84" s="394"/>
      <c r="I84" s="395"/>
      <c r="J84" s="395"/>
      <c r="K84" s="395"/>
      <c r="L84" s="395"/>
      <c r="M84" s="395"/>
      <c r="N84" s="395"/>
      <c r="O84" s="395"/>
      <c r="P84" s="395"/>
      <c r="Q84" s="396"/>
      <c r="R84" s="396"/>
      <c r="S84" s="396"/>
    </row>
    <row r="85" spans="1:19" s="388" customFormat="1" ht="17.100000000000001" customHeight="1" x14ac:dyDescent="0.3">
      <c r="A85" s="174"/>
      <c r="B85" s="392"/>
      <c r="C85" s="397" t="s">
        <v>211</v>
      </c>
      <c r="D85" s="174" t="s">
        <v>95</v>
      </c>
      <c r="E85" s="393">
        <v>18</v>
      </c>
      <c r="F85" s="394" t="s">
        <v>40</v>
      </c>
      <c r="G85" s="394" t="s">
        <v>40</v>
      </c>
      <c r="H85" s="394" t="s">
        <v>40</v>
      </c>
      <c r="I85" s="395">
        <v>1</v>
      </c>
      <c r="J85" s="395">
        <v>20</v>
      </c>
      <c r="K85" s="395">
        <v>26000</v>
      </c>
      <c r="L85" s="395">
        <v>0</v>
      </c>
      <c r="M85" s="395">
        <v>0</v>
      </c>
      <c r="N85" s="395">
        <v>0</v>
      </c>
      <c r="O85" s="395">
        <v>0</v>
      </c>
      <c r="P85" s="395">
        <v>0</v>
      </c>
      <c r="Q85" s="396">
        <f t="shared" si="18"/>
        <v>1</v>
      </c>
      <c r="R85" s="396">
        <f t="shared" si="19"/>
        <v>20</v>
      </c>
      <c r="S85" s="396">
        <f t="shared" si="19"/>
        <v>26000</v>
      </c>
    </row>
    <row r="86" spans="1:19" s="388" customFormat="1" ht="17.100000000000001" customHeight="1" x14ac:dyDescent="0.3">
      <c r="A86" s="174"/>
      <c r="B86" s="392"/>
      <c r="C86" s="392" t="s">
        <v>210</v>
      </c>
      <c r="D86" s="174"/>
      <c r="E86" s="393"/>
      <c r="F86" s="394"/>
      <c r="G86" s="394"/>
      <c r="H86" s="394"/>
      <c r="I86" s="395"/>
      <c r="J86" s="395"/>
      <c r="K86" s="395"/>
      <c r="L86" s="395"/>
      <c r="M86" s="395"/>
      <c r="N86" s="395"/>
      <c r="O86" s="395"/>
      <c r="P86" s="395"/>
      <c r="Q86" s="396"/>
      <c r="R86" s="396"/>
      <c r="S86" s="396"/>
    </row>
    <row r="87" spans="1:19" s="388" customFormat="1" ht="17.100000000000001" customHeight="1" x14ac:dyDescent="0.3">
      <c r="A87" s="178"/>
      <c r="B87" s="179"/>
      <c r="C87" s="179" t="s">
        <v>212</v>
      </c>
      <c r="D87" s="178" t="s">
        <v>95</v>
      </c>
      <c r="E87" s="180">
        <v>18</v>
      </c>
      <c r="F87" s="398" t="s">
        <v>40</v>
      </c>
      <c r="G87" s="398" t="s">
        <v>40</v>
      </c>
      <c r="H87" s="398" t="s">
        <v>40</v>
      </c>
      <c r="I87" s="181">
        <v>1</v>
      </c>
      <c r="J87" s="181">
        <v>20</v>
      </c>
      <c r="K87" s="181">
        <v>26000</v>
      </c>
      <c r="L87" s="181">
        <v>0</v>
      </c>
      <c r="M87" s="181">
        <v>0</v>
      </c>
      <c r="N87" s="181">
        <v>0</v>
      </c>
      <c r="O87" s="181">
        <v>0</v>
      </c>
      <c r="P87" s="181">
        <v>0</v>
      </c>
      <c r="Q87" s="399">
        <f t="shared" si="18"/>
        <v>1</v>
      </c>
      <c r="R87" s="399">
        <f t="shared" si="19"/>
        <v>20</v>
      </c>
      <c r="S87" s="399">
        <f t="shared" si="19"/>
        <v>26000</v>
      </c>
    </row>
    <row r="88" spans="1:19" s="388" customFormat="1" ht="17.100000000000001" customHeight="1" x14ac:dyDescent="0.3">
      <c r="A88" s="174"/>
      <c r="B88" s="392"/>
      <c r="C88" s="392" t="s">
        <v>213</v>
      </c>
      <c r="D88" s="174"/>
      <c r="E88" s="393"/>
      <c r="F88" s="394"/>
      <c r="G88" s="394"/>
      <c r="H88" s="394"/>
      <c r="I88" s="395"/>
      <c r="J88" s="395"/>
      <c r="K88" s="395"/>
      <c r="L88" s="395"/>
      <c r="M88" s="395"/>
      <c r="N88" s="395"/>
      <c r="O88" s="395"/>
      <c r="P88" s="395"/>
      <c r="Q88" s="396"/>
      <c r="R88" s="396"/>
      <c r="S88" s="396"/>
    </row>
    <row r="89" spans="1:19" s="388" customFormat="1" ht="17.100000000000001" customHeight="1" x14ac:dyDescent="0.3">
      <c r="A89" s="389"/>
      <c r="B89" s="389"/>
      <c r="C89" s="389" t="s">
        <v>214</v>
      </c>
      <c r="D89" s="174" t="s">
        <v>95</v>
      </c>
      <c r="E89" s="393">
        <v>18</v>
      </c>
      <c r="F89" s="394" t="s">
        <v>40</v>
      </c>
      <c r="G89" s="394" t="s">
        <v>40</v>
      </c>
      <c r="H89" s="394" t="s">
        <v>40</v>
      </c>
      <c r="I89" s="395">
        <v>1</v>
      </c>
      <c r="J89" s="395">
        <v>20</v>
      </c>
      <c r="K89" s="395">
        <v>26000</v>
      </c>
      <c r="L89" s="395">
        <v>0</v>
      </c>
      <c r="M89" s="395">
        <v>0</v>
      </c>
      <c r="N89" s="395">
        <v>0</v>
      </c>
      <c r="O89" s="395">
        <v>0</v>
      </c>
      <c r="P89" s="395">
        <v>0</v>
      </c>
      <c r="Q89" s="396">
        <f t="shared" si="18"/>
        <v>1</v>
      </c>
      <c r="R89" s="396">
        <f t="shared" si="19"/>
        <v>20</v>
      </c>
      <c r="S89" s="396">
        <f t="shared" si="19"/>
        <v>26000</v>
      </c>
    </row>
    <row r="90" spans="1:19" s="388" customFormat="1" ht="17.100000000000001" customHeight="1" x14ac:dyDescent="0.3">
      <c r="A90" s="178"/>
      <c r="B90" s="179"/>
      <c r="C90" s="179" t="s">
        <v>215</v>
      </c>
      <c r="D90" s="178" t="s">
        <v>95</v>
      </c>
      <c r="E90" s="180">
        <v>18</v>
      </c>
      <c r="F90" s="398" t="s">
        <v>40</v>
      </c>
      <c r="G90" s="398" t="s">
        <v>40</v>
      </c>
      <c r="H90" s="398" t="s">
        <v>40</v>
      </c>
      <c r="I90" s="181">
        <v>1</v>
      </c>
      <c r="J90" s="181">
        <v>20</v>
      </c>
      <c r="K90" s="181">
        <v>26000</v>
      </c>
      <c r="L90" s="181">
        <v>0</v>
      </c>
      <c r="M90" s="181">
        <v>0</v>
      </c>
      <c r="N90" s="181">
        <v>0</v>
      </c>
      <c r="O90" s="181">
        <v>0</v>
      </c>
      <c r="P90" s="181">
        <v>0</v>
      </c>
      <c r="Q90" s="399">
        <f t="shared" si="18"/>
        <v>1</v>
      </c>
      <c r="R90" s="399">
        <f t="shared" si="19"/>
        <v>20</v>
      </c>
      <c r="S90" s="399">
        <f t="shared" si="19"/>
        <v>26000</v>
      </c>
    </row>
    <row r="91" spans="1:19" s="388" customFormat="1" ht="17.100000000000001" customHeight="1" x14ac:dyDescent="0.3">
      <c r="A91" s="518" t="s">
        <v>39</v>
      </c>
      <c r="B91" s="519"/>
      <c r="C91" s="519"/>
      <c r="D91" s="520"/>
      <c r="E91" s="182"/>
      <c r="F91" s="183">
        <f>SUM(F78:F90)</f>
        <v>0</v>
      </c>
      <c r="G91" s="183">
        <f t="shared" ref="G91:S91" si="20">SUM(G78:G90)</f>
        <v>0</v>
      </c>
      <c r="H91" s="183">
        <f t="shared" si="20"/>
        <v>0</v>
      </c>
      <c r="I91" s="183">
        <f t="shared" si="20"/>
        <v>10</v>
      </c>
      <c r="J91" s="183">
        <f t="shared" si="20"/>
        <v>200</v>
      </c>
      <c r="K91" s="183">
        <f t="shared" si="20"/>
        <v>260000</v>
      </c>
      <c r="L91" s="183">
        <f t="shared" si="20"/>
        <v>0</v>
      </c>
      <c r="M91" s="183">
        <f t="shared" si="20"/>
        <v>0</v>
      </c>
      <c r="N91" s="183">
        <f t="shared" si="20"/>
        <v>0</v>
      </c>
      <c r="O91" s="183">
        <f t="shared" si="20"/>
        <v>0</v>
      </c>
      <c r="P91" s="183">
        <f t="shared" si="20"/>
        <v>0</v>
      </c>
      <c r="Q91" s="183">
        <f t="shared" si="20"/>
        <v>10</v>
      </c>
      <c r="R91" s="183">
        <f t="shared" si="20"/>
        <v>200</v>
      </c>
      <c r="S91" s="183">
        <f t="shared" si="20"/>
        <v>260000</v>
      </c>
    </row>
    <row r="92" spans="1:19" s="388" customFormat="1" ht="17.100000000000001" customHeight="1" x14ac:dyDescent="0.3">
      <c r="A92" s="172">
        <v>11</v>
      </c>
      <c r="B92" s="173" t="s">
        <v>239</v>
      </c>
      <c r="C92" s="406" t="s">
        <v>280</v>
      </c>
      <c r="D92" s="172" t="s">
        <v>88</v>
      </c>
      <c r="E92" s="172">
        <v>18</v>
      </c>
      <c r="F92" s="407">
        <v>0</v>
      </c>
      <c r="G92" s="407">
        <v>0</v>
      </c>
      <c r="H92" s="407">
        <v>0</v>
      </c>
      <c r="I92" s="172">
        <v>1</v>
      </c>
      <c r="J92" s="172">
        <v>20</v>
      </c>
      <c r="K92" s="408">
        <v>23000</v>
      </c>
      <c r="L92" s="407">
        <v>0</v>
      </c>
      <c r="M92" s="407">
        <v>0</v>
      </c>
      <c r="N92" s="407">
        <v>0</v>
      </c>
      <c r="O92" s="407">
        <v>0</v>
      </c>
      <c r="P92" s="407">
        <v>0</v>
      </c>
      <c r="Q92" s="177">
        <f>F92+I92+L92</f>
        <v>1</v>
      </c>
      <c r="R92" s="177">
        <f>G92+J92+M92+O92</f>
        <v>20</v>
      </c>
      <c r="S92" s="177">
        <f>H92+K92+N92+P92</f>
        <v>23000</v>
      </c>
    </row>
    <row r="93" spans="1:19" s="388" customFormat="1" ht="16.5" customHeight="1" x14ac:dyDescent="0.3">
      <c r="A93" s="402"/>
      <c r="B93" s="174"/>
      <c r="C93" s="409" t="s">
        <v>281</v>
      </c>
      <c r="D93" s="174" t="s">
        <v>95</v>
      </c>
      <c r="E93" s="174">
        <v>18</v>
      </c>
      <c r="F93" s="389">
        <v>0</v>
      </c>
      <c r="G93" s="389">
        <v>0</v>
      </c>
      <c r="H93" s="389">
        <v>0</v>
      </c>
      <c r="I93" s="174">
        <v>1</v>
      </c>
      <c r="J93" s="174">
        <v>20</v>
      </c>
      <c r="K93" s="410">
        <v>23000</v>
      </c>
      <c r="L93" s="389">
        <v>0</v>
      </c>
      <c r="M93" s="389">
        <v>0</v>
      </c>
      <c r="N93" s="389">
        <v>0</v>
      </c>
      <c r="O93" s="389">
        <v>0</v>
      </c>
      <c r="P93" s="389">
        <v>0</v>
      </c>
      <c r="Q93" s="396">
        <f t="shared" ref="Q93:Q115" si="21">F93+I93+L93</f>
        <v>1</v>
      </c>
      <c r="R93" s="396">
        <f t="shared" ref="R93:S115" si="22">G93+J93+M93+O93</f>
        <v>20</v>
      </c>
      <c r="S93" s="396">
        <f t="shared" si="22"/>
        <v>23000</v>
      </c>
    </row>
    <row r="94" spans="1:19" s="388" customFormat="1" ht="16.5" customHeight="1" x14ac:dyDescent="0.3">
      <c r="A94" s="402"/>
      <c r="B94" s="174"/>
      <c r="C94" s="409" t="s">
        <v>282</v>
      </c>
      <c r="D94" s="174" t="s">
        <v>95</v>
      </c>
      <c r="E94" s="174">
        <v>18</v>
      </c>
      <c r="F94" s="389">
        <v>0</v>
      </c>
      <c r="G94" s="389">
        <v>0</v>
      </c>
      <c r="H94" s="389">
        <v>0</v>
      </c>
      <c r="I94" s="174">
        <v>1</v>
      </c>
      <c r="J94" s="174">
        <v>20</v>
      </c>
      <c r="K94" s="410">
        <v>23000</v>
      </c>
      <c r="L94" s="389">
        <v>0</v>
      </c>
      <c r="M94" s="389">
        <v>0</v>
      </c>
      <c r="N94" s="389">
        <v>0</v>
      </c>
      <c r="O94" s="389">
        <v>0</v>
      </c>
      <c r="P94" s="389">
        <v>0</v>
      </c>
      <c r="Q94" s="396">
        <f t="shared" si="21"/>
        <v>1</v>
      </c>
      <c r="R94" s="396">
        <f t="shared" si="22"/>
        <v>20</v>
      </c>
      <c r="S94" s="396">
        <f t="shared" si="22"/>
        <v>23000</v>
      </c>
    </row>
    <row r="95" spans="1:19" s="388" customFormat="1" ht="16.5" customHeight="1" x14ac:dyDescent="0.3">
      <c r="A95" s="402"/>
      <c r="B95" s="174"/>
      <c r="C95" s="409" t="s">
        <v>290</v>
      </c>
      <c r="D95" s="174" t="s">
        <v>95</v>
      </c>
      <c r="E95" s="174">
        <v>18</v>
      </c>
      <c r="F95" s="389">
        <v>0</v>
      </c>
      <c r="G95" s="389">
        <v>0</v>
      </c>
      <c r="H95" s="389">
        <v>0</v>
      </c>
      <c r="I95" s="174">
        <v>1</v>
      </c>
      <c r="J95" s="174">
        <v>20</v>
      </c>
      <c r="K95" s="410">
        <v>23000</v>
      </c>
      <c r="L95" s="389">
        <v>0</v>
      </c>
      <c r="M95" s="389">
        <v>0</v>
      </c>
      <c r="N95" s="389">
        <v>0</v>
      </c>
      <c r="O95" s="389">
        <v>0</v>
      </c>
      <c r="P95" s="389">
        <v>0</v>
      </c>
      <c r="Q95" s="396">
        <f t="shared" si="21"/>
        <v>1</v>
      </c>
      <c r="R95" s="396">
        <f t="shared" si="22"/>
        <v>20</v>
      </c>
      <c r="S95" s="396">
        <f t="shared" si="22"/>
        <v>23000</v>
      </c>
    </row>
    <row r="96" spans="1:19" s="388" customFormat="1" ht="16.5" customHeight="1" x14ac:dyDescent="0.3">
      <c r="A96" s="402"/>
      <c r="B96" s="174"/>
      <c r="C96" s="409" t="s">
        <v>291</v>
      </c>
      <c r="D96" s="174"/>
      <c r="E96" s="174"/>
      <c r="F96" s="389"/>
      <c r="G96" s="389"/>
      <c r="H96" s="389"/>
      <c r="I96" s="174"/>
      <c r="J96" s="174"/>
      <c r="K96" s="410"/>
      <c r="L96" s="389"/>
      <c r="M96" s="389"/>
      <c r="N96" s="389"/>
      <c r="O96" s="389"/>
      <c r="P96" s="389"/>
      <c r="Q96" s="396"/>
      <c r="R96" s="396"/>
      <c r="S96" s="396"/>
    </row>
    <row r="97" spans="1:19" s="388" customFormat="1" ht="16.5" customHeight="1" x14ac:dyDescent="0.3">
      <c r="A97" s="402"/>
      <c r="B97" s="174"/>
      <c r="C97" s="409" t="s">
        <v>283</v>
      </c>
      <c r="D97" s="174" t="s">
        <v>95</v>
      </c>
      <c r="E97" s="174">
        <v>18</v>
      </c>
      <c r="F97" s="389">
        <v>0</v>
      </c>
      <c r="G97" s="389">
        <v>0</v>
      </c>
      <c r="H97" s="389">
        <v>0</v>
      </c>
      <c r="I97" s="174">
        <v>1</v>
      </c>
      <c r="J97" s="174">
        <v>20</v>
      </c>
      <c r="K97" s="410">
        <v>23000</v>
      </c>
      <c r="L97" s="389">
        <v>0</v>
      </c>
      <c r="M97" s="389">
        <v>0</v>
      </c>
      <c r="N97" s="389">
        <v>0</v>
      </c>
      <c r="O97" s="389">
        <v>0</v>
      </c>
      <c r="P97" s="389">
        <v>0</v>
      </c>
      <c r="Q97" s="396">
        <f t="shared" si="21"/>
        <v>1</v>
      </c>
      <c r="R97" s="396">
        <f t="shared" si="22"/>
        <v>20</v>
      </c>
      <c r="S97" s="396">
        <f t="shared" si="22"/>
        <v>23000</v>
      </c>
    </row>
    <row r="98" spans="1:19" s="388" customFormat="1" ht="15.6" customHeight="1" x14ac:dyDescent="0.3">
      <c r="A98" s="402"/>
      <c r="B98" s="174"/>
      <c r="C98" s="409" t="s">
        <v>284</v>
      </c>
      <c r="D98" s="174" t="s">
        <v>95</v>
      </c>
      <c r="E98" s="174">
        <v>18</v>
      </c>
      <c r="F98" s="389">
        <v>0</v>
      </c>
      <c r="G98" s="389">
        <v>0</v>
      </c>
      <c r="H98" s="389">
        <v>0</v>
      </c>
      <c r="I98" s="174">
        <v>1</v>
      </c>
      <c r="J98" s="174">
        <v>20</v>
      </c>
      <c r="K98" s="410">
        <v>23000</v>
      </c>
      <c r="L98" s="389">
        <v>0</v>
      </c>
      <c r="M98" s="389">
        <v>0</v>
      </c>
      <c r="N98" s="389">
        <v>0</v>
      </c>
      <c r="O98" s="389">
        <v>0</v>
      </c>
      <c r="P98" s="389">
        <v>0</v>
      </c>
      <c r="Q98" s="396">
        <f t="shared" si="21"/>
        <v>1</v>
      </c>
      <c r="R98" s="396">
        <f t="shared" si="22"/>
        <v>20</v>
      </c>
      <c r="S98" s="396">
        <f t="shared" si="22"/>
        <v>23000</v>
      </c>
    </row>
    <row r="99" spans="1:19" s="388" customFormat="1" ht="15.6" customHeight="1" x14ac:dyDescent="0.3">
      <c r="A99" s="402"/>
      <c r="B99" s="174"/>
      <c r="C99" s="409" t="s">
        <v>285</v>
      </c>
      <c r="D99" s="174" t="s">
        <v>95</v>
      </c>
      <c r="E99" s="174">
        <v>18</v>
      </c>
      <c r="F99" s="389">
        <v>0</v>
      </c>
      <c r="G99" s="389">
        <v>0</v>
      </c>
      <c r="H99" s="389">
        <v>0</v>
      </c>
      <c r="I99" s="174">
        <v>1</v>
      </c>
      <c r="J99" s="174">
        <v>20</v>
      </c>
      <c r="K99" s="410">
        <v>23000</v>
      </c>
      <c r="L99" s="389">
        <v>0</v>
      </c>
      <c r="M99" s="389">
        <v>0</v>
      </c>
      <c r="N99" s="389">
        <v>0</v>
      </c>
      <c r="O99" s="389">
        <v>0</v>
      </c>
      <c r="P99" s="389">
        <v>0</v>
      </c>
      <c r="Q99" s="396">
        <f t="shared" si="21"/>
        <v>1</v>
      </c>
      <c r="R99" s="396">
        <f t="shared" si="22"/>
        <v>20</v>
      </c>
      <c r="S99" s="396">
        <f t="shared" si="22"/>
        <v>23000</v>
      </c>
    </row>
    <row r="100" spans="1:19" s="388" customFormat="1" ht="15.6" customHeight="1" x14ac:dyDescent="0.3">
      <c r="A100" s="402"/>
      <c r="B100" s="174"/>
      <c r="C100" s="409" t="s">
        <v>286</v>
      </c>
      <c r="D100" s="174" t="s">
        <v>95</v>
      </c>
      <c r="E100" s="174">
        <v>18</v>
      </c>
      <c r="F100" s="389">
        <v>0</v>
      </c>
      <c r="G100" s="389">
        <v>0</v>
      </c>
      <c r="H100" s="389">
        <v>0</v>
      </c>
      <c r="I100" s="174">
        <v>1</v>
      </c>
      <c r="J100" s="174">
        <v>20</v>
      </c>
      <c r="K100" s="410">
        <v>23000</v>
      </c>
      <c r="L100" s="389">
        <v>0</v>
      </c>
      <c r="M100" s="389">
        <v>0</v>
      </c>
      <c r="N100" s="389">
        <v>0</v>
      </c>
      <c r="O100" s="389">
        <v>0</v>
      </c>
      <c r="P100" s="389">
        <v>0</v>
      </c>
      <c r="Q100" s="396">
        <f t="shared" si="21"/>
        <v>1</v>
      </c>
      <c r="R100" s="396">
        <f t="shared" si="22"/>
        <v>20</v>
      </c>
      <c r="S100" s="396">
        <f t="shared" si="22"/>
        <v>23000</v>
      </c>
    </row>
    <row r="101" spans="1:19" s="388" customFormat="1" ht="15.6" customHeight="1" x14ac:dyDescent="0.3">
      <c r="A101" s="402"/>
      <c r="B101" s="174"/>
      <c r="C101" s="409" t="s">
        <v>292</v>
      </c>
      <c r="D101" s="174" t="s">
        <v>95</v>
      </c>
      <c r="E101" s="174">
        <v>18</v>
      </c>
      <c r="F101" s="389">
        <v>0</v>
      </c>
      <c r="G101" s="389">
        <v>0</v>
      </c>
      <c r="H101" s="389">
        <v>0</v>
      </c>
      <c r="I101" s="174">
        <v>1</v>
      </c>
      <c r="J101" s="174">
        <v>20</v>
      </c>
      <c r="K101" s="410">
        <v>23000</v>
      </c>
      <c r="L101" s="389">
        <v>0</v>
      </c>
      <c r="M101" s="389">
        <v>0</v>
      </c>
      <c r="N101" s="389">
        <v>0</v>
      </c>
      <c r="O101" s="389">
        <v>0</v>
      </c>
      <c r="P101" s="389">
        <v>0</v>
      </c>
      <c r="Q101" s="396">
        <f t="shared" si="21"/>
        <v>1</v>
      </c>
      <c r="R101" s="396">
        <f t="shared" si="22"/>
        <v>20</v>
      </c>
      <c r="S101" s="396">
        <f t="shared" si="22"/>
        <v>23000</v>
      </c>
    </row>
    <row r="102" spans="1:19" s="388" customFormat="1" ht="15.6" customHeight="1" x14ac:dyDescent="0.3">
      <c r="A102" s="402"/>
      <c r="B102" s="174"/>
      <c r="C102" s="409" t="s">
        <v>293</v>
      </c>
      <c r="D102" s="174"/>
      <c r="E102" s="174"/>
      <c r="F102" s="389"/>
      <c r="G102" s="389"/>
      <c r="H102" s="389"/>
      <c r="I102" s="174"/>
      <c r="J102" s="174"/>
      <c r="K102" s="410"/>
      <c r="L102" s="389"/>
      <c r="M102" s="389"/>
      <c r="N102" s="389"/>
      <c r="O102" s="389"/>
      <c r="P102" s="389"/>
      <c r="Q102" s="396"/>
      <c r="R102" s="396"/>
      <c r="S102" s="396"/>
    </row>
    <row r="103" spans="1:19" s="388" customFormat="1" ht="15.6" customHeight="1" x14ac:dyDescent="0.3">
      <c r="A103" s="402"/>
      <c r="B103" s="174"/>
      <c r="C103" s="409" t="s">
        <v>294</v>
      </c>
      <c r="D103" s="174" t="s">
        <v>95</v>
      </c>
      <c r="E103" s="174">
        <v>18</v>
      </c>
      <c r="F103" s="389">
        <v>0</v>
      </c>
      <c r="G103" s="389">
        <v>0</v>
      </c>
      <c r="H103" s="389">
        <v>0</v>
      </c>
      <c r="I103" s="174">
        <v>1</v>
      </c>
      <c r="J103" s="174">
        <v>20</v>
      </c>
      <c r="K103" s="410">
        <v>23000</v>
      </c>
      <c r="L103" s="389">
        <v>0</v>
      </c>
      <c r="M103" s="389">
        <v>0</v>
      </c>
      <c r="N103" s="389">
        <v>0</v>
      </c>
      <c r="O103" s="389">
        <v>0</v>
      </c>
      <c r="P103" s="389">
        <v>0</v>
      </c>
      <c r="Q103" s="396">
        <f t="shared" si="21"/>
        <v>1</v>
      </c>
      <c r="R103" s="396">
        <f t="shared" si="22"/>
        <v>20</v>
      </c>
      <c r="S103" s="396">
        <f t="shared" si="22"/>
        <v>23000</v>
      </c>
    </row>
    <row r="104" spans="1:19" s="388" customFormat="1" ht="15.6" customHeight="1" x14ac:dyDescent="0.3">
      <c r="A104" s="402"/>
      <c r="B104" s="174"/>
      <c r="C104" s="409" t="s">
        <v>295</v>
      </c>
      <c r="D104" s="174"/>
      <c r="E104" s="174"/>
      <c r="F104" s="389"/>
      <c r="G104" s="389"/>
      <c r="H104" s="389"/>
      <c r="I104" s="174"/>
      <c r="J104" s="174"/>
      <c r="K104" s="410"/>
      <c r="L104" s="389"/>
      <c r="M104" s="389"/>
      <c r="N104" s="389"/>
      <c r="O104" s="389"/>
      <c r="P104" s="389"/>
      <c r="Q104" s="396"/>
      <c r="R104" s="396"/>
      <c r="S104" s="396"/>
    </row>
    <row r="105" spans="1:19" s="388" customFormat="1" ht="15.6" customHeight="1" x14ac:dyDescent="0.3">
      <c r="A105" s="404"/>
      <c r="B105" s="178"/>
      <c r="C105" s="411" t="s">
        <v>434</v>
      </c>
      <c r="D105" s="178"/>
      <c r="E105" s="178">
        <v>18</v>
      </c>
      <c r="F105" s="412">
        <v>0</v>
      </c>
      <c r="G105" s="412">
        <v>0</v>
      </c>
      <c r="H105" s="412">
        <v>0</v>
      </c>
      <c r="I105" s="178">
        <v>1</v>
      </c>
      <c r="J105" s="178">
        <v>20</v>
      </c>
      <c r="K105" s="413">
        <v>23000</v>
      </c>
      <c r="L105" s="412">
        <v>0</v>
      </c>
      <c r="M105" s="412">
        <v>0</v>
      </c>
      <c r="N105" s="412">
        <v>0</v>
      </c>
      <c r="O105" s="412">
        <v>0</v>
      </c>
      <c r="P105" s="412">
        <v>0</v>
      </c>
      <c r="Q105" s="399">
        <f>F105+I105+L105</f>
        <v>1</v>
      </c>
      <c r="R105" s="399">
        <f>G105+J105+M105+O105</f>
        <v>20</v>
      </c>
      <c r="S105" s="399">
        <f>H105+K105+N105+P105</f>
        <v>23000</v>
      </c>
    </row>
    <row r="106" spans="1:19" ht="15.6" customHeight="1" x14ac:dyDescent="0.3">
      <c r="A106" s="64"/>
      <c r="B106" s="16"/>
      <c r="C106" s="48" t="s">
        <v>435</v>
      </c>
      <c r="D106" s="16" t="s">
        <v>95</v>
      </c>
      <c r="E106" s="16">
        <v>18</v>
      </c>
      <c r="F106" s="4">
        <v>0</v>
      </c>
      <c r="G106" s="4">
        <v>0</v>
      </c>
      <c r="H106" s="4">
        <v>0</v>
      </c>
      <c r="I106" s="16">
        <v>1</v>
      </c>
      <c r="J106" s="16">
        <v>20</v>
      </c>
      <c r="K106" s="56">
        <v>23000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31">
        <f>F106+I106+L106</f>
        <v>1</v>
      </c>
      <c r="R106" s="31">
        <f>G106+J106+M106+O106</f>
        <v>20</v>
      </c>
      <c r="S106" s="31">
        <f>H106+K106+N106+P106</f>
        <v>23000</v>
      </c>
    </row>
    <row r="107" spans="1:19" ht="15.6" customHeight="1" x14ac:dyDescent="0.3">
      <c r="A107" s="64"/>
      <c r="B107" s="16"/>
      <c r="C107" s="48" t="s">
        <v>436</v>
      </c>
      <c r="D107" s="16" t="s">
        <v>95</v>
      </c>
      <c r="E107" s="16">
        <v>18</v>
      </c>
      <c r="F107" s="4">
        <v>0</v>
      </c>
      <c r="G107" s="4">
        <v>0</v>
      </c>
      <c r="H107" s="4">
        <v>0</v>
      </c>
      <c r="I107" s="16">
        <v>1</v>
      </c>
      <c r="J107" s="16">
        <v>20</v>
      </c>
      <c r="K107" s="56">
        <v>23000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31">
        <f t="shared" si="21"/>
        <v>1</v>
      </c>
      <c r="R107" s="31">
        <f t="shared" si="22"/>
        <v>20</v>
      </c>
      <c r="S107" s="31">
        <f t="shared" si="22"/>
        <v>23000</v>
      </c>
    </row>
    <row r="108" spans="1:19" ht="15.6" customHeight="1" x14ac:dyDescent="0.3">
      <c r="A108" s="64"/>
      <c r="B108" s="16"/>
      <c r="C108" s="48" t="s">
        <v>297</v>
      </c>
      <c r="D108" s="16"/>
      <c r="E108" s="16"/>
      <c r="F108" s="4"/>
      <c r="G108" s="4"/>
      <c r="H108" s="4"/>
      <c r="I108" s="16"/>
      <c r="J108" s="16"/>
      <c r="K108" s="56"/>
      <c r="L108" s="4"/>
      <c r="M108" s="4"/>
      <c r="N108" s="4"/>
      <c r="O108" s="4"/>
      <c r="P108" s="4"/>
      <c r="Q108" s="31"/>
      <c r="R108" s="31"/>
      <c r="S108" s="31"/>
    </row>
    <row r="109" spans="1:19" ht="15.6" customHeight="1" x14ac:dyDescent="0.3">
      <c r="A109" s="64"/>
      <c r="B109" s="16"/>
      <c r="C109" s="48" t="s">
        <v>437</v>
      </c>
      <c r="D109" s="16" t="s">
        <v>95</v>
      </c>
      <c r="E109" s="16">
        <v>18</v>
      </c>
      <c r="F109" s="4">
        <v>0</v>
      </c>
      <c r="G109" s="4">
        <v>0</v>
      </c>
      <c r="H109" s="4">
        <v>0</v>
      </c>
      <c r="I109" s="16">
        <v>1</v>
      </c>
      <c r="J109" s="16">
        <v>20</v>
      </c>
      <c r="K109" s="56">
        <v>23000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31">
        <f>F109+I109+L109</f>
        <v>1</v>
      </c>
      <c r="R109" s="31">
        <f>G109+J109+M109+O109</f>
        <v>20</v>
      </c>
      <c r="S109" s="31">
        <f>H109+K109+N109+P109</f>
        <v>23000</v>
      </c>
    </row>
    <row r="110" spans="1:19" ht="15.6" customHeight="1" x14ac:dyDescent="0.3">
      <c r="A110" s="64"/>
      <c r="B110" s="16"/>
      <c r="C110" s="48" t="s">
        <v>295</v>
      </c>
      <c r="D110" s="16"/>
      <c r="E110" s="16"/>
      <c r="F110" s="4"/>
      <c r="G110" s="4"/>
      <c r="H110" s="4"/>
      <c r="I110" s="16"/>
      <c r="J110" s="16"/>
      <c r="K110" s="56"/>
      <c r="L110" s="4"/>
      <c r="M110" s="4"/>
      <c r="N110" s="4"/>
      <c r="O110" s="4"/>
      <c r="P110" s="4"/>
      <c r="Q110" s="31"/>
      <c r="R110" s="31"/>
      <c r="S110" s="31"/>
    </row>
    <row r="111" spans="1:19" ht="15.6" customHeight="1" x14ac:dyDescent="0.3">
      <c r="A111" s="64"/>
      <c r="B111" s="16"/>
      <c r="C111" s="48" t="s">
        <v>438</v>
      </c>
      <c r="D111" s="16" t="s">
        <v>95</v>
      </c>
      <c r="E111" s="16">
        <v>18</v>
      </c>
      <c r="F111" s="4">
        <v>0</v>
      </c>
      <c r="G111" s="4">
        <v>0</v>
      </c>
      <c r="H111" s="4">
        <v>0</v>
      </c>
      <c r="I111" s="16">
        <v>2</v>
      </c>
      <c r="J111" s="16">
        <v>40</v>
      </c>
      <c r="K111" s="56">
        <v>46000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31">
        <f t="shared" si="21"/>
        <v>2</v>
      </c>
      <c r="R111" s="31">
        <f t="shared" si="22"/>
        <v>40</v>
      </c>
      <c r="S111" s="31">
        <f t="shared" si="22"/>
        <v>46000</v>
      </c>
    </row>
    <row r="112" spans="1:19" ht="15.6" customHeight="1" x14ac:dyDescent="0.3">
      <c r="A112" s="64"/>
      <c r="B112" s="16"/>
      <c r="C112" s="48" t="s">
        <v>299</v>
      </c>
      <c r="D112" s="16"/>
      <c r="E112" s="16"/>
      <c r="F112" s="4"/>
      <c r="G112" s="4"/>
      <c r="H112" s="4"/>
      <c r="I112" s="16"/>
      <c r="J112" s="16"/>
      <c r="K112" s="56"/>
      <c r="L112" s="4"/>
      <c r="M112" s="4"/>
      <c r="N112" s="4"/>
      <c r="O112" s="4"/>
      <c r="P112" s="4"/>
      <c r="Q112" s="31"/>
      <c r="R112" s="31"/>
      <c r="S112" s="31"/>
    </row>
    <row r="113" spans="1:19" ht="15.6" customHeight="1" x14ac:dyDescent="0.3">
      <c r="A113" s="64"/>
      <c r="B113" s="16"/>
      <c r="C113" s="48" t="s">
        <v>439</v>
      </c>
      <c r="D113" s="16"/>
      <c r="E113" s="16">
        <v>18</v>
      </c>
      <c r="F113" s="4">
        <v>0</v>
      </c>
      <c r="G113" s="4">
        <v>0</v>
      </c>
      <c r="H113" s="4">
        <v>0</v>
      </c>
      <c r="I113" s="16">
        <v>1</v>
      </c>
      <c r="J113" s="16">
        <v>20</v>
      </c>
      <c r="K113" s="56">
        <v>23000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31">
        <f>F113+I113+L113</f>
        <v>1</v>
      </c>
      <c r="R113" s="31">
        <f>G113+J113+M113+O113</f>
        <v>20</v>
      </c>
      <c r="S113" s="31">
        <f>H113+K113+N113+P113</f>
        <v>23000</v>
      </c>
    </row>
    <row r="114" spans="1:19" ht="15.6" customHeight="1" x14ac:dyDescent="0.3">
      <c r="A114" s="64"/>
      <c r="B114" s="16"/>
      <c r="C114" s="48" t="s">
        <v>440</v>
      </c>
      <c r="D114" s="16" t="s">
        <v>95</v>
      </c>
      <c r="E114" s="16">
        <v>18</v>
      </c>
      <c r="F114" s="4">
        <v>0</v>
      </c>
      <c r="G114" s="4">
        <v>0</v>
      </c>
      <c r="H114" s="4">
        <v>0</v>
      </c>
      <c r="I114" s="16">
        <v>1</v>
      </c>
      <c r="J114" s="16">
        <v>20</v>
      </c>
      <c r="K114" s="56">
        <v>23000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31">
        <f t="shared" si="21"/>
        <v>1</v>
      </c>
      <c r="R114" s="31">
        <f t="shared" si="22"/>
        <v>20</v>
      </c>
      <c r="S114" s="31">
        <f t="shared" si="22"/>
        <v>23000</v>
      </c>
    </row>
    <row r="115" spans="1:19" ht="15.6" customHeight="1" x14ac:dyDescent="0.3">
      <c r="A115" s="64"/>
      <c r="B115" s="16"/>
      <c r="C115" s="48" t="s">
        <v>441</v>
      </c>
      <c r="D115" s="16" t="s">
        <v>95</v>
      </c>
      <c r="E115" s="16">
        <v>18</v>
      </c>
      <c r="F115" s="4">
        <v>0</v>
      </c>
      <c r="G115" s="4">
        <v>0</v>
      </c>
      <c r="H115" s="4">
        <v>0</v>
      </c>
      <c r="I115" s="16">
        <v>1</v>
      </c>
      <c r="J115" s="16">
        <v>20</v>
      </c>
      <c r="K115" s="56">
        <v>23000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31">
        <f t="shared" si="21"/>
        <v>1</v>
      </c>
      <c r="R115" s="31">
        <f t="shared" si="22"/>
        <v>20</v>
      </c>
      <c r="S115" s="31">
        <f t="shared" si="22"/>
        <v>23000</v>
      </c>
    </row>
    <row r="116" spans="1:19" ht="15.6" customHeight="1" x14ac:dyDescent="0.3">
      <c r="A116" s="319"/>
      <c r="B116" s="63"/>
      <c r="C116" s="5" t="s">
        <v>289</v>
      </c>
      <c r="D116" s="63"/>
      <c r="E116" s="63"/>
      <c r="F116" s="5"/>
      <c r="G116" s="5"/>
      <c r="H116" s="5"/>
      <c r="I116" s="63"/>
      <c r="J116" s="63"/>
      <c r="K116" s="60"/>
      <c r="L116" s="5"/>
      <c r="M116" s="5"/>
      <c r="N116" s="5"/>
      <c r="O116" s="5"/>
      <c r="P116" s="5"/>
      <c r="Q116" s="63"/>
      <c r="R116" s="63"/>
      <c r="S116" s="60"/>
    </row>
    <row r="117" spans="1:19" ht="15.6" customHeight="1" x14ac:dyDescent="0.3">
      <c r="A117" s="503" t="s">
        <v>39</v>
      </c>
      <c r="B117" s="503"/>
      <c r="C117" s="503"/>
      <c r="D117" s="503"/>
      <c r="E117" s="107"/>
      <c r="F117" s="50">
        <f>SUM(F106:F115)</f>
        <v>0</v>
      </c>
      <c r="G117" s="50">
        <f t="shared" ref="G117:R117" si="23">SUM(G106:G115)</f>
        <v>0</v>
      </c>
      <c r="H117" s="50">
        <f t="shared" si="23"/>
        <v>0</v>
      </c>
      <c r="I117" s="50">
        <f t="shared" si="23"/>
        <v>8</v>
      </c>
      <c r="J117" s="50">
        <f t="shared" si="23"/>
        <v>160</v>
      </c>
      <c r="K117" s="50">
        <f t="shared" si="23"/>
        <v>184000</v>
      </c>
      <c r="L117" s="50">
        <f t="shared" si="23"/>
        <v>0</v>
      </c>
      <c r="M117" s="50">
        <f t="shared" si="23"/>
        <v>0</v>
      </c>
      <c r="N117" s="50">
        <f t="shared" si="23"/>
        <v>0</v>
      </c>
      <c r="O117" s="50">
        <f t="shared" si="23"/>
        <v>0</v>
      </c>
      <c r="P117" s="50">
        <f t="shared" si="23"/>
        <v>0</v>
      </c>
      <c r="Q117" s="50">
        <f t="shared" si="23"/>
        <v>8</v>
      </c>
      <c r="R117" s="50">
        <f t="shared" si="23"/>
        <v>160</v>
      </c>
      <c r="S117" s="50">
        <f>SUM(S106:S115)</f>
        <v>184000</v>
      </c>
    </row>
    <row r="118" spans="1:19" ht="15.6" customHeight="1" x14ac:dyDescent="0.3">
      <c r="A118" s="16">
        <v>12</v>
      </c>
      <c r="B118" s="15" t="s">
        <v>240</v>
      </c>
      <c r="C118" s="15" t="s">
        <v>347</v>
      </c>
      <c r="D118" s="16" t="s">
        <v>158</v>
      </c>
      <c r="E118" s="57"/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1</v>
      </c>
      <c r="M118" s="13">
        <v>16</v>
      </c>
      <c r="N118" s="13">
        <v>16000</v>
      </c>
      <c r="O118" s="13">
        <v>0</v>
      </c>
      <c r="P118" s="13">
        <v>0</v>
      </c>
      <c r="Q118" s="31">
        <f>F118+I118+L118</f>
        <v>1</v>
      </c>
      <c r="R118" s="31">
        <f>G118+J118+M118+O118</f>
        <v>16</v>
      </c>
      <c r="S118" s="31">
        <f>H118+K118+N118+P118</f>
        <v>16000</v>
      </c>
    </row>
    <row r="119" spans="1:19" ht="15.6" customHeight="1" x14ac:dyDescent="0.3">
      <c r="A119" s="15"/>
      <c r="B119" s="15"/>
      <c r="C119" s="15" t="s">
        <v>348</v>
      </c>
      <c r="D119" s="16" t="s">
        <v>95</v>
      </c>
      <c r="E119" s="57"/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1</v>
      </c>
      <c r="M119" s="13">
        <v>16</v>
      </c>
      <c r="N119" s="13">
        <v>16000</v>
      </c>
      <c r="O119" s="13">
        <v>0</v>
      </c>
      <c r="P119" s="13">
        <v>0</v>
      </c>
      <c r="Q119" s="31">
        <f>F119+I119+L119</f>
        <v>1</v>
      </c>
      <c r="R119" s="31">
        <f>G119+J119+M119+O119</f>
        <v>16</v>
      </c>
      <c r="S119" s="31">
        <f>H119+K119+N119+P119</f>
        <v>16000</v>
      </c>
    </row>
    <row r="120" spans="1:19" ht="15.6" customHeight="1" x14ac:dyDescent="0.3">
      <c r="A120" s="521" t="s">
        <v>39</v>
      </c>
      <c r="B120" s="521"/>
      <c r="C120" s="521"/>
      <c r="D120" s="521"/>
      <c r="E120" s="106"/>
      <c r="F120" s="32">
        <f>SUM(F118:F119)</f>
        <v>0</v>
      </c>
      <c r="G120" s="32">
        <f t="shared" ref="G120:S120" si="24">SUM(G118:G119)</f>
        <v>0</v>
      </c>
      <c r="H120" s="32">
        <f t="shared" si="24"/>
        <v>0</v>
      </c>
      <c r="I120" s="32">
        <f t="shared" si="24"/>
        <v>0</v>
      </c>
      <c r="J120" s="32">
        <f t="shared" si="24"/>
        <v>0</v>
      </c>
      <c r="K120" s="32">
        <f t="shared" si="24"/>
        <v>0</v>
      </c>
      <c r="L120" s="32">
        <f t="shared" si="24"/>
        <v>2</v>
      </c>
      <c r="M120" s="32">
        <f t="shared" si="24"/>
        <v>32</v>
      </c>
      <c r="N120" s="32">
        <f t="shared" si="24"/>
        <v>32000</v>
      </c>
      <c r="O120" s="32">
        <f t="shared" si="24"/>
        <v>0</v>
      </c>
      <c r="P120" s="32">
        <f t="shared" si="24"/>
        <v>0</v>
      </c>
      <c r="Q120" s="32">
        <f t="shared" si="24"/>
        <v>2</v>
      </c>
      <c r="R120" s="32">
        <f t="shared" si="24"/>
        <v>32</v>
      </c>
      <c r="S120" s="32">
        <f t="shared" si="24"/>
        <v>32000</v>
      </c>
    </row>
    <row r="121" spans="1:19" ht="16.5" customHeight="1" x14ac:dyDescent="0.3">
      <c r="A121" s="16">
        <v>13</v>
      </c>
      <c r="B121" s="4" t="s">
        <v>47</v>
      </c>
      <c r="C121" s="4" t="s">
        <v>50</v>
      </c>
      <c r="D121" s="15" t="s">
        <v>41</v>
      </c>
      <c r="E121" s="57">
        <v>18</v>
      </c>
      <c r="F121" s="13">
        <v>0</v>
      </c>
      <c r="G121" s="13">
        <v>0</v>
      </c>
      <c r="H121" s="13">
        <v>0</v>
      </c>
      <c r="I121" s="13">
        <v>8</v>
      </c>
      <c r="J121" s="13">
        <v>160</v>
      </c>
      <c r="K121" s="13">
        <v>146400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31">
        <f>F121+I121+L121</f>
        <v>8</v>
      </c>
      <c r="R121" s="31">
        <f>G121+J121+M121+O121</f>
        <v>160</v>
      </c>
      <c r="S121" s="31">
        <f>H121+K121+N121+P121</f>
        <v>146400</v>
      </c>
    </row>
    <row r="122" spans="1:19" ht="16.5" customHeight="1" x14ac:dyDescent="0.3">
      <c r="A122" s="4"/>
      <c r="B122" s="4"/>
      <c r="C122" s="4"/>
      <c r="D122" s="15" t="s">
        <v>42</v>
      </c>
      <c r="E122" s="57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1:19" ht="16.5" customHeight="1" x14ac:dyDescent="0.3">
      <c r="A123" s="4"/>
      <c r="B123" s="4"/>
      <c r="C123" s="4" t="s">
        <v>51</v>
      </c>
      <c r="D123" s="16" t="s">
        <v>95</v>
      </c>
      <c r="E123" s="57">
        <v>18</v>
      </c>
      <c r="F123" s="13">
        <v>0</v>
      </c>
      <c r="G123" s="13">
        <v>0</v>
      </c>
      <c r="H123" s="13">
        <v>0</v>
      </c>
      <c r="I123" s="13">
        <v>2</v>
      </c>
      <c r="J123" s="13">
        <v>40</v>
      </c>
      <c r="K123" s="13">
        <v>36600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31">
        <f>F123+I123+L123</f>
        <v>2</v>
      </c>
      <c r="R123" s="31">
        <f t="shared" ref="R123:S127" si="25">G123+J123+M123+O123</f>
        <v>40</v>
      </c>
      <c r="S123" s="31">
        <f t="shared" si="25"/>
        <v>36600</v>
      </c>
    </row>
    <row r="124" spans="1:19" ht="16.5" customHeight="1" x14ac:dyDescent="0.3">
      <c r="A124" s="5"/>
      <c r="B124" s="5"/>
      <c r="C124" s="5" t="s">
        <v>52</v>
      </c>
      <c r="D124" s="63" t="s">
        <v>95</v>
      </c>
      <c r="E124" s="107">
        <v>18</v>
      </c>
      <c r="F124" s="61">
        <v>0</v>
      </c>
      <c r="G124" s="61">
        <v>0</v>
      </c>
      <c r="H124" s="61">
        <v>0</v>
      </c>
      <c r="I124" s="61">
        <v>1</v>
      </c>
      <c r="J124" s="61">
        <v>20</v>
      </c>
      <c r="K124" s="61">
        <v>18300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50">
        <f>F124+I124+L124</f>
        <v>1</v>
      </c>
      <c r="R124" s="50">
        <f t="shared" si="25"/>
        <v>20</v>
      </c>
      <c r="S124" s="50">
        <f t="shared" si="25"/>
        <v>18300</v>
      </c>
    </row>
    <row r="125" spans="1:19" ht="16.5" customHeight="1" x14ac:dyDescent="0.3">
      <c r="A125" s="4"/>
      <c r="B125" s="4"/>
      <c r="C125" s="4" t="s">
        <v>53</v>
      </c>
      <c r="D125" s="16" t="s">
        <v>95</v>
      </c>
      <c r="E125" s="57">
        <v>18</v>
      </c>
      <c r="F125" s="13">
        <v>0</v>
      </c>
      <c r="G125" s="13">
        <v>0</v>
      </c>
      <c r="H125" s="13">
        <v>0</v>
      </c>
      <c r="I125" s="13">
        <v>10</v>
      </c>
      <c r="J125" s="13">
        <v>200</v>
      </c>
      <c r="K125" s="13">
        <v>183000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31">
        <f>F125+I125+L125</f>
        <v>10</v>
      </c>
      <c r="R125" s="31">
        <f t="shared" si="25"/>
        <v>200</v>
      </c>
      <c r="S125" s="31">
        <f t="shared" si="25"/>
        <v>183000</v>
      </c>
    </row>
    <row r="126" spans="1:19" ht="16.5" customHeight="1" x14ac:dyDescent="0.3">
      <c r="A126" s="4"/>
      <c r="B126" s="4"/>
      <c r="C126" s="4" t="s">
        <v>54</v>
      </c>
      <c r="D126" s="15" t="s">
        <v>24</v>
      </c>
      <c r="E126" s="57">
        <v>18</v>
      </c>
      <c r="F126" s="13">
        <v>0</v>
      </c>
      <c r="G126" s="13">
        <v>0</v>
      </c>
      <c r="H126" s="13">
        <v>0</v>
      </c>
      <c r="I126" s="13">
        <v>1</v>
      </c>
      <c r="J126" s="13">
        <v>20</v>
      </c>
      <c r="K126" s="13">
        <v>18300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31">
        <f>F126+I126+L126</f>
        <v>1</v>
      </c>
      <c r="R126" s="31">
        <f t="shared" si="25"/>
        <v>20</v>
      </c>
      <c r="S126" s="31">
        <f t="shared" si="25"/>
        <v>18300</v>
      </c>
    </row>
    <row r="127" spans="1:19" ht="16.5" customHeight="1" x14ac:dyDescent="0.3">
      <c r="A127" s="4"/>
      <c r="B127" s="4"/>
      <c r="C127" s="4" t="s">
        <v>55</v>
      </c>
      <c r="D127" s="16" t="s">
        <v>95</v>
      </c>
      <c r="E127" s="57">
        <v>18</v>
      </c>
      <c r="F127" s="13">
        <v>0</v>
      </c>
      <c r="G127" s="13">
        <v>0</v>
      </c>
      <c r="H127" s="13">
        <v>0</v>
      </c>
      <c r="I127" s="13">
        <v>1</v>
      </c>
      <c r="J127" s="13">
        <v>20</v>
      </c>
      <c r="K127" s="13">
        <v>18300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31">
        <f>F127+I127+L127</f>
        <v>1</v>
      </c>
      <c r="R127" s="31">
        <f t="shared" si="25"/>
        <v>20</v>
      </c>
      <c r="S127" s="31">
        <f t="shared" si="25"/>
        <v>18300</v>
      </c>
    </row>
    <row r="128" spans="1:19" ht="16.5" customHeight="1" x14ac:dyDescent="0.3">
      <c r="A128" s="500" t="s">
        <v>39</v>
      </c>
      <c r="B128" s="501"/>
      <c r="C128" s="501"/>
      <c r="D128" s="502"/>
      <c r="E128" s="106"/>
      <c r="F128" s="32">
        <f>SUM(F121:F127)</f>
        <v>0</v>
      </c>
      <c r="G128" s="32">
        <f t="shared" ref="G128:S128" si="26">SUM(G121:G127)</f>
        <v>0</v>
      </c>
      <c r="H128" s="32">
        <f t="shared" si="26"/>
        <v>0</v>
      </c>
      <c r="I128" s="32">
        <f t="shared" si="26"/>
        <v>23</v>
      </c>
      <c r="J128" s="32">
        <f t="shared" si="26"/>
        <v>460</v>
      </c>
      <c r="K128" s="32">
        <f t="shared" si="26"/>
        <v>420900</v>
      </c>
      <c r="L128" s="32">
        <f t="shared" si="26"/>
        <v>0</v>
      </c>
      <c r="M128" s="32">
        <f t="shared" si="26"/>
        <v>0</v>
      </c>
      <c r="N128" s="32">
        <f t="shared" si="26"/>
        <v>0</v>
      </c>
      <c r="O128" s="32">
        <f t="shared" si="26"/>
        <v>0</v>
      </c>
      <c r="P128" s="32">
        <f t="shared" si="26"/>
        <v>0</v>
      </c>
      <c r="Q128" s="32">
        <f t="shared" si="26"/>
        <v>23</v>
      </c>
      <c r="R128" s="32">
        <f t="shared" si="26"/>
        <v>460</v>
      </c>
      <c r="S128" s="32">
        <f t="shared" si="26"/>
        <v>420900</v>
      </c>
    </row>
    <row r="129" spans="1:19" ht="16.5" customHeight="1" x14ac:dyDescent="0.3">
      <c r="A129" s="53">
        <v>14</v>
      </c>
      <c r="B129" s="54" t="s">
        <v>102</v>
      </c>
      <c r="C129" s="54" t="s">
        <v>103</v>
      </c>
      <c r="D129" s="55" t="s">
        <v>117</v>
      </c>
      <c r="E129" s="53">
        <v>30</v>
      </c>
      <c r="F129" s="29">
        <v>0</v>
      </c>
      <c r="G129" s="29">
        <v>0</v>
      </c>
      <c r="H129" s="29">
        <v>0</v>
      </c>
      <c r="I129" s="29">
        <v>1</v>
      </c>
      <c r="J129" s="29">
        <v>20</v>
      </c>
      <c r="K129" s="29">
        <v>20000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30">
        <f>F129+I129+L129</f>
        <v>1</v>
      </c>
      <c r="R129" s="30">
        <f>G129+J129+M129+O129</f>
        <v>20</v>
      </c>
      <c r="S129" s="30">
        <f>H129+K129+N129+P129</f>
        <v>20000</v>
      </c>
    </row>
    <row r="130" spans="1:19" ht="16.5" customHeight="1" x14ac:dyDescent="0.3">
      <c r="A130" s="56"/>
      <c r="B130" s="56"/>
      <c r="C130" s="56" t="s">
        <v>104</v>
      </c>
      <c r="D130" s="57" t="s">
        <v>95</v>
      </c>
      <c r="E130" s="57">
        <v>18</v>
      </c>
      <c r="F130" s="13">
        <v>0</v>
      </c>
      <c r="G130" s="13">
        <v>0</v>
      </c>
      <c r="H130" s="13">
        <v>0</v>
      </c>
      <c r="I130" s="13">
        <v>1</v>
      </c>
      <c r="J130" s="13">
        <v>20</v>
      </c>
      <c r="K130" s="13">
        <v>20000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31">
        <f t="shared" ref="Q130:Q143" si="27">F130+I130+L130</f>
        <v>1</v>
      </c>
      <c r="R130" s="31">
        <f t="shared" ref="R130:S143" si="28">G130+J130+M130+O130</f>
        <v>20</v>
      </c>
      <c r="S130" s="31">
        <f t="shared" si="28"/>
        <v>20000</v>
      </c>
    </row>
    <row r="131" spans="1:19" ht="16.5" customHeight="1" x14ac:dyDescent="0.3">
      <c r="A131" s="56"/>
      <c r="B131" s="56"/>
      <c r="C131" s="56" t="s">
        <v>105</v>
      </c>
      <c r="D131" s="57" t="s">
        <v>95</v>
      </c>
      <c r="E131" s="57">
        <v>18</v>
      </c>
      <c r="F131" s="13">
        <v>0</v>
      </c>
      <c r="G131" s="13">
        <v>0</v>
      </c>
      <c r="H131" s="13">
        <v>0</v>
      </c>
      <c r="I131" s="13">
        <v>1</v>
      </c>
      <c r="J131" s="13">
        <v>20</v>
      </c>
      <c r="K131" s="13">
        <v>20000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31">
        <f t="shared" si="27"/>
        <v>1</v>
      </c>
      <c r="R131" s="31">
        <f t="shared" si="28"/>
        <v>20</v>
      </c>
      <c r="S131" s="31">
        <f t="shared" si="28"/>
        <v>20000</v>
      </c>
    </row>
    <row r="132" spans="1:19" ht="16.5" customHeight="1" x14ac:dyDescent="0.3">
      <c r="A132" s="56"/>
      <c r="B132" s="56"/>
      <c r="C132" s="56" t="s">
        <v>106</v>
      </c>
      <c r="D132" s="57" t="s">
        <v>95</v>
      </c>
      <c r="E132" s="57">
        <v>18</v>
      </c>
      <c r="F132" s="13">
        <v>0</v>
      </c>
      <c r="G132" s="13">
        <v>0</v>
      </c>
      <c r="H132" s="13">
        <v>0</v>
      </c>
      <c r="I132" s="13">
        <v>1</v>
      </c>
      <c r="J132" s="13">
        <v>20</v>
      </c>
      <c r="K132" s="13">
        <v>20000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31">
        <f t="shared" si="27"/>
        <v>1</v>
      </c>
      <c r="R132" s="31">
        <f t="shared" si="28"/>
        <v>20</v>
      </c>
      <c r="S132" s="31">
        <f t="shared" si="28"/>
        <v>20000</v>
      </c>
    </row>
    <row r="133" spans="1:19" ht="16.5" customHeight="1" x14ac:dyDescent="0.3">
      <c r="A133" s="56"/>
      <c r="B133" s="56"/>
      <c r="C133" s="56" t="s">
        <v>107</v>
      </c>
      <c r="D133" s="57" t="s">
        <v>95</v>
      </c>
      <c r="E133" s="57">
        <v>18</v>
      </c>
      <c r="F133" s="13">
        <v>0</v>
      </c>
      <c r="G133" s="13">
        <v>0</v>
      </c>
      <c r="H133" s="13">
        <v>0</v>
      </c>
      <c r="I133" s="13">
        <v>1</v>
      </c>
      <c r="J133" s="13">
        <v>20</v>
      </c>
      <c r="K133" s="13">
        <v>20000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31">
        <f t="shared" si="27"/>
        <v>1</v>
      </c>
      <c r="R133" s="31">
        <f t="shared" si="28"/>
        <v>20</v>
      </c>
      <c r="S133" s="31">
        <f t="shared" si="28"/>
        <v>20000</v>
      </c>
    </row>
    <row r="134" spans="1:19" ht="16.5" customHeight="1" x14ac:dyDescent="0.3">
      <c r="A134" s="56"/>
      <c r="B134" s="56"/>
      <c r="C134" s="56" t="s">
        <v>108</v>
      </c>
      <c r="D134" s="58" t="s">
        <v>118</v>
      </c>
      <c r="E134" s="57">
        <v>18</v>
      </c>
      <c r="F134" s="13">
        <v>0</v>
      </c>
      <c r="G134" s="13">
        <v>0</v>
      </c>
      <c r="H134" s="13">
        <v>0</v>
      </c>
      <c r="I134" s="13">
        <v>1</v>
      </c>
      <c r="J134" s="13">
        <v>20</v>
      </c>
      <c r="K134" s="13">
        <v>20000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31">
        <f t="shared" si="27"/>
        <v>1</v>
      </c>
      <c r="R134" s="31">
        <f t="shared" si="28"/>
        <v>20</v>
      </c>
      <c r="S134" s="31">
        <f t="shared" si="28"/>
        <v>20000</v>
      </c>
    </row>
    <row r="135" spans="1:19" ht="16.5" customHeight="1" x14ac:dyDescent="0.3">
      <c r="A135" s="56"/>
      <c r="B135" s="56"/>
      <c r="C135" s="56" t="s">
        <v>109</v>
      </c>
      <c r="D135" s="57" t="s">
        <v>95</v>
      </c>
      <c r="E135" s="57">
        <v>18</v>
      </c>
      <c r="F135" s="13">
        <v>0</v>
      </c>
      <c r="G135" s="13">
        <v>0</v>
      </c>
      <c r="H135" s="13">
        <v>0</v>
      </c>
      <c r="I135" s="13">
        <v>1</v>
      </c>
      <c r="J135" s="13">
        <v>20</v>
      </c>
      <c r="K135" s="13">
        <v>20000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31">
        <f t="shared" si="27"/>
        <v>1</v>
      </c>
      <c r="R135" s="31">
        <f t="shared" si="28"/>
        <v>20</v>
      </c>
      <c r="S135" s="31">
        <f t="shared" si="28"/>
        <v>20000</v>
      </c>
    </row>
    <row r="136" spans="1:19" ht="16.5" customHeight="1" x14ac:dyDescent="0.3">
      <c r="A136" s="56"/>
      <c r="B136" s="56"/>
      <c r="C136" s="56" t="s">
        <v>110</v>
      </c>
      <c r="D136" s="57" t="s">
        <v>95</v>
      </c>
      <c r="E136" s="57">
        <v>6</v>
      </c>
      <c r="F136" s="13">
        <v>0</v>
      </c>
      <c r="G136" s="13">
        <v>0</v>
      </c>
      <c r="H136" s="13">
        <v>0</v>
      </c>
      <c r="I136" s="13">
        <v>1</v>
      </c>
      <c r="J136" s="13">
        <v>20</v>
      </c>
      <c r="K136" s="13">
        <v>20000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31">
        <f t="shared" si="27"/>
        <v>1</v>
      </c>
      <c r="R136" s="31">
        <f t="shared" si="28"/>
        <v>20</v>
      </c>
      <c r="S136" s="31">
        <f t="shared" si="28"/>
        <v>20000</v>
      </c>
    </row>
    <row r="137" spans="1:19" ht="16.5" customHeight="1" x14ac:dyDescent="0.3">
      <c r="A137" s="56"/>
      <c r="B137" s="56"/>
      <c r="C137" s="56" t="s">
        <v>111</v>
      </c>
      <c r="D137" s="57" t="s">
        <v>95</v>
      </c>
      <c r="E137" s="57">
        <v>6</v>
      </c>
      <c r="F137" s="13">
        <v>0</v>
      </c>
      <c r="G137" s="13">
        <v>0</v>
      </c>
      <c r="H137" s="13">
        <v>0</v>
      </c>
      <c r="I137" s="13">
        <v>1</v>
      </c>
      <c r="J137" s="13">
        <v>20</v>
      </c>
      <c r="K137" s="13">
        <v>20000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31">
        <f t="shared" si="27"/>
        <v>1</v>
      </c>
      <c r="R137" s="31">
        <f t="shared" si="28"/>
        <v>20</v>
      </c>
      <c r="S137" s="31">
        <f t="shared" si="28"/>
        <v>20000</v>
      </c>
    </row>
    <row r="138" spans="1:19" ht="16.5" customHeight="1" x14ac:dyDescent="0.3">
      <c r="A138" s="56"/>
      <c r="B138" s="56"/>
      <c r="C138" s="56" t="s">
        <v>35</v>
      </c>
      <c r="D138" s="57" t="s">
        <v>95</v>
      </c>
      <c r="E138" s="57" t="s">
        <v>322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40</v>
      </c>
      <c r="P138" s="13">
        <v>28000</v>
      </c>
      <c r="Q138" s="31">
        <f t="shared" si="27"/>
        <v>0</v>
      </c>
      <c r="R138" s="31">
        <f t="shared" si="28"/>
        <v>40</v>
      </c>
      <c r="S138" s="31">
        <f t="shared" si="28"/>
        <v>28000</v>
      </c>
    </row>
    <row r="139" spans="1:19" ht="16.5" customHeight="1" x14ac:dyDescent="0.3">
      <c r="A139" s="56"/>
      <c r="B139" s="56"/>
      <c r="C139" s="56" t="s">
        <v>112</v>
      </c>
      <c r="D139" s="59" t="s">
        <v>119</v>
      </c>
      <c r="E139" s="57">
        <v>18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1</v>
      </c>
      <c r="M139" s="13">
        <v>20</v>
      </c>
      <c r="N139" s="13">
        <v>20000</v>
      </c>
      <c r="O139" s="13">
        <v>0</v>
      </c>
      <c r="P139" s="13">
        <v>0</v>
      </c>
      <c r="Q139" s="31">
        <f t="shared" si="27"/>
        <v>1</v>
      </c>
      <c r="R139" s="31">
        <f t="shared" si="28"/>
        <v>20</v>
      </c>
      <c r="S139" s="31">
        <f t="shared" si="28"/>
        <v>20000</v>
      </c>
    </row>
    <row r="140" spans="1:19" ht="16.5" customHeight="1" x14ac:dyDescent="0.3">
      <c r="A140" s="56"/>
      <c r="B140" s="56"/>
      <c r="C140" s="56" t="s">
        <v>113</v>
      </c>
      <c r="D140" s="59" t="s">
        <v>120</v>
      </c>
      <c r="E140" s="57">
        <v>18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1</v>
      </c>
      <c r="M140" s="13">
        <v>20</v>
      </c>
      <c r="N140" s="13">
        <v>20000</v>
      </c>
      <c r="O140" s="13">
        <v>0</v>
      </c>
      <c r="P140" s="13">
        <v>0</v>
      </c>
      <c r="Q140" s="31">
        <f t="shared" si="27"/>
        <v>1</v>
      </c>
      <c r="R140" s="31">
        <f t="shared" si="28"/>
        <v>20</v>
      </c>
      <c r="S140" s="31">
        <f t="shared" si="28"/>
        <v>20000</v>
      </c>
    </row>
    <row r="141" spans="1:19" ht="16.5" customHeight="1" x14ac:dyDescent="0.3">
      <c r="A141" s="56"/>
      <c r="B141" s="56"/>
      <c r="C141" s="56" t="s">
        <v>114</v>
      </c>
      <c r="D141" s="58" t="s">
        <v>121</v>
      </c>
      <c r="E141" s="57">
        <v>18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1</v>
      </c>
      <c r="M141" s="13">
        <v>20</v>
      </c>
      <c r="N141" s="13">
        <v>20000</v>
      </c>
      <c r="O141" s="13">
        <v>0</v>
      </c>
      <c r="P141" s="13">
        <v>0</v>
      </c>
      <c r="Q141" s="31">
        <f t="shared" si="27"/>
        <v>1</v>
      </c>
      <c r="R141" s="31">
        <f t="shared" si="28"/>
        <v>20</v>
      </c>
      <c r="S141" s="31">
        <f t="shared" si="28"/>
        <v>20000</v>
      </c>
    </row>
    <row r="142" spans="1:19" ht="16.5" customHeight="1" x14ac:dyDescent="0.3">
      <c r="A142" s="56"/>
      <c r="B142" s="56"/>
      <c r="C142" s="56" t="s">
        <v>115</v>
      </c>
      <c r="D142" s="62" t="s">
        <v>95</v>
      </c>
      <c r="E142" s="57">
        <v>18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1</v>
      </c>
      <c r="M142" s="13">
        <v>20</v>
      </c>
      <c r="N142" s="13">
        <v>20000</v>
      </c>
      <c r="O142" s="13">
        <v>0</v>
      </c>
      <c r="P142" s="13">
        <v>0</v>
      </c>
      <c r="Q142" s="31">
        <f t="shared" si="27"/>
        <v>1</v>
      </c>
      <c r="R142" s="31">
        <f t="shared" si="28"/>
        <v>20</v>
      </c>
      <c r="S142" s="31">
        <f t="shared" si="28"/>
        <v>20000</v>
      </c>
    </row>
    <row r="143" spans="1:19" ht="16.5" customHeight="1" x14ac:dyDescent="0.3">
      <c r="A143" s="60"/>
      <c r="B143" s="60"/>
      <c r="C143" s="60" t="s">
        <v>116</v>
      </c>
      <c r="D143" s="136" t="s">
        <v>95</v>
      </c>
      <c r="E143" s="107">
        <v>18</v>
      </c>
      <c r="F143" s="61">
        <v>0</v>
      </c>
      <c r="G143" s="61">
        <v>0</v>
      </c>
      <c r="H143" s="61">
        <v>0</v>
      </c>
      <c r="I143" s="61">
        <v>0</v>
      </c>
      <c r="J143" s="61">
        <v>0</v>
      </c>
      <c r="K143" s="61">
        <v>0</v>
      </c>
      <c r="L143" s="61">
        <v>1</v>
      </c>
      <c r="M143" s="61">
        <v>20</v>
      </c>
      <c r="N143" s="61">
        <v>20000</v>
      </c>
      <c r="O143" s="61">
        <v>0</v>
      </c>
      <c r="P143" s="61">
        <v>0</v>
      </c>
      <c r="Q143" s="50">
        <f t="shared" si="27"/>
        <v>1</v>
      </c>
      <c r="R143" s="50">
        <f t="shared" si="28"/>
        <v>20</v>
      </c>
      <c r="S143" s="50">
        <f t="shared" si="28"/>
        <v>20000</v>
      </c>
    </row>
    <row r="144" spans="1:19" ht="16.5" customHeight="1" x14ac:dyDescent="0.3">
      <c r="A144" s="500" t="s">
        <v>39</v>
      </c>
      <c r="B144" s="501"/>
      <c r="C144" s="501"/>
      <c r="D144" s="502"/>
      <c r="E144" s="106"/>
      <c r="F144" s="32">
        <f>SUM(F129:F143)</f>
        <v>0</v>
      </c>
      <c r="G144" s="32">
        <f t="shared" ref="G144:S144" si="29">SUM(G129:G143)</f>
        <v>0</v>
      </c>
      <c r="H144" s="32">
        <f t="shared" si="29"/>
        <v>0</v>
      </c>
      <c r="I144" s="32">
        <f t="shared" si="29"/>
        <v>9</v>
      </c>
      <c r="J144" s="32">
        <f t="shared" si="29"/>
        <v>180</v>
      </c>
      <c r="K144" s="32">
        <f t="shared" si="29"/>
        <v>180000</v>
      </c>
      <c r="L144" s="32">
        <f t="shared" si="29"/>
        <v>5</v>
      </c>
      <c r="M144" s="32">
        <f t="shared" si="29"/>
        <v>100</v>
      </c>
      <c r="N144" s="32">
        <f t="shared" si="29"/>
        <v>100000</v>
      </c>
      <c r="O144" s="32">
        <f t="shared" si="29"/>
        <v>40</v>
      </c>
      <c r="P144" s="32">
        <f t="shared" si="29"/>
        <v>28000</v>
      </c>
      <c r="Q144" s="32">
        <f t="shared" si="29"/>
        <v>14</v>
      </c>
      <c r="R144" s="32">
        <f t="shared" si="29"/>
        <v>320</v>
      </c>
      <c r="S144" s="32">
        <f t="shared" si="29"/>
        <v>308000</v>
      </c>
    </row>
    <row r="145" spans="1:19" ht="20.25" customHeight="1" x14ac:dyDescent="0.3">
      <c r="A145" s="11">
        <v>15</v>
      </c>
      <c r="B145" s="14" t="s">
        <v>151</v>
      </c>
      <c r="C145" s="14" t="s">
        <v>152</v>
      </c>
      <c r="D145" s="14" t="s">
        <v>158</v>
      </c>
      <c r="E145" s="53">
        <v>18</v>
      </c>
      <c r="F145" s="42">
        <v>0</v>
      </c>
      <c r="G145" s="42">
        <v>0</v>
      </c>
      <c r="H145" s="29">
        <v>0</v>
      </c>
      <c r="I145" s="42">
        <v>0</v>
      </c>
      <c r="J145" s="42">
        <v>0</v>
      </c>
      <c r="K145" s="29">
        <v>0</v>
      </c>
      <c r="L145" s="29">
        <v>2</v>
      </c>
      <c r="M145" s="29">
        <v>40</v>
      </c>
      <c r="N145" s="29">
        <v>86700</v>
      </c>
      <c r="O145" s="29">
        <v>0</v>
      </c>
      <c r="P145" s="29">
        <v>0</v>
      </c>
      <c r="Q145" s="30">
        <f t="shared" ref="Q145:Q150" si="30">F145+I145+L145</f>
        <v>2</v>
      </c>
      <c r="R145" s="30">
        <f t="shared" ref="R145:S150" si="31">G145+J145+M145+O145</f>
        <v>40</v>
      </c>
      <c r="S145" s="30">
        <f t="shared" si="31"/>
        <v>86700</v>
      </c>
    </row>
    <row r="146" spans="1:19" x14ac:dyDescent="0.3">
      <c r="A146" s="16"/>
      <c r="B146" s="15"/>
      <c r="C146" s="15" t="s">
        <v>153</v>
      </c>
      <c r="D146" s="16" t="s">
        <v>95</v>
      </c>
      <c r="E146" s="57" t="s">
        <v>322</v>
      </c>
      <c r="F146" s="41">
        <v>0</v>
      </c>
      <c r="G146" s="41">
        <v>0</v>
      </c>
      <c r="H146" s="13">
        <v>0</v>
      </c>
      <c r="I146" s="41">
        <v>0</v>
      </c>
      <c r="J146" s="41">
        <v>0</v>
      </c>
      <c r="K146" s="13">
        <v>0</v>
      </c>
      <c r="L146" s="13">
        <v>2</v>
      </c>
      <c r="M146" s="13">
        <v>40</v>
      </c>
      <c r="N146" s="13">
        <v>86700</v>
      </c>
      <c r="O146" s="13">
        <v>0</v>
      </c>
      <c r="P146" s="13">
        <v>0</v>
      </c>
      <c r="Q146" s="31">
        <f t="shared" si="30"/>
        <v>2</v>
      </c>
      <c r="R146" s="31">
        <f t="shared" si="31"/>
        <v>40</v>
      </c>
      <c r="S146" s="31">
        <f t="shared" si="31"/>
        <v>86700</v>
      </c>
    </row>
    <row r="147" spans="1:19" x14ac:dyDescent="0.3">
      <c r="A147" s="16"/>
      <c r="B147" s="15"/>
      <c r="C147" s="15" t="s">
        <v>154</v>
      </c>
      <c r="D147" s="16" t="s">
        <v>95</v>
      </c>
      <c r="E147" s="57" t="s">
        <v>322</v>
      </c>
      <c r="F147" s="41">
        <v>0</v>
      </c>
      <c r="G147" s="41">
        <v>0</v>
      </c>
      <c r="H147" s="13">
        <v>0</v>
      </c>
      <c r="I147" s="41">
        <v>0</v>
      </c>
      <c r="J147" s="41">
        <v>0</v>
      </c>
      <c r="K147" s="13">
        <v>0</v>
      </c>
      <c r="L147" s="13">
        <v>2</v>
      </c>
      <c r="M147" s="13">
        <v>40</v>
      </c>
      <c r="N147" s="13">
        <v>86700</v>
      </c>
      <c r="O147" s="13">
        <v>0</v>
      </c>
      <c r="P147" s="13">
        <v>0</v>
      </c>
      <c r="Q147" s="31">
        <f t="shared" si="30"/>
        <v>2</v>
      </c>
      <c r="R147" s="31">
        <f t="shared" si="31"/>
        <v>40</v>
      </c>
      <c r="S147" s="31">
        <f t="shared" si="31"/>
        <v>86700</v>
      </c>
    </row>
    <row r="148" spans="1:19" x14ac:dyDescent="0.3">
      <c r="A148" s="16"/>
      <c r="B148" s="15"/>
      <c r="C148" s="15" t="s">
        <v>155</v>
      </c>
      <c r="D148" s="16" t="s">
        <v>95</v>
      </c>
      <c r="E148" s="57">
        <v>30</v>
      </c>
      <c r="F148" s="41">
        <v>0</v>
      </c>
      <c r="G148" s="41">
        <v>0</v>
      </c>
      <c r="H148" s="13">
        <v>0</v>
      </c>
      <c r="I148" s="41">
        <v>1</v>
      </c>
      <c r="J148" s="41">
        <v>20</v>
      </c>
      <c r="K148" s="13">
        <v>59500</v>
      </c>
      <c r="L148" s="41">
        <v>0</v>
      </c>
      <c r="M148" s="41">
        <v>0</v>
      </c>
      <c r="N148" s="13">
        <v>0</v>
      </c>
      <c r="O148" s="13">
        <v>0</v>
      </c>
      <c r="P148" s="13">
        <v>0</v>
      </c>
      <c r="Q148" s="31">
        <f t="shared" si="30"/>
        <v>1</v>
      </c>
      <c r="R148" s="31">
        <f t="shared" si="31"/>
        <v>20</v>
      </c>
      <c r="S148" s="31">
        <f t="shared" si="31"/>
        <v>59500</v>
      </c>
    </row>
    <row r="149" spans="1:19" x14ac:dyDescent="0.3">
      <c r="A149" s="16"/>
      <c r="B149" s="15"/>
      <c r="C149" s="15" t="s">
        <v>156</v>
      </c>
      <c r="D149" s="16" t="s">
        <v>95</v>
      </c>
      <c r="E149" s="57">
        <v>30</v>
      </c>
      <c r="F149" s="41">
        <v>0</v>
      </c>
      <c r="G149" s="41">
        <v>0</v>
      </c>
      <c r="H149" s="13">
        <v>0</v>
      </c>
      <c r="I149" s="41">
        <v>1</v>
      </c>
      <c r="J149" s="41">
        <v>20</v>
      </c>
      <c r="K149" s="13">
        <v>59500</v>
      </c>
      <c r="L149" s="41">
        <v>0</v>
      </c>
      <c r="M149" s="41">
        <v>0</v>
      </c>
      <c r="N149" s="13">
        <v>0</v>
      </c>
      <c r="O149" s="13">
        <v>0</v>
      </c>
      <c r="P149" s="13">
        <v>0</v>
      </c>
      <c r="Q149" s="31">
        <f t="shared" si="30"/>
        <v>1</v>
      </c>
      <c r="R149" s="31">
        <f t="shared" si="31"/>
        <v>20</v>
      </c>
      <c r="S149" s="31">
        <f t="shared" si="31"/>
        <v>59500</v>
      </c>
    </row>
    <row r="150" spans="1:19" ht="21" customHeight="1" x14ac:dyDescent="0.3">
      <c r="A150" s="63"/>
      <c r="B150" s="39"/>
      <c r="C150" s="39" t="s">
        <v>157</v>
      </c>
      <c r="D150" s="63" t="s">
        <v>95</v>
      </c>
      <c r="E150" s="107">
        <v>30</v>
      </c>
      <c r="F150" s="43">
        <v>0</v>
      </c>
      <c r="G150" s="43">
        <v>0</v>
      </c>
      <c r="H150" s="61">
        <v>0</v>
      </c>
      <c r="I150" s="43">
        <v>1</v>
      </c>
      <c r="J150" s="43">
        <v>20</v>
      </c>
      <c r="K150" s="61">
        <v>59500</v>
      </c>
      <c r="L150" s="43">
        <v>0</v>
      </c>
      <c r="M150" s="43">
        <v>0</v>
      </c>
      <c r="N150" s="61">
        <v>0</v>
      </c>
      <c r="O150" s="61">
        <v>0</v>
      </c>
      <c r="P150" s="61">
        <v>0</v>
      </c>
      <c r="Q150" s="50">
        <f t="shared" si="30"/>
        <v>1</v>
      </c>
      <c r="R150" s="50">
        <f t="shared" si="31"/>
        <v>20</v>
      </c>
      <c r="S150" s="50">
        <f t="shared" si="31"/>
        <v>59500</v>
      </c>
    </row>
    <row r="151" spans="1:19" ht="16.5" customHeight="1" x14ac:dyDescent="0.3">
      <c r="A151" s="500" t="s">
        <v>39</v>
      </c>
      <c r="B151" s="501"/>
      <c r="C151" s="501"/>
      <c r="D151" s="502"/>
      <c r="E151" s="106"/>
      <c r="F151" s="32">
        <f>SUM(F145:F150)</f>
        <v>0</v>
      </c>
      <c r="G151" s="32">
        <f t="shared" ref="G151:S151" si="32">SUM(G145:G150)</f>
        <v>0</v>
      </c>
      <c r="H151" s="32">
        <f t="shared" si="32"/>
        <v>0</v>
      </c>
      <c r="I151" s="32">
        <f t="shared" si="32"/>
        <v>3</v>
      </c>
      <c r="J151" s="32">
        <f t="shared" si="32"/>
        <v>60</v>
      </c>
      <c r="K151" s="32">
        <f t="shared" si="32"/>
        <v>178500</v>
      </c>
      <c r="L151" s="32">
        <f t="shared" si="32"/>
        <v>6</v>
      </c>
      <c r="M151" s="32">
        <f t="shared" si="32"/>
        <v>120</v>
      </c>
      <c r="N151" s="32">
        <f t="shared" si="32"/>
        <v>260100</v>
      </c>
      <c r="O151" s="32">
        <f t="shared" si="32"/>
        <v>0</v>
      </c>
      <c r="P151" s="32">
        <f t="shared" si="32"/>
        <v>0</v>
      </c>
      <c r="Q151" s="32">
        <f t="shared" si="32"/>
        <v>9</v>
      </c>
      <c r="R151" s="32">
        <f t="shared" si="32"/>
        <v>180</v>
      </c>
      <c r="S151" s="32">
        <f t="shared" si="32"/>
        <v>438600</v>
      </c>
    </row>
    <row r="152" spans="1:19" x14ac:dyDescent="0.3">
      <c r="A152" s="11">
        <v>16</v>
      </c>
      <c r="B152" s="14" t="s">
        <v>165</v>
      </c>
      <c r="C152" s="14" t="s">
        <v>166</v>
      </c>
      <c r="D152" s="14" t="s">
        <v>24</v>
      </c>
      <c r="E152" s="53">
        <v>18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5</v>
      </c>
      <c r="M152" s="29">
        <v>100</v>
      </c>
      <c r="N152" s="29">
        <v>91500</v>
      </c>
      <c r="O152" s="29">
        <v>0</v>
      </c>
      <c r="P152" s="29">
        <v>0</v>
      </c>
      <c r="Q152" s="30">
        <f>F152+I152+L152</f>
        <v>5</v>
      </c>
      <c r="R152" s="30">
        <f>G152+J152+M152+O152</f>
        <v>100</v>
      </c>
      <c r="S152" s="30">
        <f>H152+K152+N152+P152</f>
        <v>91500</v>
      </c>
    </row>
    <row r="153" spans="1:19" x14ac:dyDescent="0.3">
      <c r="A153" s="16"/>
      <c r="B153" s="16"/>
      <c r="C153" s="15" t="s">
        <v>167</v>
      </c>
      <c r="D153" s="16" t="s">
        <v>95</v>
      </c>
      <c r="E153" s="57">
        <v>18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5</v>
      </c>
      <c r="M153" s="13">
        <v>100</v>
      </c>
      <c r="N153" s="13">
        <v>91500</v>
      </c>
      <c r="O153" s="13">
        <v>0</v>
      </c>
      <c r="P153" s="13">
        <v>0</v>
      </c>
      <c r="Q153" s="31">
        <f t="shared" ref="Q153:Q162" si="33">F153+I153+L153</f>
        <v>5</v>
      </c>
      <c r="R153" s="31">
        <f t="shared" ref="R153:S162" si="34">G153+J153+M153+O153</f>
        <v>100</v>
      </c>
      <c r="S153" s="31">
        <f t="shared" si="34"/>
        <v>91500</v>
      </c>
    </row>
    <row r="154" spans="1:19" x14ac:dyDescent="0.3">
      <c r="A154" s="63"/>
      <c r="B154" s="63"/>
      <c r="C154" s="39" t="s">
        <v>168</v>
      </c>
      <c r="D154" s="63" t="s">
        <v>95</v>
      </c>
      <c r="E154" s="107">
        <v>18</v>
      </c>
      <c r="F154" s="61">
        <v>0</v>
      </c>
      <c r="G154" s="61">
        <v>0</v>
      </c>
      <c r="H154" s="61">
        <v>0</v>
      </c>
      <c r="I154" s="61">
        <v>0</v>
      </c>
      <c r="J154" s="61">
        <v>0</v>
      </c>
      <c r="K154" s="61">
        <v>0</v>
      </c>
      <c r="L154" s="61">
        <v>2</v>
      </c>
      <c r="M154" s="61">
        <v>40</v>
      </c>
      <c r="N154" s="61">
        <v>36600</v>
      </c>
      <c r="O154" s="61">
        <v>0</v>
      </c>
      <c r="P154" s="61">
        <v>0</v>
      </c>
      <c r="Q154" s="50">
        <f t="shared" si="33"/>
        <v>2</v>
      </c>
      <c r="R154" s="50">
        <f t="shared" si="34"/>
        <v>40</v>
      </c>
      <c r="S154" s="50">
        <f t="shared" si="34"/>
        <v>36600</v>
      </c>
    </row>
    <row r="155" spans="1:19" ht="21.75" customHeight="1" x14ac:dyDescent="0.3">
      <c r="A155" s="11"/>
      <c r="B155" s="11"/>
      <c r="C155" s="14" t="s">
        <v>169</v>
      </c>
      <c r="D155" s="11" t="s">
        <v>95</v>
      </c>
      <c r="E155" s="53">
        <v>18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2</v>
      </c>
      <c r="M155" s="29">
        <v>40</v>
      </c>
      <c r="N155" s="29">
        <v>36600</v>
      </c>
      <c r="O155" s="29">
        <v>0</v>
      </c>
      <c r="P155" s="29">
        <v>0</v>
      </c>
      <c r="Q155" s="30">
        <f t="shared" si="33"/>
        <v>2</v>
      </c>
      <c r="R155" s="30">
        <f t="shared" si="34"/>
        <v>40</v>
      </c>
      <c r="S155" s="30">
        <f t="shared" si="34"/>
        <v>36600</v>
      </c>
    </row>
    <row r="156" spans="1:19" x14ac:dyDescent="0.3">
      <c r="A156" s="16"/>
      <c r="B156" s="16"/>
      <c r="C156" s="15" t="s">
        <v>170</v>
      </c>
      <c r="D156" s="16" t="s">
        <v>95</v>
      </c>
      <c r="E156" s="57">
        <v>18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2</v>
      </c>
      <c r="M156" s="13">
        <v>40</v>
      </c>
      <c r="N156" s="13">
        <v>36600</v>
      </c>
      <c r="O156" s="13">
        <v>0</v>
      </c>
      <c r="P156" s="13">
        <v>0</v>
      </c>
      <c r="Q156" s="31">
        <f t="shared" si="33"/>
        <v>2</v>
      </c>
      <c r="R156" s="31">
        <f t="shared" si="34"/>
        <v>40</v>
      </c>
      <c r="S156" s="31">
        <f t="shared" si="34"/>
        <v>36600</v>
      </c>
    </row>
    <row r="157" spans="1:19" x14ac:dyDescent="0.3">
      <c r="A157" s="16"/>
      <c r="B157" s="16"/>
      <c r="C157" s="15" t="s">
        <v>171</v>
      </c>
      <c r="D157" s="16" t="s">
        <v>95</v>
      </c>
      <c r="E157" s="57">
        <v>18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1</v>
      </c>
      <c r="M157" s="13">
        <v>20</v>
      </c>
      <c r="N157" s="13">
        <v>18300</v>
      </c>
      <c r="O157" s="13">
        <v>0</v>
      </c>
      <c r="P157" s="13">
        <v>0</v>
      </c>
      <c r="Q157" s="31">
        <f t="shared" si="33"/>
        <v>1</v>
      </c>
      <c r="R157" s="31">
        <f t="shared" si="34"/>
        <v>20</v>
      </c>
      <c r="S157" s="31">
        <f t="shared" si="34"/>
        <v>18300</v>
      </c>
    </row>
    <row r="158" spans="1:19" x14ac:dyDescent="0.3">
      <c r="A158" s="16"/>
      <c r="B158" s="16"/>
      <c r="C158" s="15" t="s">
        <v>172</v>
      </c>
      <c r="D158" s="15" t="s">
        <v>177</v>
      </c>
      <c r="E158" s="57">
        <v>18</v>
      </c>
      <c r="F158" s="13">
        <v>0</v>
      </c>
      <c r="G158" s="13">
        <v>0</v>
      </c>
      <c r="H158" s="13">
        <v>0</v>
      </c>
      <c r="I158" s="13">
        <v>1</v>
      </c>
      <c r="J158" s="13">
        <v>20</v>
      </c>
      <c r="K158" s="13">
        <v>18300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31">
        <f t="shared" si="33"/>
        <v>1</v>
      </c>
      <c r="R158" s="31">
        <f t="shared" si="34"/>
        <v>20</v>
      </c>
      <c r="S158" s="31">
        <f t="shared" si="34"/>
        <v>18300</v>
      </c>
    </row>
    <row r="159" spans="1:19" x14ac:dyDescent="0.3">
      <c r="A159" s="16"/>
      <c r="B159" s="16"/>
      <c r="C159" s="15" t="s">
        <v>173</v>
      </c>
      <c r="D159" s="16" t="s">
        <v>95</v>
      </c>
      <c r="E159" s="57">
        <v>18</v>
      </c>
      <c r="F159" s="13">
        <v>0</v>
      </c>
      <c r="G159" s="13">
        <v>0</v>
      </c>
      <c r="H159" s="13">
        <v>0</v>
      </c>
      <c r="I159" s="13">
        <v>1</v>
      </c>
      <c r="J159" s="13">
        <v>20</v>
      </c>
      <c r="K159" s="13">
        <v>18300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31">
        <f t="shared" si="33"/>
        <v>1</v>
      </c>
      <c r="R159" s="31">
        <f t="shared" si="34"/>
        <v>20</v>
      </c>
      <c r="S159" s="31">
        <f t="shared" si="34"/>
        <v>18300</v>
      </c>
    </row>
    <row r="160" spans="1:19" x14ac:dyDescent="0.3">
      <c r="A160" s="16"/>
      <c r="B160" s="16"/>
      <c r="C160" s="15" t="s">
        <v>174</v>
      </c>
      <c r="D160" s="15"/>
      <c r="E160" s="57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31"/>
      <c r="R160" s="31"/>
      <c r="S160" s="31"/>
    </row>
    <row r="161" spans="1:19" x14ac:dyDescent="0.3">
      <c r="A161" s="16"/>
      <c r="B161" s="16"/>
      <c r="C161" s="15" t="s">
        <v>175</v>
      </c>
      <c r="D161" s="16" t="s">
        <v>95</v>
      </c>
      <c r="E161" s="57">
        <v>18</v>
      </c>
      <c r="F161" s="13">
        <v>0</v>
      </c>
      <c r="G161" s="13">
        <v>0</v>
      </c>
      <c r="H161" s="13">
        <v>0</v>
      </c>
      <c r="I161" s="13">
        <v>1</v>
      </c>
      <c r="J161" s="13">
        <v>20</v>
      </c>
      <c r="K161" s="13">
        <v>18300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31">
        <f t="shared" si="33"/>
        <v>1</v>
      </c>
      <c r="R161" s="31">
        <f t="shared" si="34"/>
        <v>20</v>
      </c>
      <c r="S161" s="31">
        <f t="shared" si="34"/>
        <v>18300</v>
      </c>
    </row>
    <row r="162" spans="1:19" x14ac:dyDescent="0.3">
      <c r="A162" s="63"/>
      <c r="B162" s="63"/>
      <c r="C162" s="39" t="s">
        <v>176</v>
      </c>
      <c r="D162" s="63" t="s">
        <v>95</v>
      </c>
      <c r="E162" s="107">
        <v>18</v>
      </c>
      <c r="F162" s="61">
        <v>0</v>
      </c>
      <c r="G162" s="61">
        <v>0</v>
      </c>
      <c r="H162" s="61">
        <v>0</v>
      </c>
      <c r="I162" s="61">
        <v>2</v>
      </c>
      <c r="J162" s="61">
        <v>40</v>
      </c>
      <c r="K162" s="61">
        <v>36600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50">
        <f t="shared" si="33"/>
        <v>2</v>
      </c>
      <c r="R162" s="50">
        <f t="shared" si="34"/>
        <v>40</v>
      </c>
      <c r="S162" s="50">
        <f t="shared" si="34"/>
        <v>36600</v>
      </c>
    </row>
    <row r="163" spans="1:19" ht="15.75" customHeight="1" x14ac:dyDescent="0.3">
      <c r="A163" s="500" t="s">
        <v>39</v>
      </c>
      <c r="B163" s="501"/>
      <c r="C163" s="501"/>
      <c r="D163" s="502"/>
      <c r="E163" s="106"/>
      <c r="F163" s="32">
        <f>SUM(F152:F162)</f>
        <v>0</v>
      </c>
      <c r="G163" s="32">
        <f t="shared" ref="G163:S163" si="35">SUM(G152:G162)</f>
        <v>0</v>
      </c>
      <c r="H163" s="32">
        <f t="shared" si="35"/>
        <v>0</v>
      </c>
      <c r="I163" s="32">
        <f t="shared" si="35"/>
        <v>5</v>
      </c>
      <c r="J163" s="32">
        <f t="shared" si="35"/>
        <v>100</v>
      </c>
      <c r="K163" s="32">
        <f t="shared" si="35"/>
        <v>91500</v>
      </c>
      <c r="L163" s="32">
        <f t="shared" si="35"/>
        <v>17</v>
      </c>
      <c r="M163" s="32">
        <f t="shared" si="35"/>
        <v>340</v>
      </c>
      <c r="N163" s="32">
        <f t="shared" si="35"/>
        <v>311100</v>
      </c>
      <c r="O163" s="32">
        <f t="shared" si="35"/>
        <v>0</v>
      </c>
      <c r="P163" s="32">
        <f t="shared" si="35"/>
        <v>0</v>
      </c>
      <c r="Q163" s="32">
        <f t="shared" si="35"/>
        <v>22</v>
      </c>
      <c r="R163" s="32">
        <f t="shared" si="35"/>
        <v>440</v>
      </c>
      <c r="S163" s="32">
        <f t="shared" si="35"/>
        <v>402600</v>
      </c>
    </row>
    <row r="164" spans="1:19" ht="17.45" customHeight="1" x14ac:dyDescent="0.3">
      <c r="A164" s="11">
        <v>17</v>
      </c>
      <c r="B164" s="14" t="s">
        <v>217</v>
      </c>
      <c r="C164" s="14" t="s">
        <v>218</v>
      </c>
      <c r="D164" s="14" t="s">
        <v>177</v>
      </c>
      <c r="E164" s="53">
        <v>18</v>
      </c>
      <c r="F164" s="42">
        <v>0</v>
      </c>
      <c r="G164" s="42">
        <v>0</v>
      </c>
      <c r="H164" s="29">
        <v>0</v>
      </c>
      <c r="I164" s="29">
        <v>5</v>
      </c>
      <c r="J164" s="29">
        <v>100</v>
      </c>
      <c r="K164" s="29">
        <v>91500</v>
      </c>
      <c r="L164" s="42">
        <v>0</v>
      </c>
      <c r="M164" s="42">
        <v>0</v>
      </c>
      <c r="N164" s="29">
        <v>0</v>
      </c>
      <c r="O164" s="29">
        <v>0</v>
      </c>
      <c r="P164" s="29">
        <v>0</v>
      </c>
      <c r="Q164" s="30">
        <f>F164+I164+L164</f>
        <v>5</v>
      </c>
      <c r="R164" s="30">
        <f>G164+J164+M164+O164</f>
        <v>100</v>
      </c>
      <c r="S164" s="30">
        <f>H164+K164+N164+P164</f>
        <v>91500</v>
      </c>
    </row>
    <row r="165" spans="1:19" ht="17.45" customHeight="1" x14ac:dyDescent="0.3">
      <c r="A165" s="16"/>
      <c r="B165" s="15"/>
      <c r="C165" s="15" t="s">
        <v>219</v>
      </c>
      <c r="D165" s="16" t="s">
        <v>95</v>
      </c>
      <c r="E165" s="57"/>
      <c r="F165" s="13"/>
      <c r="G165" s="13"/>
      <c r="H165" s="13"/>
      <c r="I165" s="13"/>
      <c r="J165" s="13"/>
      <c r="K165" s="13"/>
      <c r="L165" s="41"/>
      <c r="M165" s="41"/>
      <c r="N165" s="13"/>
      <c r="O165" s="13"/>
      <c r="P165" s="13"/>
      <c r="Q165" s="31"/>
      <c r="R165" s="31"/>
      <c r="S165" s="31"/>
    </row>
    <row r="166" spans="1:19" ht="17.45" customHeight="1" x14ac:dyDescent="0.3">
      <c r="A166" s="16"/>
      <c r="B166" s="15"/>
      <c r="C166" s="15" t="s">
        <v>220</v>
      </c>
      <c r="D166" s="16"/>
      <c r="E166" s="57" t="s">
        <v>322</v>
      </c>
      <c r="F166" s="41">
        <v>0</v>
      </c>
      <c r="G166" s="41">
        <v>0</v>
      </c>
      <c r="H166" s="13">
        <v>0</v>
      </c>
      <c r="I166" s="41">
        <v>0</v>
      </c>
      <c r="J166" s="41">
        <v>0</v>
      </c>
      <c r="K166" s="13">
        <v>0</v>
      </c>
      <c r="L166" s="41">
        <v>0</v>
      </c>
      <c r="M166" s="41">
        <v>0</v>
      </c>
      <c r="N166" s="13">
        <v>0</v>
      </c>
      <c r="O166" s="13">
        <v>300</v>
      </c>
      <c r="P166" s="13">
        <v>100000</v>
      </c>
      <c r="Q166" s="31">
        <f>F166+I166+L166</f>
        <v>0</v>
      </c>
      <c r="R166" s="31">
        <f>G166+J166+M166+O166</f>
        <v>300</v>
      </c>
      <c r="S166" s="31">
        <f>H166+K166+N166+P166</f>
        <v>100000</v>
      </c>
    </row>
    <row r="167" spans="1:19" ht="17.45" customHeight="1" x14ac:dyDescent="0.3">
      <c r="A167" s="16"/>
      <c r="B167" s="15"/>
      <c r="C167" s="15" t="s">
        <v>221</v>
      </c>
      <c r="D167" s="16" t="s">
        <v>95</v>
      </c>
      <c r="E167" s="57">
        <v>30</v>
      </c>
      <c r="F167" s="41">
        <v>0</v>
      </c>
      <c r="G167" s="41">
        <v>0</v>
      </c>
      <c r="H167" s="13">
        <v>0</v>
      </c>
      <c r="I167" s="13">
        <v>3</v>
      </c>
      <c r="J167" s="13">
        <v>60</v>
      </c>
      <c r="K167" s="13">
        <v>70000</v>
      </c>
      <c r="L167" s="41">
        <v>0</v>
      </c>
      <c r="M167" s="41">
        <v>0</v>
      </c>
      <c r="N167" s="13">
        <v>0</v>
      </c>
      <c r="O167" s="13">
        <v>0</v>
      </c>
      <c r="P167" s="13">
        <v>0</v>
      </c>
      <c r="Q167" s="31">
        <f>F167+I167+L167</f>
        <v>3</v>
      </c>
      <c r="R167" s="31">
        <f>G167+J167+M167+O167</f>
        <v>60</v>
      </c>
      <c r="S167" s="31">
        <f>H167+K167+N167+P167</f>
        <v>70000</v>
      </c>
    </row>
    <row r="168" spans="1:19" ht="17.45" customHeight="1" x14ac:dyDescent="0.3">
      <c r="A168" s="16"/>
      <c r="B168" s="15"/>
      <c r="C168" s="15" t="s">
        <v>222</v>
      </c>
      <c r="D168" s="15"/>
      <c r="E168" s="57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spans="1:19" ht="17.45" customHeight="1" x14ac:dyDescent="0.3">
      <c r="A169" s="63"/>
      <c r="B169" s="39"/>
      <c r="C169" s="39" t="s">
        <v>223</v>
      </c>
      <c r="D169" s="39"/>
      <c r="E169" s="107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</row>
    <row r="170" spans="1:19" ht="15" customHeight="1" x14ac:dyDescent="0.3">
      <c r="A170" s="500" t="s">
        <v>39</v>
      </c>
      <c r="B170" s="501"/>
      <c r="C170" s="501"/>
      <c r="D170" s="502"/>
      <c r="E170" s="106"/>
      <c r="F170" s="32">
        <f>SUM(F164:F167)</f>
        <v>0</v>
      </c>
      <c r="G170" s="32">
        <f t="shared" ref="G170:S170" si="36">SUM(G164:G167)</f>
        <v>0</v>
      </c>
      <c r="H170" s="32">
        <f t="shared" si="36"/>
        <v>0</v>
      </c>
      <c r="I170" s="32">
        <f t="shared" si="36"/>
        <v>8</v>
      </c>
      <c r="J170" s="32">
        <f t="shared" si="36"/>
        <v>160</v>
      </c>
      <c r="K170" s="32">
        <f t="shared" si="36"/>
        <v>161500</v>
      </c>
      <c r="L170" s="32">
        <f t="shared" si="36"/>
        <v>0</v>
      </c>
      <c r="M170" s="32">
        <f t="shared" si="36"/>
        <v>0</v>
      </c>
      <c r="N170" s="32">
        <f t="shared" si="36"/>
        <v>0</v>
      </c>
      <c r="O170" s="32">
        <f t="shared" si="36"/>
        <v>300</v>
      </c>
      <c r="P170" s="32">
        <f t="shared" si="36"/>
        <v>100000</v>
      </c>
      <c r="Q170" s="32">
        <f t="shared" si="36"/>
        <v>8</v>
      </c>
      <c r="R170" s="32">
        <f t="shared" si="36"/>
        <v>460</v>
      </c>
      <c r="S170" s="32">
        <f t="shared" si="36"/>
        <v>261500</v>
      </c>
    </row>
    <row r="171" spans="1:19" ht="15.95" customHeight="1" x14ac:dyDescent="0.3">
      <c r="A171" s="16">
        <v>18</v>
      </c>
      <c r="B171" s="4" t="s">
        <v>67</v>
      </c>
      <c r="C171" s="4" t="s">
        <v>68</v>
      </c>
      <c r="D171" s="15" t="s">
        <v>69</v>
      </c>
      <c r="E171" s="16">
        <v>30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41">
        <v>2</v>
      </c>
      <c r="M171" s="41">
        <v>40</v>
      </c>
      <c r="N171" s="13">
        <v>46000</v>
      </c>
      <c r="O171" s="41">
        <v>0</v>
      </c>
      <c r="P171" s="41">
        <v>0</v>
      </c>
      <c r="Q171" s="31">
        <f>F171+I171+L171</f>
        <v>2</v>
      </c>
      <c r="R171" s="31">
        <f>G171+J171+M171+O171</f>
        <v>40</v>
      </c>
      <c r="S171" s="31">
        <f>H171+K171+N171+P171</f>
        <v>46000</v>
      </c>
    </row>
    <row r="172" spans="1:19" ht="15.95" customHeight="1" x14ac:dyDescent="0.3">
      <c r="A172" s="4"/>
      <c r="B172" s="4"/>
      <c r="C172" s="4"/>
      <c r="D172" s="15" t="s">
        <v>70</v>
      </c>
      <c r="E172" s="16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</row>
    <row r="173" spans="1:19" ht="15.95" customHeight="1" x14ac:dyDescent="0.3">
      <c r="A173" s="4"/>
      <c r="B173" s="4"/>
      <c r="C173" s="4" t="s">
        <v>71</v>
      </c>
      <c r="D173" s="16" t="s">
        <v>95</v>
      </c>
      <c r="E173" s="16">
        <v>30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41">
        <v>2</v>
      </c>
      <c r="M173" s="41">
        <v>40</v>
      </c>
      <c r="N173" s="13">
        <v>46000</v>
      </c>
      <c r="O173" s="41">
        <v>0</v>
      </c>
      <c r="P173" s="41">
        <v>0</v>
      </c>
      <c r="Q173" s="31">
        <f>F173+I173+L173</f>
        <v>2</v>
      </c>
      <c r="R173" s="31">
        <f t="shared" ref="R173:S176" si="37">G173+J173+M173+O173</f>
        <v>40</v>
      </c>
      <c r="S173" s="31">
        <f t="shared" si="37"/>
        <v>46000</v>
      </c>
    </row>
    <row r="174" spans="1:19" ht="15.95" customHeight="1" x14ac:dyDescent="0.3">
      <c r="A174" s="4"/>
      <c r="B174" s="4"/>
      <c r="C174" s="4" t="s">
        <v>72</v>
      </c>
      <c r="D174" s="16" t="s">
        <v>95</v>
      </c>
      <c r="E174" s="16">
        <v>30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41">
        <v>2</v>
      </c>
      <c r="M174" s="41">
        <v>40</v>
      </c>
      <c r="N174" s="13">
        <v>46000</v>
      </c>
      <c r="O174" s="41">
        <v>0</v>
      </c>
      <c r="P174" s="41">
        <v>0</v>
      </c>
      <c r="Q174" s="31">
        <f>F174+I174+L174</f>
        <v>2</v>
      </c>
      <c r="R174" s="31">
        <f t="shared" si="37"/>
        <v>40</v>
      </c>
      <c r="S174" s="31">
        <f t="shared" si="37"/>
        <v>46000</v>
      </c>
    </row>
    <row r="175" spans="1:19" ht="15.95" customHeight="1" x14ac:dyDescent="0.3">
      <c r="A175" s="4"/>
      <c r="B175" s="4"/>
      <c r="C175" s="4" t="s">
        <v>73</v>
      </c>
      <c r="D175" s="16" t="s">
        <v>95</v>
      </c>
      <c r="E175" s="16">
        <v>30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41">
        <v>2</v>
      </c>
      <c r="M175" s="41">
        <v>40</v>
      </c>
      <c r="N175" s="13">
        <v>46000</v>
      </c>
      <c r="O175" s="41">
        <v>0</v>
      </c>
      <c r="P175" s="41">
        <v>0</v>
      </c>
      <c r="Q175" s="31">
        <f>F175+I175+L175</f>
        <v>2</v>
      </c>
      <c r="R175" s="31">
        <f t="shared" si="37"/>
        <v>40</v>
      </c>
      <c r="S175" s="31">
        <f t="shared" si="37"/>
        <v>46000</v>
      </c>
    </row>
    <row r="176" spans="1:19" ht="15.95" customHeight="1" x14ac:dyDescent="0.3">
      <c r="A176" s="5"/>
      <c r="B176" s="5"/>
      <c r="C176" s="5" t="s">
        <v>74</v>
      </c>
      <c r="D176" s="63" t="s">
        <v>95</v>
      </c>
      <c r="E176" s="63">
        <v>30</v>
      </c>
      <c r="F176" s="61">
        <v>0</v>
      </c>
      <c r="G176" s="61">
        <v>0</v>
      </c>
      <c r="H176" s="61">
        <v>0</v>
      </c>
      <c r="I176" s="61">
        <v>0</v>
      </c>
      <c r="J176" s="61">
        <v>0</v>
      </c>
      <c r="K176" s="61">
        <v>0</v>
      </c>
      <c r="L176" s="43">
        <v>2</v>
      </c>
      <c r="M176" s="43">
        <v>40</v>
      </c>
      <c r="N176" s="61">
        <v>46000</v>
      </c>
      <c r="O176" s="43">
        <v>0</v>
      </c>
      <c r="P176" s="43">
        <v>0</v>
      </c>
      <c r="Q176" s="50">
        <f>F176+I176+L176</f>
        <v>2</v>
      </c>
      <c r="R176" s="50">
        <f t="shared" si="37"/>
        <v>40</v>
      </c>
      <c r="S176" s="50">
        <f t="shared" si="37"/>
        <v>46000</v>
      </c>
    </row>
    <row r="177" spans="1:19" ht="15.95" customHeight="1" x14ac:dyDescent="0.3">
      <c r="A177" s="500" t="s">
        <v>39</v>
      </c>
      <c r="B177" s="501"/>
      <c r="C177" s="501"/>
      <c r="D177" s="502"/>
      <c r="E177" s="106"/>
      <c r="F177" s="32">
        <f>SUM(F171:F176)</f>
        <v>0</v>
      </c>
      <c r="G177" s="32">
        <f t="shared" ref="G177:S177" si="38">SUM(G171:G176)</f>
        <v>0</v>
      </c>
      <c r="H177" s="32">
        <f t="shared" si="38"/>
        <v>0</v>
      </c>
      <c r="I177" s="32">
        <f t="shared" si="38"/>
        <v>0</v>
      </c>
      <c r="J177" s="32">
        <f t="shared" si="38"/>
        <v>0</v>
      </c>
      <c r="K177" s="32">
        <f t="shared" si="38"/>
        <v>0</v>
      </c>
      <c r="L177" s="32">
        <f t="shared" si="38"/>
        <v>10</v>
      </c>
      <c r="M177" s="32">
        <f t="shared" si="38"/>
        <v>200</v>
      </c>
      <c r="N177" s="32">
        <f t="shared" si="38"/>
        <v>230000</v>
      </c>
      <c r="O177" s="32">
        <f t="shared" si="38"/>
        <v>0</v>
      </c>
      <c r="P177" s="32">
        <f t="shared" si="38"/>
        <v>0</v>
      </c>
      <c r="Q177" s="32">
        <f t="shared" si="38"/>
        <v>10</v>
      </c>
      <c r="R177" s="32">
        <f t="shared" si="38"/>
        <v>200</v>
      </c>
      <c r="S177" s="32">
        <f t="shared" si="38"/>
        <v>230000</v>
      </c>
    </row>
    <row r="178" spans="1:19" ht="15.95" customHeight="1" x14ac:dyDescent="0.3">
      <c r="A178" s="11">
        <v>19</v>
      </c>
      <c r="B178" s="14" t="s">
        <v>224</v>
      </c>
      <c r="C178" s="14" t="s">
        <v>225</v>
      </c>
      <c r="D178" s="14" t="s">
        <v>177</v>
      </c>
      <c r="E178" s="53">
        <v>150</v>
      </c>
      <c r="F178" s="29">
        <v>0</v>
      </c>
      <c r="G178" s="29">
        <v>0</v>
      </c>
      <c r="H178" s="29">
        <v>0</v>
      </c>
      <c r="I178" s="29">
        <v>2</v>
      </c>
      <c r="J178" s="29">
        <v>40</v>
      </c>
      <c r="K178" s="29">
        <v>110000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30">
        <f>F178+I178+L178</f>
        <v>2</v>
      </c>
      <c r="R178" s="30">
        <f>G178+J178+M178+O178</f>
        <v>40</v>
      </c>
      <c r="S178" s="30">
        <f>H178+K178+N178+P178</f>
        <v>110000</v>
      </c>
    </row>
    <row r="179" spans="1:19" ht="15.95" customHeight="1" x14ac:dyDescent="0.3">
      <c r="A179" s="16"/>
      <c r="B179" s="15"/>
      <c r="C179" s="15"/>
      <c r="D179" s="15" t="s">
        <v>158</v>
      </c>
      <c r="E179" s="57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spans="1:19" ht="15.95" customHeight="1" x14ac:dyDescent="0.3">
      <c r="A180" s="63"/>
      <c r="B180" s="39"/>
      <c r="C180" s="39"/>
      <c r="D180" s="39"/>
      <c r="E180" s="107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</row>
    <row r="181" spans="1:19" ht="14.25" customHeight="1" x14ac:dyDescent="0.3">
      <c r="A181" s="500" t="s">
        <v>39</v>
      </c>
      <c r="B181" s="501"/>
      <c r="C181" s="501"/>
      <c r="D181" s="502"/>
      <c r="E181" s="106"/>
      <c r="F181" s="32">
        <f>SUM(F178)</f>
        <v>0</v>
      </c>
      <c r="G181" s="32">
        <f t="shared" ref="G181:S181" si="39">SUM(G178)</f>
        <v>0</v>
      </c>
      <c r="H181" s="32">
        <f t="shared" si="39"/>
        <v>0</v>
      </c>
      <c r="I181" s="32">
        <f t="shared" si="39"/>
        <v>2</v>
      </c>
      <c r="J181" s="32">
        <f t="shared" si="39"/>
        <v>40</v>
      </c>
      <c r="K181" s="32">
        <f t="shared" si="39"/>
        <v>110000</v>
      </c>
      <c r="L181" s="32">
        <f t="shared" si="39"/>
        <v>0</v>
      </c>
      <c r="M181" s="32">
        <f t="shared" si="39"/>
        <v>0</v>
      </c>
      <c r="N181" s="32">
        <f t="shared" si="39"/>
        <v>0</v>
      </c>
      <c r="O181" s="32">
        <f t="shared" si="39"/>
        <v>0</v>
      </c>
      <c r="P181" s="32">
        <f t="shared" si="39"/>
        <v>0</v>
      </c>
      <c r="Q181" s="32">
        <f t="shared" si="39"/>
        <v>2</v>
      </c>
      <c r="R181" s="32">
        <f t="shared" si="39"/>
        <v>40</v>
      </c>
      <c r="S181" s="32">
        <f t="shared" si="39"/>
        <v>110000</v>
      </c>
    </row>
    <row r="182" spans="1:19" x14ac:dyDescent="0.3">
      <c r="A182" s="11">
        <v>20</v>
      </c>
      <c r="B182" s="3" t="s">
        <v>22</v>
      </c>
      <c r="C182" s="3" t="s">
        <v>25</v>
      </c>
      <c r="D182" s="14" t="s">
        <v>24</v>
      </c>
      <c r="E182" s="53">
        <v>18</v>
      </c>
      <c r="F182" s="12" t="s">
        <v>40</v>
      </c>
      <c r="G182" s="12" t="s">
        <v>40</v>
      </c>
      <c r="H182" s="12" t="s">
        <v>40</v>
      </c>
      <c r="I182" s="29">
        <v>4</v>
      </c>
      <c r="J182" s="29">
        <v>80</v>
      </c>
      <c r="K182" s="29">
        <v>73200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30">
        <f>F182+I182+L182</f>
        <v>4</v>
      </c>
      <c r="R182" s="30">
        <f>G182+J182+M182+O182</f>
        <v>80</v>
      </c>
      <c r="S182" s="30">
        <f>H182+K182+N182+P182</f>
        <v>73200</v>
      </c>
    </row>
    <row r="183" spans="1:19" x14ac:dyDescent="0.3">
      <c r="A183" s="4"/>
      <c r="B183" s="4"/>
      <c r="C183" s="4" t="s">
        <v>23</v>
      </c>
      <c r="D183" s="15"/>
      <c r="E183" s="57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31"/>
      <c r="R183" s="31"/>
      <c r="S183" s="31"/>
    </row>
    <row r="184" spans="1:19" x14ac:dyDescent="0.3">
      <c r="A184" s="4"/>
      <c r="B184" s="4"/>
      <c r="C184" s="4" t="s">
        <v>26</v>
      </c>
      <c r="D184" s="15" t="s">
        <v>24</v>
      </c>
      <c r="E184" s="57">
        <v>18</v>
      </c>
      <c r="F184" s="13">
        <v>0</v>
      </c>
      <c r="G184" s="13">
        <v>0</v>
      </c>
      <c r="H184" s="13">
        <v>0</v>
      </c>
      <c r="I184" s="13">
        <v>1</v>
      </c>
      <c r="J184" s="13">
        <v>20</v>
      </c>
      <c r="K184" s="13">
        <v>18300</v>
      </c>
      <c r="L184" s="13">
        <v>2</v>
      </c>
      <c r="M184" s="13">
        <v>40</v>
      </c>
      <c r="N184" s="13">
        <v>17000</v>
      </c>
      <c r="O184" s="13">
        <v>0</v>
      </c>
      <c r="P184" s="13">
        <v>0</v>
      </c>
      <c r="Q184" s="31">
        <f t="shared" ref="Q184:Q192" si="40">F184+I184+L184</f>
        <v>3</v>
      </c>
      <c r="R184" s="31">
        <f t="shared" ref="R184:S192" si="41">G184+J184+M184+O184</f>
        <v>60</v>
      </c>
      <c r="S184" s="31">
        <f t="shared" si="41"/>
        <v>35300</v>
      </c>
    </row>
    <row r="185" spans="1:19" x14ac:dyDescent="0.3">
      <c r="A185" s="4"/>
      <c r="B185" s="4"/>
      <c r="C185" s="4" t="s">
        <v>27</v>
      </c>
      <c r="D185" s="15" t="s">
        <v>28</v>
      </c>
      <c r="E185" s="57">
        <v>18</v>
      </c>
      <c r="F185" s="13">
        <v>0</v>
      </c>
      <c r="G185" s="13">
        <v>0</v>
      </c>
      <c r="H185" s="13">
        <v>0</v>
      </c>
      <c r="I185" s="13"/>
      <c r="J185" s="13"/>
      <c r="K185" s="13"/>
      <c r="L185" s="13">
        <v>6</v>
      </c>
      <c r="M185" s="13">
        <v>120</v>
      </c>
      <c r="N185" s="13">
        <v>51000</v>
      </c>
      <c r="O185" s="13">
        <v>0</v>
      </c>
      <c r="P185" s="13">
        <v>0</v>
      </c>
      <c r="Q185" s="31">
        <f t="shared" si="40"/>
        <v>6</v>
      </c>
      <c r="R185" s="31">
        <f t="shared" si="41"/>
        <v>120</v>
      </c>
      <c r="S185" s="31">
        <f t="shared" si="41"/>
        <v>51000</v>
      </c>
    </row>
    <row r="186" spans="1:19" x14ac:dyDescent="0.3">
      <c r="A186" s="4"/>
      <c r="B186" s="4"/>
      <c r="C186" s="4" t="s">
        <v>29</v>
      </c>
      <c r="D186" s="15" t="s">
        <v>24</v>
      </c>
      <c r="E186" s="57">
        <v>18</v>
      </c>
      <c r="F186" s="13">
        <v>0</v>
      </c>
      <c r="G186" s="13">
        <v>0</v>
      </c>
      <c r="H186" s="13">
        <v>0</v>
      </c>
      <c r="I186" s="13">
        <v>1</v>
      </c>
      <c r="J186" s="13">
        <v>20</v>
      </c>
      <c r="K186" s="13">
        <v>18300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31">
        <f t="shared" si="40"/>
        <v>1</v>
      </c>
      <c r="R186" s="31">
        <f t="shared" si="41"/>
        <v>20</v>
      </c>
      <c r="S186" s="31">
        <f t="shared" si="41"/>
        <v>18300</v>
      </c>
    </row>
    <row r="187" spans="1:19" ht="17.100000000000001" customHeight="1" x14ac:dyDescent="0.3">
      <c r="A187" s="4"/>
      <c r="B187" s="4"/>
      <c r="C187" s="4" t="s">
        <v>30</v>
      </c>
      <c r="D187" s="15" t="s">
        <v>28</v>
      </c>
      <c r="E187" s="57">
        <v>18</v>
      </c>
      <c r="F187" s="13">
        <v>0</v>
      </c>
      <c r="G187" s="13">
        <v>0</v>
      </c>
      <c r="H187" s="13">
        <v>0</v>
      </c>
      <c r="I187" s="13"/>
      <c r="J187" s="13"/>
      <c r="K187" s="13"/>
      <c r="L187" s="13">
        <v>1</v>
      </c>
      <c r="M187" s="13">
        <v>20</v>
      </c>
      <c r="N187" s="13">
        <v>8500</v>
      </c>
      <c r="O187" s="13">
        <v>0</v>
      </c>
      <c r="P187" s="13">
        <v>0</v>
      </c>
      <c r="Q187" s="31">
        <f t="shared" si="40"/>
        <v>1</v>
      </c>
      <c r="R187" s="31">
        <f t="shared" si="41"/>
        <v>20</v>
      </c>
      <c r="S187" s="31">
        <f t="shared" si="41"/>
        <v>8500</v>
      </c>
    </row>
    <row r="188" spans="1:19" ht="17.100000000000001" customHeight="1" x14ac:dyDescent="0.3">
      <c r="A188" s="4"/>
      <c r="B188" s="4"/>
      <c r="C188" s="4" t="s">
        <v>31</v>
      </c>
      <c r="D188" s="15" t="s">
        <v>24</v>
      </c>
      <c r="E188" s="57">
        <v>18</v>
      </c>
      <c r="F188" s="13">
        <v>0</v>
      </c>
      <c r="G188" s="13">
        <v>0</v>
      </c>
      <c r="H188" s="13">
        <v>0</v>
      </c>
      <c r="I188" s="13">
        <v>1</v>
      </c>
      <c r="J188" s="13">
        <v>20</v>
      </c>
      <c r="K188" s="13">
        <v>18300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31">
        <f t="shared" si="40"/>
        <v>1</v>
      </c>
      <c r="R188" s="31">
        <f t="shared" si="41"/>
        <v>20</v>
      </c>
      <c r="S188" s="31">
        <f t="shared" si="41"/>
        <v>18300</v>
      </c>
    </row>
    <row r="189" spans="1:19" ht="17.100000000000001" customHeight="1" x14ac:dyDescent="0.3">
      <c r="A189" s="4"/>
      <c r="B189" s="4"/>
      <c r="C189" s="4" t="s">
        <v>32</v>
      </c>
      <c r="D189" s="15" t="s">
        <v>28</v>
      </c>
      <c r="E189" s="57">
        <v>18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1</v>
      </c>
      <c r="M189" s="13">
        <v>20</v>
      </c>
      <c r="N189" s="13">
        <v>8500</v>
      </c>
      <c r="O189" s="13">
        <v>0</v>
      </c>
      <c r="P189" s="13">
        <v>0</v>
      </c>
      <c r="Q189" s="31">
        <f t="shared" si="40"/>
        <v>1</v>
      </c>
      <c r="R189" s="31">
        <f t="shared" si="41"/>
        <v>20</v>
      </c>
      <c r="S189" s="31">
        <f t="shared" si="41"/>
        <v>8500</v>
      </c>
    </row>
    <row r="190" spans="1:19" ht="17.100000000000001" customHeight="1" x14ac:dyDescent="0.3">
      <c r="A190" s="4"/>
      <c r="B190" s="4"/>
      <c r="C190" s="4" t="s">
        <v>33</v>
      </c>
      <c r="D190" s="15" t="s">
        <v>24</v>
      </c>
      <c r="E190" s="57">
        <v>18</v>
      </c>
      <c r="F190" s="13">
        <v>0</v>
      </c>
      <c r="G190" s="13">
        <v>0</v>
      </c>
      <c r="H190" s="13">
        <v>0</v>
      </c>
      <c r="I190" s="13">
        <v>1</v>
      </c>
      <c r="J190" s="13">
        <v>20</v>
      </c>
      <c r="K190" s="13">
        <v>18300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31">
        <f t="shared" si="40"/>
        <v>1</v>
      </c>
      <c r="R190" s="31">
        <f t="shared" si="41"/>
        <v>20</v>
      </c>
      <c r="S190" s="31">
        <f t="shared" si="41"/>
        <v>18300</v>
      </c>
    </row>
    <row r="191" spans="1:19" ht="17.100000000000001" customHeight="1" x14ac:dyDescent="0.3">
      <c r="A191" s="4"/>
      <c r="B191" s="4"/>
      <c r="C191" s="4" t="s">
        <v>34</v>
      </c>
      <c r="D191" s="16" t="s">
        <v>95</v>
      </c>
      <c r="E191" s="57">
        <v>18</v>
      </c>
      <c r="F191" s="13">
        <v>0</v>
      </c>
      <c r="G191" s="13">
        <v>0</v>
      </c>
      <c r="H191" s="13">
        <v>0</v>
      </c>
      <c r="I191" s="13">
        <v>2</v>
      </c>
      <c r="J191" s="13">
        <v>40</v>
      </c>
      <c r="K191" s="13">
        <v>36600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31">
        <f t="shared" si="40"/>
        <v>2</v>
      </c>
      <c r="R191" s="31">
        <f t="shared" si="41"/>
        <v>40</v>
      </c>
      <c r="S191" s="31">
        <f t="shared" si="41"/>
        <v>36600</v>
      </c>
    </row>
    <row r="192" spans="1:19" ht="17.100000000000001" customHeight="1" x14ac:dyDescent="0.3">
      <c r="A192" s="4"/>
      <c r="B192" s="4"/>
      <c r="C192" s="4" t="s">
        <v>35</v>
      </c>
      <c r="D192" s="15" t="s">
        <v>28</v>
      </c>
      <c r="E192" s="57" t="s">
        <v>37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30</v>
      </c>
      <c r="P192" s="13">
        <v>15000</v>
      </c>
      <c r="Q192" s="31">
        <f t="shared" si="40"/>
        <v>0</v>
      </c>
      <c r="R192" s="31">
        <f t="shared" si="41"/>
        <v>30</v>
      </c>
      <c r="S192" s="31">
        <f t="shared" si="41"/>
        <v>15000</v>
      </c>
    </row>
    <row r="193" spans="1:19" ht="17.100000000000001" customHeight="1" x14ac:dyDescent="0.3">
      <c r="A193" s="4"/>
      <c r="B193" s="4"/>
      <c r="C193" s="4" t="s">
        <v>36</v>
      </c>
      <c r="D193" s="15"/>
      <c r="E193" s="57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31"/>
      <c r="R193" s="31"/>
      <c r="S193" s="31"/>
    </row>
    <row r="194" spans="1:19" ht="17.100000000000001" customHeight="1" x14ac:dyDescent="0.3">
      <c r="A194" s="4"/>
      <c r="B194" s="4"/>
      <c r="C194" s="4" t="s">
        <v>38</v>
      </c>
      <c r="D194" s="15" t="s">
        <v>41</v>
      </c>
      <c r="E194" s="57" t="s">
        <v>37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20</v>
      </c>
      <c r="P194" s="13">
        <v>20000</v>
      </c>
      <c r="Q194" s="31">
        <f>F194+I194+L194</f>
        <v>0</v>
      </c>
      <c r="R194" s="31">
        <f>G194+J194+M194+O194</f>
        <v>20</v>
      </c>
      <c r="S194" s="31">
        <f>H194+K194+N194+P194</f>
        <v>20000</v>
      </c>
    </row>
    <row r="195" spans="1:19" ht="17.100000000000001" customHeight="1" x14ac:dyDescent="0.3">
      <c r="A195" s="5"/>
      <c r="B195" s="5"/>
      <c r="C195" s="5"/>
      <c r="D195" s="39" t="s">
        <v>42</v>
      </c>
      <c r="E195" s="107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50"/>
      <c r="R195" s="50"/>
      <c r="S195" s="50"/>
    </row>
    <row r="196" spans="1:19" ht="17.100000000000001" customHeight="1" x14ac:dyDescent="0.3">
      <c r="A196" s="500" t="s">
        <v>39</v>
      </c>
      <c r="B196" s="501"/>
      <c r="C196" s="501"/>
      <c r="D196" s="502"/>
      <c r="E196" s="106"/>
      <c r="F196" s="32">
        <f>SUM(F182:F194)</f>
        <v>0</v>
      </c>
      <c r="G196" s="32">
        <f t="shared" ref="G196:S196" si="42">SUM(G182:G194)</f>
        <v>0</v>
      </c>
      <c r="H196" s="32">
        <f t="shared" si="42"/>
        <v>0</v>
      </c>
      <c r="I196" s="32">
        <f t="shared" si="42"/>
        <v>10</v>
      </c>
      <c r="J196" s="32">
        <f t="shared" si="42"/>
        <v>200</v>
      </c>
      <c r="K196" s="32">
        <f t="shared" si="42"/>
        <v>183000</v>
      </c>
      <c r="L196" s="32">
        <f t="shared" si="42"/>
        <v>10</v>
      </c>
      <c r="M196" s="32">
        <f t="shared" si="42"/>
        <v>200</v>
      </c>
      <c r="N196" s="32">
        <f t="shared" si="42"/>
        <v>85000</v>
      </c>
      <c r="O196" s="32">
        <f t="shared" si="42"/>
        <v>50</v>
      </c>
      <c r="P196" s="32">
        <f t="shared" si="42"/>
        <v>35000</v>
      </c>
      <c r="Q196" s="32">
        <f t="shared" si="42"/>
        <v>20</v>
      </c>
      <c r="R196" s="32">
        <f t="shared" si="42"/>
        <v>450</v>
      </c>
      <c r="S196" s="32">
        <f t="shared" si="42"/>
        <v>303000</v>
      </c>
    </row>
    <row r="197" spans="1:19" ht="17.100000000000001" customHeight="1" x14ac:dyDescent="0.3">
      <c r="A197" s="16">
        <v>21</v>
      </c>
      <c r="B197" s="44" t="s">
        <v>75</v>
      </c>
      <c r="C197" s="44" t="s">
        <v>76</v>
      </c>
      <c r="D197" s="15" t="s">
        <v>77</v>
      </c>
      <c r="E197" s="57">
        <v>18</v>
      </c>
      <c r="F197" s="13">
        <v>0</v>
      </c>
      <c r="G197" s="13">
        <v>0</v>
      </c>
      <c r="H197" s="13">
        <v>0</v>
      </c>
      <c r="I197" s="13">
        <v>3</v>
      </c>
      <c r="J197" s="13">
        <v>60</v>
      </c>
      <c r="K197" s="13">
        <v>60000</v>
      </c>
      <c r="L197" s="13">
        <v>0</v>
      </c>
      <c r="M197" s="13">
        <v>0</v>
      </c>
      <c r="N197" s="13">
        <v>0</v>
      </c>
      <c r="O197" s="13">
        <v>0</v>
      </c>
      <c r="P197" s="13"/>
      <c r="Q197" s="31">
        <f>F197+I197+L197</f>
        <v>3</v>
      </c>
      <c r="R197" s="31">
        <f>G197+J197+M197+O197</f>
        <v>60</v>
      </c>
      <c r="S197" s="31">
        <f>H197+K197+N197+P197</f>
        <v>60000</v>
      </c>
    </row>
    <row r="198" spans="1:19" ht="17.100000000000001" customHeight="1" x14ac:dyDescent="0.3">
      <c r="A198" s="16"/>
      <c r="B198" s="44"/>
      <c r="C198" s="44"/>
      <c r="D198" s="15" t="s">
        <v>78</v>
      </c>
      <c r="E198" s="57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1:19" ht="17.100000000000001" customHeight="1" x14ac:dyDescent="0.3">
      <c r="A199" s="16"/>
      <c r="B199" s="44"/>
      <c r="C199" s="44" t="s">
        <v>79</v>
      </c>
      <c r="D199" s="15" t="s">
        <v>28</v>
      </c>
      <c r="E199" s="57">
        <v>18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2</v>
      </c>
      <c r="M199" s="13">
        <v>40</v>
      </c>
      <c r="N199" s="13">
        <v>40000</v>
      </c>
      <c r="O199" s="13">
        <v>0</v>
      </c>
      <c r="P199" s="13">
        <v>0</v>
      </c>
      <c r="Q199" s="31">
        <f>F199+I199+L199</f>
        <v>2</v>
      </c>
      <c r="R199" s="31">
        <f>G199+J199+M199+O199</f>
        <v>40</v>
      </c>
      <c r="S199" s="31">
        <f>H199+K199+N199+P199</f>
        <v>40000</v>
      </c>
    </row>
    <row r="200" spans="1:19" ht="17.100000000000001" customHeight="1" x14ac:dyDescent="0.3">
      <c r="A200" s="16"/>
      <c r="B200" s="44"/>
      <c r="C200" s="44"/>
      <c r="D200" s="15" t="s">
        <v>78</v>
      </c>
      <c r="E200" s="57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  <row r="201" spans="1:19" ht="17.100000000000001" customHeight="1" x14ac:dyDescent="0.3">
      <c r="A201" s="16"/>
      <c r="B201" s="44"/>
      <c r="C201" s="44" t="s">
        <v>80</v>
      </c>
      <c r="D201" s="16" t="s">
        <v>95</v>
      </c>
      <c r="E201" s="57">
        <v>18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2</v>
      </c>
      <c r="M201" s="13">
        <v>40</v>
      </c>
      <c r="N201" s="13">
        <v>40000</v>
      </c>
      <c r="O201" s="13">
        <v>0</v>
      </c>
      <c r="P201" s="13">
        <v>0</v>
      </c>
      <c r="Q201" s="31">
        <f>F201+I201+L201</f>
        <v>2</v>
      </c>
      <c r="R201" s="31">
        <f t="shared" ref="R201:S204" si="43">G201+J201+M201+O201</f>
        <v>40</v>
      </c>
      <c r="S201" s="31">
        <f t="shared" si="43"/>
        <v>40000</v>
      </c>
    </row>
    <row r="202" spans="1:19" ht="17.100000000000001" customHeight="1" x14ac:dyDescent="0.3">
      <c r="A202" s="16"/>
      <c r="B202" s="44"/>
      <c r="C202" s="44" t="s">
        <v>81</v>
      </c>
      <c r="D202" s="16" t="s">
        <v>95</v>
      </c>
      <c r="E202" s="57">
        <v>18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1</v>
      </c>
      <c r="M202" s="13">
        <v>20</v>
      </c>
      <c r="N202" s="13">
        <v>20000</v>
      </c>
      <c r="O202" s="13">
        <v>0</v>
      </c>
      <c r="P202" s="13">
        <v>0</v>
      </c>
      <c r="Q202" s="31">
        <f>F202+I202+L202</f>
        <v>1</v>
      </c>
      <c r="R202" s="31">
        <f t="shared" si="43"/>
        <v>20</v>
      </c>
      <c r="S202" s="31">
        <f t="shared" si="43"/>
        <v>20000</v>
      </c>
    </row>
    <row r="203" spans="1:19" ht="17.100000000000001" customHeight="1" x14ac:dyDescent="0.3">
      <c r="A203" s="16"/>
      <c r="B203" s="44"/>
      <c r="C203" s="44" t="s">
        <v>82</v>
      </c>
      <c r="D203" s="16" t="s">
        <v>95</v>
      </c>
      <c r="E203" s="57">
        <v>18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1</v>
      </c>
      <c r="M203" s="13">
        <v>20</v>
      </c>
      <c r="N203" s="13">
        <v>20000</v>
      </c>
      <c r="O203" s="13">
        <v>0</v>
      </c>
      <c r="P203" s="13">
        <v>0</v>
      </c>
      <c r="Q203" s="31">
        <f>F203+I203+L203</f>
        <v>1</v>
      </c>
      <c r="R203" s="31">
        <f t="shared" si="43"/>
        <v>20</v>
      </c>
      <c r="S203" s="31">
        <f t="shared" si="43"/>
        <v>20000</v>
      </c>
    </row>
    <row r="204" spans="1:19" ht="17.100000000000001" customHeight="1" x14ac:dyDescent="0.3">
      <c r="A204" s="5"/>
      <c r="B204" s="122"/>
      <c r="C204" s="122" t="s">
        <v>83</v>
      </c>
      <c r="D204" s="63" t="s">
        <v>95</v>
      </c>
      <c r="E204" s="63">
        <v>18</v>
      </c>
      <c r="F204" s="61">
        <v>0</v>
      </c>
      <c r="G204" s="61">
        <v>0</v>
      </c>
      <c r="H204" s="61">
        <v>0</v>
      </c>
      <c r="I204" s="61">
        <v>0</v>
      </c>
      <c r="J204" s="61">
        <v>0</v>
      </c>
      <c r="K204" s="61">
        <v>0</v>
      </c>
      <c r="L204" s="61">
        <v>1</v>
      </c>
      <c r="M204" s="61">
        <v>20</v>
      </c>
      <c r="N204" s="61">
        <v>20000</v>
      </c>
      <c r="O204" s="61">
        <v>0</v>
      </c>
      <c r="P204" s="61">
        <v>0</v>
      </c>
      <c r="Q204" s="50">
        <f>F204+I204+L204</f>
        <v>1</v>
      </c>
      <c r="R204" s="50">
        <f t="shared" si="43"/>
        <v>20</v>
      </c>
      <c r="S204" s="50">
        <f t="shared" si="43"/>
        <v>20000</v>
      </c>
    </row>
    <row r="205" spans="1:19" ht="17.100000000000001" customHeight="1" x14ac:dyDescent="0.3">
      <c r="A205" s="500" t="s">
        <v>39</v>
      </c>
      <c r="B205" s="501"/>
      <c r="C205" s="501"/>
      <c r="D205" s="502"/>
      <c r="E205" s="106"/>
      <c r="F205" s="32">
        <f>SUM(F197:F204)</f>
        <v>0</v>
      </c>
      <c r="G205" s="32">
        <f t="shared" ref="G205:S205" si="44">SUM(G197:G204)</f>
        <v>0</v>
      </c>
      <c r="H205" s="32">
        <f t="shared" si="44"/>
        <v>0</v>
      </c>
      <c r="I205" s="32">
        <f t="shared" si="44"/>
        <v>3</v>
      </c>
      <c r="J205" s="32">
        <f t="shared" si="44"/>
        <v>60</v>
      </c>
      <c r="K205" s="32">
        <f t="shared" si="44"/>
        <v>60000</v>
      </c>
      <c r="L205" s="32">
        <f t="shared" si="44"/>
        <v>7</v>
      </c>
      <c r="M205" s="32">
        <f t="shared" si="44"/>
        <v>140</v>
      </c>
      <c r="N205" s="32">
        <f t="shared" si="44"/>
        <v>140000</v>
      </c>
      <c r="O205" s="32">
        <f t="shared" si="44"/>
        <v>0</v>
      </c>
      <c r="P205" s="32">
        <f t="shared" si="44"/>
        <v>0</v>
      </c>
      <c r="Q205" s="32">
        <f t="shared" si="44"/>
        <v>10</v>
      </c>
      <c r="R205" s="32">
        <f t="shared" si="44"/>
        <v>200</v>
      </c>
      <c r="S205" s="32">
        <f t="shared" si="44"/>
        <v>200000</v>
      </c>
    </row>
    <row r="206" spans="1:19" ht="17.100000000000001" customHeight="1" x14ac:dyDescent="0.3">
      <c r="A206" s="11">
        <v>22</v>
      </c>
      <c r="B206" s="14" t="s">
        <v>89</v>
      </c>
      <c r="C206" s="14" t="s">
        <v>90</v>
      </c>
      <c r="D206" s="14" t="s">
        <v>24</v>
      </c>
      <c r="E206" s="11">
        <v>60</v>
      </c>
      <c r="F206" s="42">
        <v>0</v>
      </c>
      <c r="G206" s="42">
        <v>0</v>
      </c>
      <c r="H206" s="42">
        <v>0</v>
      </c>
      <c r="I206" s="42">
        <v>0</v>
      </c>
      <c r="J206" s="42">
        <v>0</v>
      </c>
      <c r="K206" s="42">
        <v>0</v>
      </c>
      <c r="L206" s="42">
        <v>1</v>
      </c>
      <c r="M206" s="42">
        <v>20</v>
      </c>
      <c r="N206" s="29">
        <v>83500</v>
      </c>
      <c r="O206" s="42">
        <v>0</v>
      </c>
      <c r="P206" s="42">
        <v>0</v>
      </c>
      <c r="Q206" s="30">
        <f>F206+I206+L206</f>
        <v>1</v>
      </c>
      <c r="R206" s="30">
        <f>G206+J206+M206+O206</f>
        <v>20</v>
      </c>
      <c r="S206" s="30">
        <f>H206+K206+N206+P206</f>
        <v>83500</v>
      </c>
    </row>
    <row r="207" spans="1:19" ht="17.100000000000001" customHeight="1" x14ac:dyDescent="0.3">
      <c r="A207" s="4"/>
      <c r="B207" s="15"/>
      <c r="C207" s="51" t="s">
        <v>91</v>
      </c>
      <c r="D207" s="15" t="s">
        <v>92</v>
      </c>
      <c r="E207" s="16"/>
      <c r="F207" s="41"/>
      <c r="G207" s="41"/>
      <c r="H207" s="41"/>
      <c r="I207" s="41"/>
      <c r="J207" s="41"/>
      <c r="K207" s="41"/>
      <c r="L207" s="41"/>
      <c r="M207" s="41"/>
      <c r="N207" s="13"/>
      <c r="O207" s="41"/>
      <c r="P207" s="41"/>
      <c r="Q207" s="41"/>
      <c r="R207" s="41"/>
      <c r="S207" s="41"/>
    </row>
    <row r="208" spans="1:19" ht="17.100000000000001" customHeight="1" x14ac:dyDescent="0.3">
      <c r="A208" s="4"/>
      <c r="B208" s="15"/>
      <c r="C208" s="51" t="s">
        <v>93</v>
      </c>
      <c r="D208" s="16" t="s">
        <v>95</v>
      </c>
      <c r="E208" s="16">
        <v>60</v>
      </c>
      <c r="F208" s="41">
        <v>0</v>
      </c>
      <c r="G208" s="41">
        <v>0</v>
      </c>
      <c r="H208" s="41">
        <v>0</v>
      </c>
      <c r="I208" s="41">
        <v>0</v>
      </c>
      <c r="J208" s="41">
        <v>0</v>
      </c>
      <c r="K208" s="41">
        <v>0</v>
      </c>
      <c r="L208" s="41">
        <v>1</v>
      </c>
      <c r="M208" s="41">
        <v>20</v>
      </c>
      <c r="N208" s="13">
        <v>83500</v>
      </c>
      <c r="O208" s="41">
        <v>0</v>
      </c>
      <c r="P208" s="41">
        <v>0</v>
      </c>
      <c r="Q208" s="31">
        <f>F208+I208+L208</f>
        <v>1</v>
      </c>
      <c r="R208" s="31">
        <f>G208+J208+M208+O208</f>
        <v>20</v>
      </c>
      <c r="S208" s="31">
        <f>H208+K208+N208+P208</f>
        <v>83500</v>
      </c>
    </row>
    <row r="209" spans="1:19" ht="17.100000000000001" customHeight="1" x14ac:dyDescent="0.3">
      <c r="A209" s="4"/>
      <c r="B209" s="15"/>
      <c r="C209" s="51" t="s">
        <v>94</v>
      </c>
      <c r="D209" s="15"/>
      <c r="E209" s="16"/>
      <c r="F209" s="41"/>
      <c r="G209" s="41"/>
      <c r="H209" s="41"/>
      <c r="I209" s="41"/>
      <c r="J209" s="41"/>
      <c r="K209" s="41"/>
      <c r="L209" s="41"/>
      <c r="M209" s="41"/>
      <c r="N209" s="13"/>
      <c r="O209" s="41"/>
      <c r="P209" s="41"/>
      <c r="Q209" s="41"/>
      <c r="R209" s="41"/>
      <c r="S209" s="41"/>
    </row>
    <row r="210" spans="1:19" ht="17.100000000000001" customHeight="1" x14ac:dyDescent="0.3">
      <c r="A210" s="4"/>
      <c r="B210" s="15"/>
      <c r="C210" s="15" t="s">
        <v>96</v>
      </c>
      <c r="D210" s="16" t="s">
        <v>95</v>
      </c>
      <c r="E210" s="16">
        <v>60</v>
      </c>
      <c r="F210" s="41">
        <v>0</v>
      </c>
      <c r="G210" s="41">
        <v>0</v>
      </c>
      <c r="H210" s="41">
        <v>0</v>
      </c>
      <c r="I210" s="41">
        <v>0</v>
      </c>
      <c r="J210" s="41">
        <v>0</v>
      </c>
      <c r="K210" s="41">
        <v>0</v>
      </c>
      <c r="L210" s="41">
        <v>1</v>
      </c>
      <c r="M210" s="41">
        <v>20</v>
      </c>
      <c r="N210" s="13">
        <v>83500</v>
      </c>
      <c r="O210" s="41">
        <v>0</v>
      </c>
      <c r="P210" s="41">
        <v>0</v>
      </c>
      <c r="Q210" s="31">
        <f>F210+I210+L210</f>
        <v>1</v>
      </c>
      <c r="R210" s="31">
        <f>G210+J210+M210+O210</f>
        <v>20</v>
      </c>
      <c r="S210" s="31">
        <f>H210+K210+N210+P210</f>
        <v>83500</v>
      </c>
    </row>
    <row r="211" spans="1:19" ht="17.100000000000001" customHeight="1" x14ac:dyDescent="0.3">
      <c r="A211" s="5"/>
      <c r="B211" s="39"/>
      <c r="C211" s="39" t="s">
        <v>97</v>
      </c>
      <c r="D211" s="39"/>
      <c r="E211" s="63"/>
      <c r="F211" s="43"/>
      <c r="G211" s="43"/>
      <c r="H211" s="43"/>
      <c r="I211" s="43"/>
      <c r="J211" s="43"/>
      <c r="K211" s="43"/>
      <c r="L211" s="43"/>
      <c r="M211" s="43"/>
      <c r="N211" s="61"/>
      <c r="O211" s="43"/>
      <c r="P211" s="43"/>
      <c r="Q211" s="43"/>
      <c r="R211" s="43"/>
      <c r="S211" s="43"/>
    </row>
    <row r="212" spans="1:19" ht="17.100000000000001" customHeight="1" x14ac:dyDescent="0.3">
      <c r="A212" s="4"/>
      <c r="B212" s="15"/>
      <c r="C212" s="15" t="s">
        <v>98</v>
      </c>
      <c r="D212" s="16" t="s">
        <v>95</v>
      </c>
      <c r="E212" s="16">
        <v>60</v>
      </c>
      <c r="F212" s="41">
        <v>0</v>
      </c>
      <c r="G212" s="41">
        <v>0</v>
      </c>
      <c r="H212" s="41">
        <v>0</v>
      </c>
      <c r="I212" s="41">
        <v>0</v>
      </c>
      <c r="J212" s="41">
        <v>0</v>
      </c>
      <c r="K212" s="41">
        <v>0</v>
      </c>
      <c r="L212" s="41">
        <v>1</v>
      </c>
      <c r="M212" s="41">
        <v>20</v>
      </c>
      <c r="N212" s="13">
        <v>83500</v>
      </c>
      <c r="O212" s="41">
        <v>0</v>
      </c>
      <c r="P212" s="41">
        <v>0</v>
      </c>
      <c r="Q212" s="31">
        <f>F212+I212+L212</f>
        <v>1</v>
      </c>
      <c r="R212" s="31">
        <f>G212+J212+M212+O212</f>
        <v>20</v>
      </c>
      <c r="S212" s="31">
        <f>H212+K212+N212+P212</f>
        <v>83500</v>
      </c>
    </row>
    <row r="213" spans="1:19" ht="17.100000000000001" customHeight="1" x14ac:dyDescent="0.3">
      <c r="A213" s="4"/>
      <c r="B213" s="15"/>
      <c r="C213" s="51" t="s">
        <v>91</v>
      </c>
      <c r="D213" s="15"/>
      <c r="E213" s="16"/>
      <c r="F213" s="41"/>
      <c r="G213" s="41"/>
      <c r="H213" s="41"/>
      <c r="I213" s="41"/>
      <c r="J213" s="41"/>
      <c r="K213" s="41"/>
      <c r="L213" s="41"/>
      <c r="M213" s="41"/>
      <c r="N213" s="13"/>
      <c r="O213" s="41"/>
      <c r="P213" s="41"/>
      <c r="Q213" s="41"/>
      <c r="R213" s="41"/>
      <c r="S213" s="41"/>
    </row>
    <row r="214" spans="1:19" ht="17.100000000000001" customHeight="1" x14ac:dyDescent="0.3">
      <c r="A214" s="4"/>
      <c r="B214" s="15"/>
      <c r="C214" s="15" t="s">
        <v>99</v>
      </c>
      <c r="D214" s="16" t="s">
        <v>95</v>
      </c>
      <c r="E214" s="16">
        <v>60</v>
      </c>
      <c r="F214" s="41">
        <v>0</v>
      </c>
      <c r="G214" s="41">
        <v>0</v>
      </c>
      <c r="H214" s="41">
        <v>0</v>
      </c>
      <c r="I214" s="41">
        <v>0</v>
      </c>
      <c r="J214" s="41">
        <v>0</v>
      </c>
      <c r="K214" s="41">
        <v>0</v>
      </c>
      <c r="L214" s="41">
        <v>1</v>
      </c>
      <c r="M214" s="41">
        <v>20</v>
      </c>
      <c r="N214" s="13">
        <v>83500</v>
      </c>
      <c r="O214" s="41">
        <v>0</v>
      </c>
      <c r="P214" s="41">
        <v>0</v>
      </c>
      <c r="Q214" s="31">
        <f>F214+I214+L214</f>
        <v>1</v>
      </c>
      <c r="R214" s="31">
        <f>G214+J214+M214+O214</f>
        <v>20</v>
      </c>
      <c r="S214" s="31">
        <f>H214+K214+N214+P214</f>
        <v>83500</v>
      </c>
    </row>
    <row r="215" spans="1:19" ht="17.100000000000001" customHeight="1" x14ac:dyDescent="0.3">
      <c r="A215" s="4"/>
      <c r="B215" s="4"/>
      <c r="C215" s="48" t="s">
        <v>100</v>
      </c>
      <c r="D215" s="16" t="s">
        <v>95</v>
      </c>
      <c r="E215" s="16">
        <v>60</v>
      </c>
      <c r="F215" s="41">
        <v>0</v>
      </c>
      <c r="G215" s="41">
        <v>0</v>
      </c>
      <c r="H215" s="41">
        <v>0</v>
      </c>
      <c r="I215" s="41">
        <v>0</v>
      </c>
      <c r="J215" s="41">
        <v>0</v>
      </c>
      <c r="K215" s="41">
        <v>0</v>
      </c>
      <c r="L215" s="41">
        <v>1</v>
      </c>
      <c r="M215" s="41">
        <v>20</v>
      </c>
      <c r="N215" s="13">
        <v>83500</v>
      </c>
      <c r="O215" s="41">
        <v>0</v>
      </c>
      <c r="P215" s="41">
        <v>0</v>
      </c>
      <c r="Q215" s="31">
        <f>F215+I215+L215</f>
        <v>1</v>
      </c>
      <c r="R215" s="31">
        <f>G215+J215+M215+O215</f>
        <v>20</v>
      </c>
      <c r="S215" s="31">
        <f>H215+K215+N215+P215</f>
        <v>83500</v>
      </c>
    </row>
    <row r="216" spans="1:19" ht="17.100000000000001" customHeight="1" x14ac:dyDescent="0.3">
      <c r="A216" s="5"/>
      <c r="B216" s="5"/>
      <c r="C216" s="5" t="s">
        <v>101</v>
      </c>
      <c r="D216" s="39"/>
      <c r="E216" s="63"/>
      <c r="F216" s="43"/>
      <c r="G216" s="43"/>
      <c r="H216" s="43"/>
      <c r="I216" s="43"/>
      <c r="J216" s="43"/>
      <c r="K216" s="43"/>
      <c r="L216" s="43"/>
      <c r="M216" s="43"/>
      <c r="N216" s="61"/>
      <c r="O216" s="43"/>
      <c r="P216" s="43"/>
      <c r="Q216" s="43"/>
      <c r="R216" s="43"/>
      <c r="S216" s="43"/>
    </row>
    <row r="217" spans="1:19" ht="17.100000000000001" customHeight="1" x14ac:dyDescent="0.3">
      <c r="A217" s="500" t="s">
        <v>39</v>
      </c>
      <c r="B217" s="501"/>
      <c r="C217" s="501"/>
      <c r="D217" s="502"/>
      <c r="E217" s="106"/>
      <c r="F217" s="32">
        <f>SUM(F206:F216)</f>
        <v>0</v>
      </c>
      <c r="G217" s="32">
        <f t="shared" ref="G217:S217" si="45">SUM(G206:G216)</f>
        <v>0</v>
      </c>
      <c r="H217" s="32">
        <f t="shared" si="45"/>
        <v>0</v>
      </c>
      <c r="I217" s="32">
        <f t="shared" si="45"/>
        <v>0</v>
      </c>
      <c r="J217" s="32">
        <f t="shared" si="45"/>
        <v>0</v>
      </c>
      <c r="K217" s="32">
        <f t="shared" si="45"/>
        <v>0</v>
      </c>
      <c r="L217" s="32">
        <f t="shared" si="45"/>
        <v>6</v>
      </c>
      <c r="M217" s="32">
        <f t="shared" si="45"/>
        <v>120</v>
      </c>
      <c r="N217" s="32">
        <f t="shared" si="45"/>
        <v>501000</v>
      </c>
      <c r="O217" s="32">
        <f t="shared" si="45"/>
        <v>0</v>
      </c>
      <c r="P217" s="32">
        <f t="shared" si="45"/>
        <v>0</v>
      </c>
      <c r="Q217" s="32">
        <f t="shared" si="45"/>
        <v>6</v>
      </c>
      <c r="R217" s="32">
        <f t="shared" si="45"/>
        <v>120</v>
      </c>
      <c r="S217" s="32">
        <f t="shared" si="45"/>
        <v>501000</v>
      </c>
    </row>
    <row r="218" spans="1:19" x14ac:dyDescent="0.3">
      <c r="A218" s="11">
        <v>23</v>
      </c>
      <c r="B218" s="14" t="s">
        <v>56</v>
      </c>
      <c r="C218" s="14" t="s">
        <v>409</v>
      </c>
      <c r="D218" s="14" t="s">
        <v>57</v>
      </c>
      <c r="E218" s="53">
        <v>420</v>
      </c>
      <c r="F218" s="29">
        <v>1</v>
      </c>
      <c r="G218" s="29">
        <v>16</v>
      </c>
      <c r="H218" s="29">
        <v>195200</v>
      </c>
      <c r="I218" s="29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0</v>
      </c>
      <c r="O218" s="29">
        <v>0</v>
      </c>
      <c r="P218" s="29">
        <v>0</v>
      </c>
      <c r="Q218" s="30">
        <f>F218+I218+L218</f>
        <v>1</v>
      </c>
      <c r="R218" s="30">
        <f>G218+J218+M218+O218</f>
        <v>16</v>
      </c>
      <c r="S218" s="30">
        <f>H218+K218+N218+P218</f>
        <v>195200</v>
      </c>
    </row>
    <row r="219" spans="1:19" x14ac:dyDescent="0.3">
      <c r="A219" s="63"/>
      <c r="B219" s="39"/>
      <c r="C219" s="39"/>
      <c r="D219" s="39"/>
      <c r="E219" s="107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50"/>
      <c r="R219" s="50"/>
      <c r="S219" s="50"/>
    </row>
    <row r="220" spans="1:19" x14ac:dyDescent="0.3">
      <c r="A220" s="500" t="s">
        <v>39</v>
      </c>
      <c r="B220" s="501"/>
      <c r="C220" s="501"/>
      <c r="D220" s="502"/>
      <c r="E220" s="106"/>
      <c r="F220" s="32">
        <f>SUM(F218)</f>
        <v>1</v>
      </c>
      <c r="G220" s="32">
        <f t="shared" ref="G220:S220" si="46">SUM(G218)</f>
        <v>16</v>
      </c>
      <c r="H220" s="32">
        <f t="shared" si="46"/>
        <v>195200</v>
      </c>
      <c r="I220" s="32">
        <f t="shared" si="46"/>
        <v>0</v>
      </c>
      <c r="J220" s="32">
        <f t="shared" si="46"/>
        <v>0</v>
      </c>
      <c r="K220" s="32">
        <f t="shared" si="46"/>
        <v>0</v>
      </c>
      <c r="L220" s="32">
        <f t="shared" si="46"/>
        <v>0</v>
      </c>
      <c r="M220" s="32">
        <f t="shared" si="46"/>
        <v>0</v>
      </c>
      <c r="N220" s="32">
        <f t="shared" si="46"/>
        <v>0</v>
      </c>
      <c r="O220" s="32">
        <f t="shared" si="46"/>
        <v>0</v>
      </c>
      <c r="P220" s="32">
        <f t="shared" si="46"/>
        <v>0</v>
      </c>
      <c r="Q220" s="32">
        <f t="shared" si="46"/>
        <v>1</v>
      </c>
      <c r="R220" s="32">
        <f t="shared" si="46"/>
        <v>16</v>
      </c>
      <c r="S220" s="32">
        <f t="shared" si="46"/>
        <v>195200</v>
      </c>
    </row>
    <row r="221" spans="1:19" x14ac:dyDescent="0.3">
      <c r="A221" s="11">
        <v>24</v>
      </c>
      <c r="B221" s="14" t="s">
        <v>183</v>
      </c>
      <c r="C221" s="14" t="s">
        <v>184</v>
      </c>
      <c r="D221" s="14" t="s">
        <v>187</v>
      </c>
      <c r="E221" s="53">
        <v>60</v>
      </c>
      <c r="F221" s="42">
        <v>0</v>
      </c>
      <c r="G221" s="42">
        <v>0</v>
      </c>
      <c r="H221" s="29">
        <v>0</v>
      </c>
      <c r="I221" s="29">
        <v>1</v>
      </c>
      <c r="J221" s="29">
        <v>20</v>
      </c>
      <c r="K221" s="29">
        <v>40000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30">
        <f>F221+I221+L221</f>
        <v>1</v>
      </c>
      <c r="R221" s="30">
        <f t="shared" ref="R221:S224" si="47">G221+J221+M221+O221</f>
        <v>20</v>
      </c>
      <c r="S221" s="30">
        <f t="shared" si="47"/>
        <v>40000</v>
      </c>
    </row>
    <row r="222" spans="1:19" x14ac:dyDescent="0.3">
      <c r="A222" s="16"/>
      <c r="B222" s="15"/>
      <c r="C222" s="15" t="s">
        <v>185</v>
      </c>
      <c r="D222" s="65" t="s">
        <v>188</v>
      </c>
      <c r="E222" s="57">
        <v>60</v>
      </c>
      <c r="F222" s="41">
        <v>0</v>
      </c>
      <c r="G222" s="41">
        <v>0</v>
      </c>
      <c r="H222" s="13">
        <v>0</v>
      </c>
      <c r="I222" s="13">
        <v>1</v>
      </c>
      <c r="J222" s="13">
        <v>20</v>
      </c>
      <c r="K222" s="13">
        <v>28000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31">
        <f>F222+I222+L222</f>
        <v>1</v>
      </c>
      <c r="R222" s="31">
        <f t="shared" si="47"/>
        <v>20</v>
      </c>
      <c r="S222" s="31">
        <f t="shared" si="47"/>
        <v>28000</v>
      </c>
    </row>
    <row r="223" spans="1:19" x14ac:dyDescent="0.3">
      <c r="A223" s="16"/>
      <c r="B223" s="15"/>
      <c r="C223" s="15" t="s">
        <v>105</v>
      </c>
      <c r="D223" s="15" t="s">
        <v>189</v>
      </c>
      <c r="E223" s="57">
        <v>60</v>
      </c>
      <c r="F223" s="41">
        <v>0</v>
      </c>
      <c r="G223" s="41">
        <v>0</v>
      </c>
      <c r="H223" s="13">
        <v>0</v>
      </c>
      <c r="I223" s="13">
        <v>1</v>
      </c>
      <c r="J223" s="13">
        <v>20</v>
      </c>
      <c r="K223" s="13">
        <v>28000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31">
        <f>F223+I223+L223</f>
        <v>1</v>
      </c>
      <c r="R223" s="31">
        <f t="shared" si="47"/>
        <v>20</v>
      </c>
      <c r="S223" s="31">
        <f t="shared" si="47"/>
        <v>28000</v>
      </c>
    </row>
    <row r="224" spans="1:19" x14ac:dyDescent="0.3">
      <c r="A224" s="16"/>
      <c r="B224" s="15"/>
      <c r="C224" s="15" t="s">
        <v>186</v>
      </c>
      <c r="D224" s="16" t="s">
        <v>95</v>
      </c>
      <c r="E224" s="107">
        <v>60</v>
      </c>
      <c r="F224" s="43">
        <v>0</v>
      </c>
      <c r="G224" s="43">
        <v>0</v>
      </c>
      <c r="H224" s="61">
        <v>0</v>
      </c>
      <c r="I224" s="61">
        <v>1</v>
      </c>
      <c r="J224" s="61">
        <v>20</v>
      </c>
      <c r="K224" s="61">
        <v>28000</v>
      </c>
      <c r="L224" s="61">
        <v>0</v>
      </c>
      <c r="M224" s="61">
        <v>0</v>
      </c>
      <c r="N224" s="61">
        <v>0</v>
      </c>
      <c r="O224" s="61">
        <v>0</v>
      </c>
      <c r="P224" s="61">
        <v>0</v>
      </c>
      <c r="Q224" s="50">
        <f>F224+I224+L224</f>
        <v>1</v>
      </c>
      <c r="R224" s="50">
        <f t="shared" si="47"/>
        <v>20</v>
      </c>
      <c r="S224" s="50">
        <f t="shared" si="47"/>
        <v>28000</v>
      </c>
    </row>
    <row r="225" spans="1:19" x14ac:dyDescent="0.3">
      <c r="A225" s="500" t="s">
        <v>39</v>
      </c>
      <c r="B225" s="501"/>
      <c r="C225" s="501"/>
      <c r="D225" s="502"/>
      <c r="E225" s="106"/>
      <c r="F225" s="32">
        <f>SUM(F221:F224)</f>
        <v>0</v>
      </c>
      <c r="G225" s="32">
        <f t="shared" ref="G225:S225" si="48">SUM(G221:G224)</f>
        <v>0</v>
      </c>
      <c r="H225" s="32">
        <f t="shared" si="48"/>
        <v>0</v>
      </c>
      <c r="I225" s="32">
        <f t="shared" si="48"/>
        <v>4</v>
      </c>
      <c r="J225" s="32">
        <f t="shared" si="48"/>
        <v>80</v>
      </c>
      <c r="K225" s="32">
        <f t="shared" si="48"/>
        <v>124000</v>
      </c>
      <c r="L225" s="32">
        <f t="shared" si="48"/>
        <v>0</v>
      </c>
      <c r="M225" s="32">
        <f t="shared" si="48"/>
        <v>0</v>
      </c>
      <c r="N225" s="32">
        <f t="shared" si="48"/>
        <v>0</v>
      </c>
      <c r="O225" s="32">
        <f t="shared" si="48"/>
        <v>0</v>
      </c>
      <c r="P225" s="32">
        <f t="shared" si="48"/>
        <v>0</v>
      </c>
      <c r="Q225" s="32">
        <f t="shared" si="48"/>
        <v>4</v>
      </c>
      <c r="R225" s="32">
        <f t="shared" si="48"/>
        <v>80</v>
      </c>
      <c r="S225" s="32">
        <f t="shared" si="48"/>
        <v>124000</v>
      </c>
    </row>
    <row r="226" spans="1:19" x14ac:dyDescent="0.3">
      <c r="A226" s="11">
        <v>25</v>
      </c>
      <c r="B226" s="3" t="s">
        <v>122</v>
      </c>
      <c r="C226" s="3" t="s">
        <v>123</v>
      </c>
      <c r="D226" s="14" t="s">
        <v>125</v>
      </c>
      <c r="E226" s="53">
        <v>1120</v>
      </c>
      <c r="F226" s="42">
        <v>2</v>
      </c>
      <c r="G226" s="42">
        <v>30</v>
      </c>
      <c r="H226" s="29">
        <v>150000</v>
      </c>
      <c r="I226" s="29">
        <v>0</v>
      </c>
      <c r="J226" s="29">
        <v>0</v>
      </c>
      <c r="K226" s="29">
        <v>0</v>
      </c>
      <c r="L226" s="29">
        <v>0</v>
      </c>
      <c r="M226" s="29">
        <v>0</v>
      </c>
      <c r="N226" s="29">
        <v>0</v>
      </c>
      <c r="O226" s="42">
        <v>0</v>
      </c>
      <c r="P226" s="42">
        <v>0</v>
      </c>
      <c r="Q226" s="30">
        <f>F226+I226+L226</f>
        <v>2</v>
      </c>
      <c r="R226" s="30">
        <f>G226+J226+M226+O226</f>
        <v>30</v>
      </c>
      <c r="S226" s="30">
        <f>H226+K226+N226+P226</f>
        <v>150000</v>
      </c>
    </row>
    <row r="227" spans="1:19" x14ac:dyDescent="0.3">
      <c r="A227" s="4"/>
      <c r="B227" s="4"/>
      <c r="C227" s="4"/>
      <c r="D227" s="15" t="s">
        <v>126</v>
      </c>
      <c r="E227" s="16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</row>
    <row r="228" spans="1:19" x14ac:dyDescent="0.3">
      <c r="A228" s="4"/>
      <c r="B228" s="4"/>
      <c r="C228" s="4" t="s">
        <v>124</v>
      </c>
      <c r="D228" s="16" t="s">
        <v>95</v>
      </c>
      <c r="E228" s="16">
        <v>840</v>
      </c>
      <c r="F228" s="41">
        <v>2</v>
      </c>
      <c r="G228" s="41">
        <v>7</v>
      </c>
      <c r="H228" s="13">
        <v>35000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41">
        <v>0</v>
      </c>
      <c r="P228" s="41">
        <v>0</v>
      </c>
      <c r="Q228" s="31">
        <f t="shared" ref="Q228:Q238" si="49">F228+I228+L228</f>
        <v>2</v>
      </c>
      <c r="R228" s="31">
        <f t="shared" ref="R228:S238" si="50">G228+J228+M228+O228</f>
        <v>7</v>
      </c>
      <c r="S228" s="31">
        <f t="shared" si="50"/>
        <v>35000</v>
      </c>
    </row>
    <row r="229" spans="1:19" x14ac:dyDescent="0.3">
      <c r="A229" s="4"/>
      <c r="B229" s="4"/>
      <c r="C229" s="4" t="s">
        <v>127</v>
      </c>
      <c r="D229" s="16" t="s">
        <v>95</v>
      </c>
      <c r="E229" s="16">
        <v>840</v>
      </c>
      <c r="F229" s="41">
        <v>1</v>
      </c>
      <c r="G229" s="41">
        <v>6</v>
      </c>
      <c r="H229" s="13">
        <v>30000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41">
        <v>0</v>
      </c>
      <c r="P229" s="41">
        <v>0</v>
      </c>
      <c r="Q229" s="31">
        <f t="shared" si="49"/>
        <v>1</v>
      </c>
      <c r="R229" s="31">
        <f t="shared" si="50"/>
        <v>6</v>
      </c>
      <c r="S229" s="31">
        <f t="shared" si="50"/>
        <v>30000</v>
      </c>
    </row>
    <row r="230" spans="1:19" x14ac:dyDescent="0.3">
      <c r="A230" s="4"/>
      <c r="B230" s="4"/>
      <c r="C230" s="4" t="s">
        <v>128</v>
      </c>
      <c r="D230" s="16" t="s">
        <v>95</v>
      </c>
      <c r="E230" s="57">
        <v>1120</v>
      </c>
      <c r="F230" s="41">
        <v>1</v>
      </c>
      <c r="G230" s="41">
        <v>3</v>
      </c>
      <c r="H230" s="13">
        <v>15000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41">
        <v>0</v>
      </c>
      <c r="P230" s="41">
        <v>0</v>
      </c>
      <c r="Q230" s="31">
        <f t="shared" si="49"/>
        <v>1</v>
      </c>
      <c r="R230" s="31">
        <f t="shared" si="50"/>
        <v>3</v>
      </c>
      <c r="S230" s="31">
        <f t="shared" si="50"/>
        <v>15000</v>
      </c>
    </row>
    <row r="231" spans="1:19" x14ac:dyDescent="0.3">
      <c r="A231" s="4"/>
      <c r="B231" s="4"/>
      <c r="C231" s="4" t="s">
        <v>129</v>
      </c>
      <c r="D231" s="16" t="s">
        <v>95</v>
      </c>
      <c r="E231" s="16">
        <v>840</v>
      </c>
      <c r="F231" s="41">
        <v>1</v>
      </c>
      <c r="G231" s="41">
        <v>8</v>
      </c>
      <c r="H231" s="13">
        <v>40000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41">
        <v>0</v>
      </c>
      <c r="P231" s="41">
        <v>0</v>
      </c>
      <c r="Q231" s="31">
        <f t="shared" si="49"/>
        <v>1</v>
      </c>
      <c r="R231" s="31">
        <f t="shared" si="50"/>
        <v>8</v>
      </c>
      <c r="S231" s="31">
        <f t="shared" si="50"/>
        <v>40000</v>
      </c>
    </row>
    <row r="232" spans="1:19" x14ac:dyDescent="0.3">
      <c r="A232" s="4"/>
      <c r="B232" s="4"/>
      <c r="C232" s="4" t="s">
        <v>130</v>
      </c>
      <c r="D232" s="16" t="s">
        <v>95</v>
      </c>
      <c r="E232" s="57">
        <v>1120</v>
      </c>
      <c r="F232" s="41">
        <v>1</v>
      </c>
      <c r="G232" s="41">
        <v>15</v>
      </c>
      <c r="H232" s="13">
        <v>75000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41">
        <v>0</v>
      </c>
      <c r="P232" s="41">
        <v>0</v>
      </c>
      <c r="Q232" s="31">
        <f t="shared" si="49"/>
        <v>1</v>
      </c>
      <c r="R232" s="31">
        <f t="shared" si="50"/>
        <v>15</v>
      </c>
      <c r="S232" s="31">
        <f t="shared" si="50"/>
        <v>75000</v>
      </c>
    </row>
    <row r="233" spans="1:19" x14ac:dyDescent="0.3">
      <c r="A233" s="4"/>
      <c r="B233" s="4"/>
      <c r="C233" s="4" t="s">
        <v>131</v>
      </c>
      <c r="D233" s="16" t="s">
        <v>95</v>
      </c>
      <c r="E233" s="57">
        <v>1121</v>
      </c>
      <c r="F233" s="41">
        <v>1</v>
      </c>
      <c r="G233" s="41">
        <v>4</v>
      </c>
      <c r="H233" s="13">
        <v>20000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41">
        <v>0</v>
      </c>
      <c r="P233" s="41">
        <v>0</v>
      </c>
      <c r="Q233" s="31">
        <f t="shared" si="49"/>
        <v>1</v>
      </c>
      <c r="R233" s="31">
        <f t="shared" si="50"/>
        <v>4</v>
      </c>
      <c r="S233" s="31">
        <f t="shared" si="50"/>
        <v>20000</v>
      </c>
    </row>
    <row r="234" spans="1:19" x14ac:dyDescent="0.3">
      <c r="A234" s="4"/>
      <c r="B234" s="4"/>
      <c r="C234" s="4" t="s">
        <v>132</v>
      </c>
      <c r="D234" s="16" t="s">
        <v>95</v>
      </c>
      <c r="E234" s="16">
        <v>449</v>
      </c>
      <c r="F234" s="41">
        <v>1</v>
      </c>
      <c r="G234" s="41">
        <v>24</v>
      </c>
      <c r="H234" s="13">
        <v>120000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41">
        <v>0</v>
      </c>
      <c r="P234" s="41">
        <v>0</v>
      </c>
      <c r="Q234" s="31">
        <f t="shared" si="49"/>
        <v>1</v>
      </c>
      <c r="R234" s="31">
        <f t="shared" si="50"/>
        <v>24</v>
      </c>
      <c r="S234" s="31">
        <f t="shared" si="50"/>
        <v>120000</v>
      </c>
    </row>
    <row r="235" spans="1:19" x14ac:dyDescent="0.3">
      <c r="A235" s="4"/>
      <c r="B235" s="4"/>
      <c r="C235" s="4" t="s">
        <v>133</v>
      </c>
      <c r="D235" s="16" t="s">
        <v>95</v>
      </c>
      <c r="E235" s="57">
        <v>1120</v>
      </c>
      <c r="F235" s="41">
        <v>1</v>
      </c>
      <c r="G235" s="41">
        <v>14</v>
      </c>
      <c r="H235" s="13">
        <v>70000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41">
        <v>0</v>
      </c>
      <c r="P235" s="41">
        <v>0</v>
      </c>
      <c r="Q235" s="31">
        <f t="shared" si="49"/>
        <v>1</v>
      </c>
      <c r="R235" s="31">
        <f t="shared" si="50"/>
        <v>14</v>
      </c>
      <c r="S235" s="31">
        <f t="shared" si="50"/>
        <v>70000</v>
      </c>
    </row>
    <row r="236" spans="1:19" x14ac:dyDescent="0.3">
      <c r="A236" s="4"/>
      <c r="B236" s="4"/>
      <c r="C236" s="4" t="s">
        <v>134</v>
      </c>
      <c r="D236" s="16" t="s">
        <v>95</v>
      </c>
      <c r="E236" s="16">
        <v>840</v>
      </c>
      <c r="F236" s="41">
        <v>1</v>
      </c>
      <c r="G236" s="41">
        <v>11</v>
      </c>
      <c r="H236" s="13">
        <v>55000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41">
        <v>0</v>
      </c>
      <c r="P236" s="41">
        <v>0</v>
      </c>
      <c r="Q236" s="31">
        <f t="shared" si="49"/>
        <v>1</v>
      </c>
      <c r="R236" s="31">
        <f t="shared" si="50"/>
        <v>11</v>
      </c>
      <c r="S236" s="31">
        <f t="shared" si="50"/>
        <v>55000</v>
      </c>
    </row>
    <row r="237" spans="1:19" x14ac:dyDescent="0.3">
      <c r="A237" s="4"/>
      <c r="B237" s="4"/>
      <c r="C237" s="4" t="s">
        <v>135</v>
      </c>
      <c r="D237" s="16" t="s">
        <v>95</v>
      </c>
      <c r="E237" s="16">
        <v>980</v>
      </c>
      <c r="F237" s="41">
        <v>1</v>
      </c>
      <c r="G237" s="41">
        <v>7</v>
      </c>
      <c r="H237" s="13">
        <v>35000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41">
        <v>0</v>
      </c>
      <c r="P237" s="41">
        <v>0</v>
      </c>
      <c r="Q237" s="31">
        <f t="shared" si="49"/>
        <v>1</v>
      </c>
      <c r="R237" s="31">
        <f t="shared" si="50"/>
        <v>7</v>
      </c>
      <c r="S237" s="31">
        <f t="shared" si="50"/>
        <v>35000</v>
      </c>
    </row>
    <row r="238" spans="1:19" x14ac:dyDescent="0.3">
      <c r="A238" s="4"/>
      <c r="B238" s="4"/>
      <c r="C238" s="4" t="s">
        <v>136</v>
      </c>
      <c r="D238" s="15" t="s">
        <v>143</v>
      </c>
      <c r="E238" s="57">
        <v>1120</v>
      </c>
      <c r="F238" s="41">
        <v>1</v>
      </c>
      <c r="G238" s="41">
        <v>16</v>
      </c>
      <c r="H238" s="13">
        <v>230400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41">
        <v>0</v>
      </c>
      <c r="P238" s="41">
        <v>0</v>
      </c>
      <c r="Q238" s="31">
        <f t="shared" si="49"/>
        <v>1</v>
      </c>
      <c r="R238" s="31">
        <f t="shared" si="50"/>
        <v>16</v>
      </c>
      <c r="S238" s="31">
        <f t="shared" si="50"/>
        <v>230400</v>
      </c>
    </row>
    <row r="239" spans="1:19" x14ac:dyDescent="0.3">
      <c r="A239" s="4"/>
      <c r="B239" s="4"/>
      <c r="C239" s="4"/>
      <c r="D239" s="15" t="s">
        <v>144</v>
      </c>
      <c r="E239" s="57"/>
      <c r="F239" s="41"/>
      <c r="G239" s="41"/>
      <c r="H239" s="13"/>
      <c r="I239" s="13"/>
      <c r="J239" s="13"/>
      <c r="K239" s="13"/>
      <c r="L239" s="13"/>
      <c r="M239" s="13"/>
      <c r="N239" s="13"/>
      <c r="O239" s="41"/>
      <c r="P239" s="41"/>
      <c r="Q239" s="31"/>
      <c r="R239" s="31"/>
      <c r="S239" s="31"/>
    </row>
    <row r="240" spans="1:19" ht="17.100000000000001" customHeight="1" x14ac:dyDescent="0.3">
      <c r="A240" s="5"/>
      <c r="B240" s="5"/>
      <c r="C240" s="5" t="s">
        <v>137</v>
      </c>
      <c r="D240" s="63" t="s">
        <v>95</v>
      </c>
      <c r="E240" s="63">
        <v>840</v>
      </c>
      <c r="F240" s="43">
        <v>1</v>
      </c>
      <c r="G240" s="43">
        <v>2</v>
      </c>
      <c r="H240" s="61">
        <v>19200</v>
      </c>
      <c r="I240" s="61">
        <v>0</v>
      </c>
      <c r="J240" s="61">
        <v>0</v>
      </c>
      <c r="K240" s="61">
        <v>0</v>
      </c>
      <c r="L240" s="61">
        <v>0</v>
      </c>
      <c r="M240" s="61">
        <v>0</v>
      </c>
      <c r="N240" s="61">
        <v>0</v>
      </c>
      <c r="O240" s="43">
        <v>0</v>
      </c>
      <c r="P240" s="43">
        <v>0</v>
      </c>
      <c r="Q240" s="50">
        <f t="shared" ref="Q240:Q245" si="51">F240+I240+L240</f>
        <v>1</v>
      </c>
      <c r="R240" s="50">
        <f t="shared" ref="R240:S245" si="52">G240+J240+M240+O240</f>
        <v>2</v>
      </c>
      <c r="S240" s="50">
        <f t="shared" si="52"/>
        <v>19200</v>
      </c>
    </row>
    <row r="241" spans="1:19" ht="17.100000000000001" customHeight="1" x14ac:dyDescent="0.3">
      <c r="A241" s="4"/>
      <c r="B241" s="4"/>
      <c r="C241" s="4" t="s">
        <v>138</v>
      </c>
      <c r="D241" s="16" t="s">
        <v>95</v>
      </c>
      <c r="E241" s="16">
        <v>841</v>
      </c>
      <c r="F241" s="41">
        <v>1</v>
      </c>
      <c r="G241" s="41">
        <v>6</v>
      </c>
      <c r="H241" s="13">
        <v>57600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41">
        <v>0</v>
      </c>
      <c r="P241" s="41">
        <v>0</v>
      </c>
      <c r="Q241" s="31">
        <f t="shared" si="51"/>
        <v>1</v>
      </c>
      <c r="R241" s="31">
        <f t="shared" si="52"/>
        <v>6</v>
      </c>
      <c r="S241" s="31">
        <f t="shared" si="52"/>
        <v>57600</v>
      </c>
    </row>
    <row r="242" spans="1:19" ht="17.100000000000001" customHeight="1" x14ac:dyDescent="0.3">
      <c r="A242" s="4"/>
      <c r="B242" s="4"/>
      <c r="C242" s="4" t="s">
        <v>139</v>
      </c>
      <c r="D242" s="16" t="s">
        <v>95</v>
      </c>
      <c r="E242" s="57">
        <v>1120</v>
      </c>
      <c r="F242" s="41">
        <v>1</v>
      </c>
      <c r="G242" s="41">
        <v>3</v>
      </c>
      <c r="H242" s="13">
        <v>43200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41">
        <v>0</v>
      </c>
      <c r="P242" s="41">
        <v>0</v>
      </c>
      <c r="Q242" s="31">
        <f t="shared" si="51"/>
        <v>1</v>
      </c>
      <c r="R242" s="31">
        <f t="shared" si="52"/>
        <v>3</v>
      </c>
      <c r="S242" s="31">
        <f t="shared" si="52"/>
        <v>43200</v>
      </c>
    </row>
    <row r="243" spans="1:19" ht="17.100000000000001" customHeight="1" x14ac:dyDescent="0.3">
      <c r="A243" s="4"/>
      <c r="B243" s="4"/>
      <c r="C243" s="4" t="s">
        <v>140</v>
      </c>
      <c r="D243" s="16" t="s">
        <v>95</v>
      </c>
      <c r="E243" s="16">
        <v>840</v>
      </c>
      <c r="F243" s="41">
        <v>1</v>
      </c>
      <c r="G243" s="41">
        <v>8</v>
      </c>
      <c r="H243" s="13">
        <v>76800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41">
        <v>0</v>
      </c>
      <c r="P243" s="41">
        <v>0</v>
      </c>
      <c r="Q243" s="31">
        <f t="shared" si="51"/>
        <v>1</v>
      </c>
      <c r="R243" s="31">
        <f t="shared" si="52"/>
        <v>8</v>
      </c>
      <c r="S243" s="31">
        <f t="shared" si="52"/>
        <v>76800</v>
      </c>
    </row>
    <row r="244" spans="1:19" ht="17.100000000000001" customHeight="1" x14ac:dyDescent="0.3">
      <c r="A244" s="4"/>
      <c r="B244" s="4"/>
      <c r="C244" s="4" t="s">
        <v>141</v>
      </c>
      <c r="D244" s="16" t="s">
        <v>95</v>
      </c>
      <c r="E244" s="57">
        <v>1120</v>
      </c>
      <c r="F244" s="41">
        <v>1</v>
      </c>
      <c r="G244" s="41">
        <v>15</v>
      </c>
      <c r="H244" s="13">
        <v>216000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41">
        <v>0</v>
      </c>
      <c r="P244" s="41">
        <v>0</v>
      </c>
      <c r="Q244" s="31">
        <f t="shared" si="51"/>
        <v>1</v>
      </c>
      <c r="R244" s="31">
        <f t="shared" si="52"/>
        <v>15</v>
      </c>
      <c r="S244" s="31">
        <f t="shared" si="52"/>
        <v>216000</v>
      </c>
    </row>
    <row r="245" spans="1:19" ht="17.100000000000001" customHeight="1" x14ac:dyDescent="0.3">
      <c r="A245" s="5"/>
      <c r="B245" s="5"/>
      <c r="C245" s="5" t="s">
        <v>142</v>
      </c>
      <c r="D245" s="63" t="s">
        <v>95</v>
      </c>
      <c r="E245" s="107">
        <v>1120</v>
      </c>
      <c r="F245" s="43">
        <v>1</v>
      </c>
      <c r="G245" s="43">
        <v>4</v>
      </c>
      <c r="H245" s="61">
        <v>57600</v>
      </c>
      <c r="I245" s="61">
        <v>0</v>
      </c>
      <c r="J245" s="61">
        <v>0</v>
      </c>
      <c r="K245" s="61">
        <v>0</v>
      </c>
      <c r="L245" s="61">
        <v>0</v>
      </c>
      <c r="M245" s="61">
        <v>0</v>
      </c>
      <c r="N245" s="61">
        <v>0</v>
      </c>
      <c r="O245" s="43">
        <v>0</v>
      </c>
      <c r="P245" s="43">
        <v>0</v>
      </c>
      <c r="Q245" s="50">
        <f t="shared" si="51"/>
        <v>1</v>
      </c>
      <c r="R245" s="50">
        <f t="shared" si="52"/>
        <v>4</v>
      </c>
      <c r="S245" s="50">
        <f t="shared" si="52"/>
        <v>57600</v>
      </c>
    </row>
    <row r="246" spans="1:19" ht="17.100000000000001" customHeight="1" x14ac:dyDescent="0.3">
      <c r="A246" s="500" t="s">
        <v>39</v>
      </c>
      <c r="B246" s="501"/>
      <c r="C246" s="501"/>
      <c r="D246" s="502"/>
      <c r="E246" s="106"/>
      <c r="F246" s="32">
        <f>SUM(F226:F245)</f>
        <v>20</v>
      </c>
      <c r="G246" s="32">
        <f t="shared" ref="G246:S246" si="53">SUM(G226:G245)</f>
        <v>183</v>
      </c>
      <c r="H246" s="32">
        <f t="shared" si="53"/>
        <v>1345800</v>
      </c>
      <c r="I246" s="32">
        <f t="shared" si="53"/>
        <v>0</v>
      </c>
      <c r="J246" s="32">
        <f t="shared" si="53"/>
        <v>0</v>
      </c>
      <c r="K246" s="32">
        <f t="shared" si="53"/>
        <v>0</v>
      </c>
      <c r="L246" s="32">
        <f t="shared" si="53"/>
        <v>0</v>
      </c>
      <c r="M246" s="32">
        <f t="shared" si="53"/>
        <v>0</v>
      </c>
      <c r="N246" s="32">
        <f t="shared" si="53"/>
        <v>0</v>
      </c>
      <c r="O246" s="32">
        <f t="shared" si="53"/>
        <v>0</v>
      </c>
      <c r="P246" s="32">
        <f t="shared" si="53"/>
        <v>0</v>
      </c>
      <c r="Q246" s="32">
        <f t="shared" si="53"/>
        <v>20</v>
      </c>
      <c r="R246" s="32">
        <f t="shared" si="53"/>
        <v>183</v>
      </c>
      <c r="S246" s="32">
        <f t="shared" si="53"/>
        <v>1345800</v>
      </c>
    </row>
    <row r="247" spans="1:19" x14ac:dyDescent="0.3">
      <c r="A247" s="11">
        <v>26</v>
      </c>
      <c r="B247" s="14" t="s">
        <v>58</v>
      </c>
      <c r="C247" s="14" t="s">
        <v>59</v>
      </c>
      <c r="D247" s="14" t="s">
        <v>60</v>
      </c>
      <c r="E247" s="53" t="s">
        <v>322</v>
      </c>
      <c r="F247" s="29">
        <v>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4</v>
      </c>
      <c r="P247" s="29">
        <v>2800</v>
      </c>
      <c r="Q247" s="30">
        <f>F247+I247+L247</f>
        <v>0</v>
      </c>
      <c r="R247" s="30">
        <f>G247+J247+M247+O247</f>
        <v>4</v>
      </c>
      <c r="S247" s="30">
        <f>H247+K247+N247+P247</f>
        <v>2800</v>
      </c>
    </row>
    <row r="248" spans="1:19" x14ac:dyDescent="0.3">
      <c r="A248" s="16"/>
      <c r="B248" s="15"/>
      <c r="C248" s="15"/>
      <c r="D248" s="15" t="s">
        <v>61</v>
      </c>
      <c r="E248" s="57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</row>
    <row r="249" spans="1:19" x14ac:dyDescent="0.3">
      <c r="A249" s="16"/>
      <c r="B249" s="15"/>
      <c r="C249" s="15" t="s">
        <v>62</v>
      </c>
      <c r="D249" s="16" t="s">
        <v>95</v>
      </c>
      <c r="E249" s="57" t="s">
        <v>322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52</v>
      </c>
      <c r="P249" s="13">
        <v>36400</v>
      </c>
      <c r="Q249" s="31">
        <f>F249+I249+L249</f>
        <v>0</v>
      </c>
      <c r="R249" s="31">
        <f>G249+J249+M249+O249</f>
        <v>52</v>
      </c>
      <c r="S249" s="31">
        <f>H249+K249+N249+P249</f>
        <v>36400</v>
      </c>
    </row>
    <row r="250" spans="1:19" x14ac:dyDescent="0.3">
      <c r="A250" s="16"/>
      <c r="B250" s="15"/>
      <c r="C250" s="4" t="s">
        <v>63</v>
      </c>
      <c r="D250" s="15" t="s">
        <v>41</v>
      </c>
      <c r="E250" s="57" t="s">
        <v>322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20</v>
      </c>
      <c r="P250" s="13">
        <v>14000</v>
      </c>
      <c r="Q250" s="31">
        <f>F250+I250+L250</f>
        <v>0</v>
      </c>
      <c r="R250" s="31">
        <f>G250+J250+M250+O250</f>
        <v>20</v>
      </c>
      <c r="S250" s="31">
        <f>H250+K250+N250+P250</f>
        <v>14000</v>
      </c>
    </row>
    <row r="251" spans="1:19" x14ac:dyDescent="0.3">
      <c r="A251" s="16"/>
      <c r="B251" s="15"/>
      <c r="C251" s="15"/>
      <c r="D251" s="15" t="s">
        <v>42</v>
      </c>
      <c r="E251" s="57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</row>
    <row r="252" spans="1:19" x14ac:dyDescent="0.3">
      <c r="A252" s="16"/>
      <c r="B252" s="15"/>
      <c r="C252" s="15" t="s">
        <v>64</v>
      </c>
      <c r="D252" s="16" t="s">
        <v>95</v>
      </c>
      <c r="E252" s="57" t="s">
        <v>322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5</v>
      </c>
      <c r="P252" s="13">
        <v>3500</v>
      </c>
      <c r="Q252" s="31">
        <f>F252+I252+L252</f>
        <v>0</v>
      </c>
      <c r="R252" s="31">
        <f>G252+J252+M252+O252</f>
        <v>5</v>
      </c>
      <c r="S252" s="31">
        <f>H252+K252+N252+P252</f>
        <v>3500</v>
      </c>
    </row>
    <row r="253" spans="1:19" x14ac:dyDescent="0.3">
      <c r="A253" s="16"/>
      <c r="B253" s="15"/>
      <c r="C253" s="15" t="s">
        <v>65</v>
      </c>
      <c r="D253" s="15" t="s">
        <v>57</v>
      </c>
      <c r="E253" s="57">
        <v>560</v>
      </c>
      <c r="F253" s="13">
        <v>1</v>
      </c>
      <c r="G253" s="13">
        <v>3</v>
      </c>
      <c r="H253" s="13">
        <v>60000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31">
        <f>F253+I253+L253</f>
        <v>1</v>
      </c>
      <c r="R253" s="31">
        <f t="shared" ref="R253:S255" si="54">G253+J253+M253+O253</f>
        <v>3</v>
      </c>
      <c r="S253" s="31">
        <f t="shared" si="54"/>
        <v>60000</v>
      </c>
    </row>
    <row r="254" spans="1:19" x14ac:dyDescent="0.3">
      <c r="A254" s="16"/>
      <c r="B254" s="15"/>
      <c r="C254" s="15" t="s">
        <v>66</v>
      </c>
      <c r="D254" s="16" t="s">
        <v>95</v>
      </c>
      <c r="E254" s="57">
        <v>560</v>
      </c>
      <c r="F254" s="13">
        <v>1</v>
      </c>
      <c r="G254" s="13">
        <v>3</v>
      </c>
      <c r="H254" s="13">
        <v>60000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31">
        <f>F254+I254+L254</f>
        <v>1</v>
      </c>
      <c r="R254" s="31">
        <f t="shared" si="54"/>
        <v>3</v>
      </c>
      <c r="S254" s="31">
        <f t="shared" si="54"/>
        <v>60000</v>
      </c>
    </row>
    <row r="255" spans="1:19" x14ac:dyDescent="0.3">
      <c r="A255" s="5"/>
      <c r="B255" s="39"/>
      <c r="C255" s="39" t="s">
        <v>32</v>
      </c>
      <c r="D255" s="63" t="s">
        <v>95</v>
      </c>
      <c r="E255" s="107">
        <v>560</v>
      </c>
      <c r="F255" s="61">
        <v>1</v>
      </c>
      <c r="G255" s="61">
        <v>3</v>
      </c>
      <c r="H255" s="61">
        <v>60000</v>
      </c>
      <c r="I255" s="61">
        <v>0</v>
      </c>
      <c r="J255" s="61">
        <v>0</v>
      </c>
      <c r="K255" s="61">
        <v>0</v>
      </c>
      <c r="L255" s="61">
        <v>0</v>
      </c>
      <c r="M255" s="61">
        <v>0</v>
      </c>
      <c r="N255" s="61">
        <v>0</v>
      </c>
      <c r="O255" s="61">
        <v>0</v>
      </c>
      <c r="P255" s="61">
        <v>0</v>
      </c>
      <c r="Q255" s="50">
        <f>F255+I255+L255</f>
        <v>1</v>
      </c>
      <c r="R255" s="50">
        <f t="shared" si="54"/>
        <v>3</v>
      </c>
      <c r="S255" s="50">
        <f t="shared" si="54"/>
        <v>60000</v>
      </c>
    </row>
    <row r="256" spans="1:19" ht="16.5" customHeight="1" x14ac:dyDescent="0.3">
      <c r="A256" s="500" t="s">
        <v>39</v>
      </c>
      <c r="B256" s="501"/>
      <c r="C256" s="501"/>
      <c r="D256" s="502"/>
      <c r="E256" s="106"/>
      <c r="F256" s="32">
        <f>SUM(F247:F255)</f>
        <v>3</v>
      </c>
      <c r="G256" s="32">
        <f t="shared" ref="G256:S256" si="55">SUM(G247:G255)</f>
        <v>9</v>
      </c>
      <c r="H256" s="32">
        <f t="shared" si="55"/>
        <v>180000</v>
      </c>
      <c r="I256" s="32">
        <f t="shared" si="55"/>
        <v>0</v>
      </c>
      <c r="J256" s="32">
        <f t="shared" si="55"/>
        <v>0</v>
      </c>
      <c r="K256" s="32">
        <f t="shared" si="55"/>
        <v>0</v>
      </c>
      <c r="L256" s="32">
        <f t="shared" si="55"/>
        <v>0</v>
      </c>
      <c r="M256" s="32">
        <f t="shared" si="55"/>
        <v>0</v>
      </c>
      <c r="N256" s="32">
        <f t="shared" si="55"/>
        <v>0</v>
      </c>
      <c r="O256" s="32">
        <f t="shared" si="55"/>
        <v>81</v>
      </c>
      <c r="P256" s="32">
        <f t="shared" si="55"/>
        <v>56700</v>
      </c>
      <c r="Q256" s="32">
        <f t="shared" si="55"/>
        <v>3</v>
      </c>
      <c r="R256" s="32">
        <f t="shared" si="55"/>
        <v>90</v>
      </c>
      <c r="S256" s="32">
        <f t="shared" si="55"/>
        <v>236700</v>
      </c>
    </row>
    <row r="257" spans="1:19" s="388" customFormat="1" ht="75.75" customHeight="1" x14ac:dyDescent="0.3">
      <c r="A257" s="346">
        <v>27</v>
      </c>
      <c r="B257" s="386" t="s">
        <v>84</v>
      </c>
      <c r="C257" s="387" t="s">
        <v>326</v>
      </c>
      <c r="D257" s="387" t="s">
        <v>325</v>
      </c>
      <c r="E257" s="346">
        <v>240</v>
      </c>
      <c r="F257" s="344">
        <v>2</v>
      </c>
      <c r="G257" s="344">
        <v>40</v>
      </c>
      <c r="H257" s="345">
        <f>G257*5000</f>
        <v>200000</v>
      </c>
      <c r="I257" s="345">
        <v>0</v>
      </c>
      <c r="J257" s="345">
        <v>0</v>
      </c>
      <c r="K257" s="345">
        <v>0</v>
      </c>
      <c r="L257" s="345">
        <v>0</v>
      </c>
      <c r="M257" s="345">
        <v>0</v>
      </c>
      <c r="N257" s="345">
        <v>0</v>
      </c>
      <c r="O257" s="345">
        <v>0</v>
      </c>
      <c r="P257" s="345">
        <v>0</v>
      </c>
      <c r="Q257" s="351">
        <f>F257+I257+L257</f>
        <v>2</v>
      </c>
      <c r="R257" s="351">
        <f>G257+J257+M257+O257</f>
        <v>40</v>
      </c>
      <c r="S257" s="351">
        <f>H257+K257+N257+P257</f>
        <v>200000</v>
      </c>
    </row>
    <row r="258" spans="1:19" ht="36.75" customHeight="1" x14ac:dyDescent="0.3">
      <c r="A258" s="16"/>
      <c r="B258" s="4"/>
      <c r="C258" s="97" t="s">
        <v>327</v>
      </c>
      <c r="D258" s="98" t="s">
        <v>95</v>
      </c>
      <c r="E258" s="111">
        <v>100</v>
      </c>
      <c r="F258" s="117">
        <v>0</v>
      </c>
      <c r="G258" s="117">
        <v>0</v>
      </c>
      <c r="H258" s="102">
        <v>0</v>
      </c>
      <c r="I258" s="102">
        <v>2</v>
      </c>
      <c r="J258" s="102">
        <v>40</v>
      </c>
      <c r="K258" s="102">
        <f>J258*1000</f>
        <v>40000</v>
      </c>
      <c r="L258" s="102">
        <v>0</v>
      </c>
      <c r="M258" s="102">
        <v>0</v>
      </c>
      <c r="N258" s="102">
        <v>0</v>
      </c>
      <c r="O258" s="102">
        <v>0</v>
      </c>
      <c r="P258" s="102">
        <v>0</v>
      </c>
      <c r="Q258" s="100">
        <f t="shared" ref="Q258:Q269" si="56">F258+I258+L258</f>
        <v>2</v>
      </c>
      <c r="R258" s="100">
        <f t="shared" ref="R258:S269" si="57">G258+J258+M258+O258</f>
        <v>40</v>
      </c>
      <c r="S258" s="100">
        <f t="shared" si="57"/>
        <v>40000</v>
      </c>
    </row>
    <row r="259" spans="1:19" ht="36.75" customHeight="1" x14ac:dyDescent="0.3">
      <c r="A259" s="16"/>
      <c r="B259" s="4"/>
      <c r="C259" s="97" t="s">
        <v>329</v>
      </c>
      <c r="D259" s="98" t="s">
        <v>95</v>
      </c>
      <c r="E259" s="111">
        <v>40</v>
      </c>
      <c r="F259" s="117">
        <v>0</v>
      </c>
      <c r="G259" s="117">
        <v>0</v>
      </c>
      <c r="H259" s="102">
        <v>0</v>
      </c>
      <c r="I259" s="102">
        <v>1</v>
      </c>
      <c r="J259" s="102">
        <v>20</v>
      </c>
      <c r="K259" s="102">
        <v>20000</v>
      </c>
      <c r="L259" s="102">
        <v>0</v>
      </c>
      <c r="M259" s="102">
        <v>0</v>
      </c>
      <c r="N259" s="102">
        <v>0</v>
      </c>
      <c r="O259" s="102">
        <v>0</v>
      </c>
      <c r="P259" s="102">
        <v>0</v>
      </c>
      <c r="Q259" s="100">
        <f t="shared" si="56"/>
        <v>1</v>
      </c>
      <c r="R259" s="100">
        <f t="shared" si="57"/>
        <v>20</v>
      </c>
      <c r="S259" s="100">
        <f t="shared" si="57"/>
        <v>20000</v>
      </c>
    </row>
    <row r="260" spans="1:19" ht="37.5" x14ac:dyDescent="0.3">
      <c r="A260" s="16"/>
      <c r="B260" s="4"/>
      <c r="C260" s="97" t="s">
        <v>330</v>
      </c>
      <c r="D260" s="98" t="s">
        <v>95</v>
      </c>
      <c r="E260" s="111">
        <v>40</v>
      </c>
      <c r="F260" s="117">
        <v>0</v>
      </c>
      <c r="G260" s="117">
        <v>0</v>
      </c>
      <c r="H260" s="102">
        <v>0</v>
      </c>
      <c r="I260" s="102">
        <v>1</v>
      </c>
      <c r="J260" s="102">
        <v>20</v>
      </c>
      <c r="K260" s="102">
        <v>20000</v>
      </c>
      <c r="L260" s="102">
        <v>0</v>
      </c>
      <c r="M260" s="102">
        <v>0</v>
      </c>
      <c r="N260" s="102">
        <v>0</v>
      </c>
      <c r="O260" s="102">
        <v>0</v>
      </c>
      <c r="P260" s="102">
        <v>0</v>
      </c>
      <c r="Q260" s="100">
        <f t="shared" si="56"/>
        <v>1</v>
      </c>
      <c r="R260" s="100">
        <f t="shared" si="57"/>
        <v>20</v>
      </c>
      <c r="S260" s="100">
        <f t="shared" si="57"/>
        <v>20000</v>
      </c>
    </row>
    <row r="261" spans="1:19" ht="37.5" x14ac:dyDescent="0.3">
      <c r="A261" s="63"/>
      <c r="B261" s="5"/>
      <c r="C261" s="99" t="s">
        <v>331</v>
      </c>
      <c r="D261" s="120" t="s">
        <v>95</v>
      </c>
      <c r="E261" s="112">
        <v>40</v>
      </c>
      <c r="F261" s="121">
        <v>0</v>
      </c>
      <c r="G261" s="121">
        <v>0</v>
      </c>
      <c r="H261" s="103">
        <v>0</v>
      </c>
      <c r="I261" s="103">
        <v>1</v>
      </c>
      <c r="J261" s="103">
        <v>20</v>
      </c>
      <c r="K261" s="103">
        <v>20000</v>
      </c>
      <c r="L261" s="103">
        <v>0</v>
      </c>
      <c r="M261" s="103">
        <v>0</v>
      </c>
      <c r="N261" s="103">
        <v>0</v>
      </c>
      <c r="O261" s="103">
        <v>0</v>
      </c>
      <c r="P261" s="103">
        <v>0</v>
      </c>
      <c r="Q261" s="137">
        <f t="shared" si="56"/>
        <v>1</v>
      </c>
      <c r="R261" s="137">
        <f t="shared" si="57"/>
        <v>20</v>
      </c>
      <c r="S261" s="137">
        <f t="shared" si="57"/>
        <v>20000</v>
      </c>
    </row>
    <row r="262" spans="1:19" ht="37.5" x14ac:dyDescent="0.3">
      <c r="A262" s="11"/>
      <c r="B262" s="3"/>
      <c r="C262" s="96" t="s">
        <v>332</v>
      </c>
      <c r="D262" s="170" t="s">
        <v>95</v>
      </c>
      <c r="E262" s="94">
        <v>60</v>
      </c>
      <c r="F262" s="116">
        <v>0</v>
      </c>
      <c r="G262" s="116">
        <v>0</v>
      </c>
      <c r="H262" s="101">
        <v>0</v>
      </c>
      <c r="I262" s="101">
        <v>1</v>
      </c>
      <c r="J262" s="101">
        <v>20</v>
      </c>
      <c r="K262" s="101">
        <v>20000</v>
      </c>
      <c r="L262" s="101">
        <v>0</v>
      </c>
      <c r="M262" s="101">
        <v>0</v>
      </c>
      <c r="N262" s="101">
        <v>0</v>
      </c>
      <c r="O262" s="101">
        <v>0</v>
      </c>
      <c r="P262" s="101">
        <v>0</v>
      </c>
      <c r="Q262" s="159">
        <f t="shared" si="56"/>
        <v>1</v>
      </c>
      <c r="R262" s="159">
        <f t="shared" si="57"/>
        <v>20</v>
      </c>
      <c r="S262" s="159">
        <f t="shared" si="57"/>
        <v>20000</v>
      </c>
    </row>
    <row r="263" spans="1:19" ht="37.5" x14ac:dyDescent="0.3">
      <c r="A263" s="16"/>
      <c r="B263" s="4"/>
      <c r="C263" s="97" t="s">
        <v>333</v>
      </c>
      <c r="D263" s="98" t="s">
        <v>95</v>
      </c>
      <c r="E263" s="111">
        <v>60</v>
      </c>
      <c r="F263" s="117">
        <v>0</v>
      </c>
      <c r="G263" s="117">
        <v>0</v>
      </c>
      <c r="H263" s="102">
        <v>0</v>
      </c>
      <c r="I263" s="102">
        <v>1</v>
      </c>
      <c r="J263" s="102">
        <v>20</v>
      </c>
      <c r="K263" s="102">
        <v>20000</v>
      </c>
      <c r="L263" s="102">
        <v>0</v>
      </c>
      <c r="M263" s="102">
        <v>0</v>
      </c>
      <c r="N263" s="102">
        <v>0</v>
      </c>
      <c r="O263" s="102">
        <v>0</v>
      </c>
      <c r="P263" s="102">
        <v>0</v>
      </c>
      <c r="Q263" s="100">
        <f t="shared" si="56"/>
        <v>1</v>
      </c>
      <c r="R263" s="100">
        <f t="shared" si="57"/>
        <v>20</v>
      </c>
      <c r="S263" s="100">
        <f t="shared" si="57"/>
        <v>20000</v>
      </c>
    </row>
    <row r="264" spans="1:19" s="388" customFormat="1" ht="34.5" customHeight="1" x14ac:dyDescent="0.3">
      <c r="A264" s="174"/>
      <c r="B264" s="389"/>
      <c r="C264" s="390" t="s">
        <v>334</v>
      </c>
      <c r="D264" s="391" t="s">
        <v>340</v>
      </c>
      <c r="E264" s="347">
        <v>150</v>
      </c>
      <c r="F264" s="348">
        <v>0</v>
      </c>
      <c r="G264" s="348">
        <v>0</v>
      </c>
      <c r="H264" s="349">
        <v>0</v>
      </c>
      <c r="I264" s="348">
        <v>0</v>
      </c>
      <c r="J264" s="348">
        <v>0</v>
      </c>
      <c r="K264" s="349">
        <v>0</v>
      </c>
      <c r="L264" s="349">
        <v>2</v>
      </c>
      <c r="M264" s="349">
        <v>40</v>
      </c>
      <c r="N264" s="349">
        <v>40000</v>
      </c>
      <c r="O264" s="349"/>
      <c r="P264" s="349"/>
      <c r="Q264" s="350">
        <f t="shared" si="56"/>
        <v>2</v>
      </c>
      <c r="R264" s="350">
        <f t="shared" si="57"/>
        <v>40</v>
      </c>
      <c r="S264" s="350">
        <f t="shared" si="57"/>
        <v>40000</v>
      </c>
    </row>
    <row r="265" spans="1:19" x14ac:dyDescent="0.3">
      <c r="A265" s="16"/>
      <c r="B265" s="4"/>
      <c r="C265" s="97" t="s">
        <v>335</v>
      </c>
      <c r="D265" s="98" t="s">
        <v>341</v>
      </c>
      <c r="E265" s="111">
        <v>60</v>
      </c>
      <c r="F265" s="117">
        <v>0</v>
      </c>
      <c r="G265" s="117">
        <v>0</v>
      </c>
      <c r="H265" s="102">
        <v>0</v>
      </c>
      <c r="I265" s="117">
        <v>0</v>
      </c>
      <c r="J265" s="117">
        <v>0</v>
      </c>
      <c r="K265" s="102">
        <v>0</v>
      </c>
      <c r="L265" s="102">
        <v>2</v>
      </c>
      <c r="M265" s="102">
        <v>32</v>
      </c>
      <c r="N265" s="102">
        <v>32000</v>
      </c>
      <c r="O265" s="102"/>
      <c r="P265" s="102"/>
      <c r="Q265" s="100">
        <f t="shared" si="56"/>
        <v>2</v>
      </c>
      <c r="R265" s="100">
        <f t="shared" si="57"/>
        <v>32</v>
      </c>
      <c r="S265" s="100">
        <f t="shared" si="57"/>
        <v>32000</v>
      </c>
    </row>
    <row r="266" spans="1:19" ht="16.5" customHeight="1" x14ac:dyDescent="0.3">
      <c r="A266" s="16"/>
      <c r="B266" s="4"/>
      <c r="C266" s="97" t="s">
        <v>336</v>
      </c>
      <c r="D266" s="98" t="s">
        <v>95</v>
      </c>
      <c r="E266" s="111">
        <v>60</v>
      </c>
      <c r="F266" s="117">
        <v>0</v>
      </c>
      <c r="G266" s="117">
        <v>0</v>
      </c>
      <c r="H266" s="102">
        <v>0</v>
      </c>
      <c r="I266" s="117">
        <v>0</v>
      </c>
      <c r="J266" s="117">
        <v>0</v>
      </c>
      <c r="K266" s="102">
        <v>0</v>
      </c>
      <c r="L266" s="102">
        <v>1</v>
      </c>
      <c r="M266" s="102">
        <v>16</v>
      </c>
      <c r="N266" s="102">
        <v>16000</v>
      </c>
      <c r="O266" s="102">
        <v>0</v>
      </c>
      <c r="P266" s="102">
        <v>0</v>
      </c>
      <c r="Q266" s="100">
        <f t="shared" si="56"/>
        <v>1</v>
      </c>
      <c r="R266" s="100">
        <f t="shared" si="57"/>
        <v>16</v>
      </c>
      <c r="S266" s="100">
        <f t="shared" si="57"/>
        <v>16000</v>
      </c>
    </row>
    <row r="267" spans="1:19" ht="37.5" x14ac:dyDescent="0.3">
      <c r="A267" s="16"/>
      <c r="B267" s="4"/>
      <c r="C267" s="97" t="s">
        <v>337</v>
      </c>
      <c r="D267" s="98" t="s">
        <v>340</v>
      </c>
      <c r="E267" s="111">
        <v>60</v>
      </c>
      <c r="F267" s="117"/>
      <c r="G267" s="117"/>
      <c r="H267" s="102"/>
      <c r="I267" s="117"/>
      <c r="J267" s="117"/>
      <c r="K267" s="102"/>
      <c r="L267" s="102">
        <v>1</v>
      </c>
      <c r="M267" s="102">
        <v>16</v>
      </c>
      <c r="N267" s="102">
        <v>16000</v>
      </c>
      <c r="O267" s="102"/>
      <c r="P267" s="102"/>
      <c r="Q267" s="100">
        <f t="shared" si="56"/>
        <v>1</v>
      </c>
      <c r="R267" s="100">
        <f t="shared" si="57"/>
        <v>16</v>
      </c>
      <c r="S267" s="100">
        <f t="shared" si="57"/>
        <v>16000</v>
      </c>
    </row>
    <row r="268" spans="1:19" ht="35.25" customHeight="1" x14ac:dyDescent="0.3">
      <c r="A268" s="16"/>
      <c r="B268" s="4"/>
      <c r="C268" s="97" t="s">
        <v>338</v>
      </c>
      <c r="D268" s="98" t="s">
        <v>307</v>
      </c>
      <c r="E268" s="111">
        <v>30</v>
      </c>
      <c r="F268" s="117">
        <v>0</v>
      </c>
      <c r="G268" s="117">
        <v>0</v>
      </c>
      <c r="H268" s="102">
        <v>0</v>
      </c>
      <c r="I268" s="117">
        <v>0</v>
      </c>
      <c r="J268" s="117">
        <v>0</v>
      </c>
      <c r="K268" s="102">
        <v>0</v>
      </c>
      <c r="L268" s="102">
        <v>1</v>
      </c>
      <c r="M268" s="102">
        <v>16</v>
      </c>
      <c r="N268" s="102">
        <v>16000</v>
      </c>
      <c r="O268" s="102">
        <v>0</v>
      </c>
      <c r="P268" s="102">
        <v>0</v>
      </c>
      <c r="Q268" s="100">
        <f t="shared" si="56"/>
        <v>1</v>
      </c>
      <c r="R268" s="100">
        <f t="shared" si="57"/>
        <v>16</v>
      </c>
      <c r="S268" s="100">
        <f t="shared" si="57"/>
        <v>16000</v>
      </c>
    </row>
    <row r="269" spans="1:19" ht="17.100000000000001" customHeight="1" x14ac:dyDescent="0.3">
      <c r="A269" s="63"/>
      <c r="B269" s="5"/>
      <c r="C269" s="99" t="s">
        <v>339</v>
      </c>
      <c r="D269" s="120" t="s">
        <v>95</v>
      </c>
      <c r="E269" s="112">
        <v>30</v>
      </c>
      <c r="F269" s="121">
        <v>0</v>
      </c>
      <c r="G269" s="121">
        <v>0</v>
      </c>
      <c r="H269" s="103">
        <v>0</v>
      </c>
      <c r="I269" s="121">
        <v>0</v>
      </c>
      <c r="J269" s="121">
        <v>0</v>
      </c>
      <c r="K269" s="103">
        <v>0</v>
      </c>
      <c r="L269" s="103">
        <v>2</v>
      </c>
      <c r="M269" s="103">
        <v>32</v>
      </c>
      <c r="N269" s="103">
        <v>32000</v>
      </c>
      <c r="O269" s="103">
        <v>0</v>
      </c>
      <c r="P269" s="103">
        <v>0</v>
      </c>
      <c r="Q269" s="137">
        <f t="shared" si="56"/>
        <v>2</v>
      </c>
      <c r="R269" s="137">
        <f t="shared" si="57"/>
        <v>32</v>
      </c>
      <c r="S269" s="137">
        <f t="shared" si="57"/>
        <v>32000</v>
      </c>
    </row>
    <row r="270" spans="1:19" ht="17.100000000000001" customHeight="1" x14ac:dyDescent="0.3">
      <c r="A270" s="500" t="s">
        <v>39</v>
      </c>
      <c r="B270" s="501"/>
      <c r="C270" s="501"/>
      <c r="D270" s="502"/>
      <c r="E270" s="106"/>
      <c r="F270" s="32">
        <f>SUM(F258+F259+F260+F261+F262+F263+F265+F266+F267+F268+F269)</f>
        <v>0</v>
      </c>
      <c r="G270" s="32">
        <f t="shared" ref="G270:P270" si="58">SUM(G258+G259+G260+G261+G262+G263+G265+G266+G267+G268+G269)</f>
        <v>0</v>
      </c>
      <c r="H270" s="32">
        <f t="shared" si="58"/>
        <v>0</v>
      </c>
      <c r="I270" s="32">
        <f t="shared" si="58"/>
        <v>7</v>
      </c>
      <c r="J270" s="32">
        <f t="shared" si="58"/>
        <v>140</v>
      </c>
      <c r="K270" s="32">
        <f t="shared" si="58"/>
        <v>140000</v>
      </c>
      <c r="L270" s="32">
        <f t="shared" si="58"/>
        <v>7</v>
      </c>
      <c r="M270" s="32">
        <f t="shared" si="58"/>
        <v>112</v>
      </c>
      <c r="N270" s="32">
        <f t="shared" si="58"/>
        <v>112000</v>
      </c>
      <c r="O270" s="32">
        <f t="shared" si="58"/>
        <v>0</v>
      </c>
      <c r="P270" s="32">
        <f t="shared" si="58"/>
        <v>0</v>
      </c>
      <c r="Q270" s="32">
        <f>SUM(Q257:Q269)</f>
        <v>18</v>
      </c>
      <c r="R270" s="32">
        <f>SUM(R257:R269)</f>
        <v>332</v>
      </c>
      <c r="S270" s="32">
        <f>SUM(S258+S259+S260+S261+S262+S263+S265+S266+S267+S268+S269)</f>
        <v>252000</v>
      </c>
    </row>
    <row r="271" spans="1:19" ht="16.899999999999999" customHeight="1" x14ac:dyDescent="0.3">
      <c r="A271" s="11">
        <v>28</v>
      </c>
      <c r="B271" s="14" t="s">
        <v>246</v>
      </c>
      <c r="C271" s="3" t="s">
        <v>401</v>
      </c>
      <c r="D271" s="14" t="s">
        <v>85</v>
      </c>
      <c r="E271" s="11">
        <v>30</v>
      </c>
      <c r="F271" s="42">
        <v>0</v>
      </c>
      <c r="G271" s="42">
        <v>0</v>
      </c>
      <c r="H271" s="42">
        <v>0</v>
      </c>
      <c r="I271" s="42">
        <v>11</v>
      </c>
      <c r="J271" s="42">
        <v>220</v>
      </c>
      <c r="K271" s="29">
        <v>286000</v>
      </c>
      <c r="L271" s="42">
        <v>0</v>
      </c>
      <c r="M271" s="42">
        <v>0</v>
      </c>
      <c r="N271" s="42">
        <v>0</v>
      </c>
      <c r="O271" s="42">
        <v>0</v>
      </c>
      <c r="P271" s="42">
        <v>0</v>
      </c>
      <c r="Q271" s="30">
        <f>F271+I271+L271</f>
        <v>11</v>
      </c>
      <c r="R271" s="30">
        <f t="shared" ref="R271:S274" si="59">G271+J271+M271+O271</f>
        <v>220</v>
      </c>
      <c r="S271" s="30">
        <f t="shared" si="59"/>
        <v>286000</v>
      </c>
    </row>
    <row r="272" spans="1:19" ht="16.899999999999999" customHeight="1" x14ac:dyDescent="0.3">
      <c r="A272" s="64"/>
      <c r="B272" s="72"/>
      <c r="C272" s="4" t="s">
        <v>402</v>
      </c>
      <c r="D272" s="16" t="s">
        <v>95</v>
      </c>
      <c r="E272" s="16">
        <v>30</v>
      </c>
      <c r="F272" s="41">
        <v>0</v>
      </c>
      <c r="G272" s="41">
        <v>0</v>
      </c>
      <c r="H272" s="41">
        <v>0</v>
      </c>
      <c r="I272" s="41">
        <v>1</v>
      </c>
      <c r="J272" s="41">
        <v>20</v>
      </c>
      <c r="K272" s="13">
        <v>26000</v>
      </c>
      <c r="L272" s="41">
        <v>0</v>
      </c>
      <c r="M272" s="41">
        <v>0</v>
      </c>
      <c r="N272" s="41">
        <v>0</v>
      </c>
      <c r="O272" s="41">
        <v>0</v>
      </c>
      <c r="P272" s="41">
        <v>0</v>
      </c>
      <c r="Q272" s="31">
        <f>F272+I272+L272</f>
        <v>1</v>
      </c>
      <c r="R272" s="31">
        <f t="shared" si="59"/>
        <v>20</v>
      </c>
      <c r="S272" s="31">
        <f t="shared" si="59"/>
        <v>26000</v>
      </c>
    </row>
    <row r="273" spans="1:19" ht="33" customHeight="1" x14ac:dyDescent="0.3">
      <c r="A273" s="64"/>
      <c r="B273" s="72"/>
      <c r="C273" s="73" t="s">
        <v>403</v>
      </c>
      <c r="D273" s="16" t="s">
        <v>95</v>
      </c>
      <c r="E273" s="16">
        <v>18</v>
      </c>
      <c r="F273" s="41">
        <v>0</v>
      </c>
      <c r="G273" s="41">
        <v>0</v>
      </c>
      <c r="H273" s="41">
        <v>0</v>
      </c>
      <c r="I273" s="41">
        <v>2</v>
      </c>
      <c r="J273" s="41">
        <v>40</v>
      </c>
      <c r="K273" s="13">
        <v>36600</v>
      </c>
      <c r="L273" s="41">
        <v>0</v>
      </c>
      <c r="M273" s="41">
        <v>0</v>
      </c>
      <c r="N273" s="41">
        <v>0</v>
      </c>
      <c r="O273" s="41">
        <v>0</v>
      </c>
      <c r="P273" s="41">
        <v>0</v>
      </c>
      <c r="Q273" s="31">
        <f>F273+I273+L273</f>
        <v>2</v>
      </c>
      <c r="R273" s="31">
        <f t="shared" si="59"/>
        <v>40</v>
      </c>
      <c r="S273" s="31">
        <f t="shared" si="59"/>
        <v>36600</v>
      </c>
    </row>
    <row r="274" spans="1:19" ht="16.899999999999999" customHeight="1" x14ac:dyDescent="0.3">
      <c r="A274" s="64"/>
      <c r="B274" s="72"/>
      <c r="C274" s="4" t="s">
        <v>404</v>
      </c>
      <c r="D274" s="16" t="s">
        <v>95</v>
      </c>
      <c r="E274" s="16">
        <v>18</v>
      </c>
      <c r="F274" s="41">
        <v>0</v>
      </c>
      <c r="G274" s="41">
        <v>0</v>
      </c>
      <c r="H274" s="41">
        <v>0</v>
      </c>
      <c r="I274" s="41">
        <v>3</v>
      </c>
      <c r="J274" s="41">
        <v>60</v>
      </c>
      <c r="K274" s="13">
        <v>54900</v>
      </c>
      <c r="L274" s="41">
        <v>0</v>
      </c>
      <c r="M274" s="41">
        <v>0</v>
      </c>
      <c r="N274" s="41">
        <v>0</v>
      </c>
      <c r="O274" s="41">
        <v>0</v>
      </c>
      <c r="P274" s="41">
        <v>0</v>
      </c>
      <c r="Q274" s="31">
        <f>F274+I274+L274</f>
        <v>3</v>
      </c>
      <c r="R274" s="31">
        <f t="shared" si="59"/>
        <v>60</v>
      </c>
      <c r="S274" s="31">
        <f t="shared" si="59"/>
        <v>54900</v>
      </c>
    </row>
    <row r="275" spans="1:19" ht="16.899999999999999" customHeight="1" x14ac:dyDescent="0.3">
      <c r="A275" s="521" t="s">
        <v>39</v>
      </c>
      <c r="B275" s="521"/>
      <c r="C275" s="521"/>
      <c r="D275" s="521"/>
      <c r="E275" s="106"/>
      <c r="F275" s="32">
        <f>SUM(F271:F274)</f>
        <v>0</v>
      </c>
      <c r="G275" s="32">
        <f t="shared" ref="G275:S275" si="60">SUM(G271:G274)</f>
        <v>0</v>
      </c>
      <c r="H275" s="32">
        <f t="shared" si="60"/>
        <v>0</v>
      </c>
      <c r="I275" s="32">
        <f t="shared" si="60"/>
        <v>17</v>
      </c>
      <c r="J275" s="32">
        <f t="shared" si="60"/>
        <v>340</v>
      </c>
      <c r="K275" s="32">
        <f t="shared" si="60"/>
        <v>403500</v>
      </c>
      <c r="L275" s="32">
        <f t="shared" si="60"/>
        <v>0</v>
      </c>
      <c r="M275" s="32">
        <f t="shared" si="60"/>
        <v>0</v>
      </c>
      <c r="N275" s="32">
        <f t="shared" si="60"/>
        <v>0</v>
      </c>
      <c r="O275" s="32">
        <f t="shared" si="60"/>
        <v>0</v>
      </c>
      <c r="P275" s="32">
        <f t="shared" si="60"/>
        <v>0</v>
      </c>
      <c r="Q275" s="32">
        <f t="shared" si="60"/>
        <v>17</v>
      </c>
      <c r="R275" s="32">
        <f t="shared" si="60"/>
        <v>340</v>
      </c>
      <c r="S275" s="32">
        <f t="shared" si="60"/>
        <v>403500</v>
      </c>
    </row>
    <row r="276" spans="1:19" ht="16.899999999999999" customHeight="1" x14ac:dyDescent="0.3">
      <c r="A276" s="11">
        <v>29</v>
      </c>
      <c r="B276" s="11" t="s">
        <v>321</v>
      </c>
      <c r="C276" s="3" t="s">
        <v>405</v>
      </c>
      <c r="D276" s="11" t="s">
        <v>158</v>
      </c>
      <c r="E276" s="11">
        <v>18</v>
      </c>
      <c r="F276" s="42">
        <v>0</v>
      </c>
      <c r="G276" s="42">
        <v>0</v>
      </c>
      <c r="H276" s="42">
        <v>0</v>
      </c>
      <c r="I276" s="42">
        <v>0</v>
      </c>
      <c r="J276" s="42">
        <v>0</v>
      </c>
      <c r="K276" s="42">
        <v>0</v>
      </c>
      <c r="L276" s="42">
        <v>1</v>
      </c>
      <c r="M276" s="42">
        <v>20</v>
      </c>
      <c r="N276" s="118">
        <v>20000</v>
      </c>
      <c r="O276" s="30">
        <v>0</v>
      </c>
      <c r="P276" s="30">
        <v>0</v>
      </c>
      <c r="Q276" s="30">
        <f>F276+I276+L276</f>
        <v>1</v>
      </c>
      <c r="R276" s="30">
        <f>G276+J276+M276+O276</f>
        <v>20</v>
      </c>
      <c r="S276" s="30">
        <f>H276+K276+N276+P276</f>
        <v>20000</v>
      </c>
    </row>
    <row r="277" spans="1:19" ht="16.899999999999999" customHeight="1" x14ac:dyDescent="0.3">
      <c r="A277" s="64"/>
      <c r="B277" s="64"/>
      <c r="C277" s="4" t="s">
        <v>320</v>
      </c>
      <c r="D277" s="16"/>
      <c r="E277" s="16"/>
      <c r="F277" s="41"/>
      <c r="G277" s="41"/>
      <c r="H277" s="41"/>
      <c r="I277" s="41"/>
      <c r="J277" s="41"/>
      <c r="K277" s="41"/>
      <c r="L277" s="41"/>
      <c r="M277" s="41"/>
      <c r="N277" s="41"/>
      <c r="O277" s="31"/>
      <c r="P277" s="31"/>
      <c r="Q277" s="31"/>
      <c r="R277" s="31"/>
      <c r="S277" s="31"/>
    </row>
    <row r="278" spans="1:19" ht="16.899999999999999" customHeight="1" x14ac:dyDescent="0.3">
      <c r="A278" s="64"/>
      <c r="B278" s="64"/>
      <c r="C278" s="4" t="s">
        <v>406</v>
      </c>
      <c r="D278" s="16" t="s">
        <v>158</v>
      </c>
      <c r="E278" s="16">
        <v>18</v>
      </c>
      <c r="F278" s="41">
        <v>0</v>
      </c>
      <c r="G278" s="41">
        <v>0</v>
      </c>
      <c r="H278" s="41">
        <v>0</v>
      </c>
      <c r="I278" s="41">
        <v>0</v>
      </c>
      <c r="J278" s="41">
        <v>0</v>
      </c>
      <c r="K278" s="41">
        <v>0</v>
      </c>
      <c r="L278" s="41">
        <v>1</v>
      </c>
      <c r="M278" s="41">
        <v>20</v>
      </c>
      <c r="N278" s="119">
        <v>20000</v>
      </c>
      <c r="O278" s="31">
        <v>0</v>
      </c>
      <c r="P278" s="31">
        <v>0</v>
      </c>
      <c r="Q278" s="31">
        <f>F278+I278+L278</f>
        <v>1</v>
      </c>
      <c r="R278" s="31">
        <f>G278+J278+M278+O278</f>
        <v>20</v>
      </c>
      <c r="S278" s="31">
        <f>H278+K278+N278+P278</f>
        <v>20000</v>
      </c>
    </row>
    <row r="279" spans="1:19" ht="16.899999999999999" customHeight="1" x14ac:dyDescent="0.3">
      <c r="A279" s="64"/>
      <c r="B279" s="64"/>
      <c r="C279" s="4" t="s">
        <v>407</v>
      </c>
      <c r="D279" s="16" t="s">
        <v>158</v>
      </c>
      <c r="E279" s="16">
        <v>18</v>
      </c>
      <c r="F279" s="41">
        <v>0</v>
      </c>
      <c r="G279" s="41">
        <v>0</v>
      </c>
      <c r="H279" s="41">
        <v>0</v>
      </c>
      <c r="I279" s="41">
        <v>0</v>
      </c>
      <c r="J279" s="41">
        <v>0</v>
      </c>
      <c r="K279" s="41">
        <v>0</v>
      </c>
      <c r="L279" s="41">
        <v>1</v>
      </c>
      <c r="M279" s="41">
        <v>20</v>
      </c>
      <c r="N279" s="119">
        <v>20000</v>
      </c>
      <c r="O279" s="31">
        <v>0</v>
      </c>
      <c r="P279" s="31">
        <v>0</v>
      </c>
      <c r="Q279" s="31">
        <f>F279+I279+L279</f>
        <v>1</v>
      </c>
      <c r="R279" s="31">
        <f>G279+J279+M279+O279</f>
        <v>20</v>
      </c>
      <c r="S279" s="31">
        <f>H279+K279+N279+P279</f>
        <v>20000</v>
      </c>
    </row>
    <row r="280" spans="1:19" ht="16.899999999999999" customHeight="1" x14ac:dyDescent="0.3">
      <c r="A280" s="521" t="s">
        <v>39</v>
      </c>
      <c r="B280" s="521"/>
      <c r="C280" s="521"/>
      <c r="D280" s="521"/>
      <c r="E280" s="106"/>
      <c r="F280" s="32">
        <f>SUM(F276:F279)</f>
        <v>0</v>
      </c>
      <c r="G280" s="32">
        <f t="shared" ref="G280:S280" si="61">SUM(G276:G279)</f>
        <v>0</v>
      </c>
      <c r="H280" s="32">
        <f t="shared" si="61"/>
        <v>0</v>
      </c>
      <c r="I280" s="32">
        <f t="shared" si="61"/>
        <v>0</v>
      </c>
      <c r="J280" s="32">
        <f t="shared" si="61"/>
        <v>0</v>
      </c>
      <c r="K280" s="32">
        <f t="shared" si="61"/>
        <v>0</v>
      </c>
      <c r="L280" s="32">
        <f t="shared" si="61"/>
        <v>3</v>
      </c>
      <c r="M280" s="32">
        <f t="shared" si="61"/>
        <v>60</v>
      </c>
      <c r="N280" s="32">
        <f t="shared" si="61"/>
        <v>60000</v>
      </c>
      <c r="O280" s="32">
        <f t="shared" si="61"/>
        <v>0</v>
      </c>
      <c r="P280" s="32">
        <f t="shared" si="61"/>
        <v>0</v>
      </c>
      <c r="Q280" s="32">
        <f t="shared" si="61"/>
        <v>3</v>
      </c>
      <c r="R280" s="32">
        <f t="shared" si="61"/>
        <v>60</v>
      </c>
      <c r="S280" s="32">
        <f t="shared" si="61"/>
        <v>60000</v>
      </c>
    </row>
    <row r="281" spans="1:19" ht="16.899999999999999" customHeight="1" x14ac:dyDescent="0.3">
      <c r="A281" s="11">
        <v>30</v>
      </c>
      <c r="B281" s="14" t="s">
        <v>233</v>
      </c>
      <c r="C281" s="138" t="s">
        <v>397</v>
      </c>
      <c r="D281" s="139" t="s">
        <v>343</v>
      </c>
      <c r="E281" s="144">
        <v>40</v>
      </c>
      <c r="F281" s="144">
        <v>0</v>
      </c>
      <c r="G281" s="144">
        <v>0</v>
      </c>
      <c r="H281" s="144">
        <v>0</v>
      </c>
      <c r="I281" s="144">
        <v>2</v>
      </c>
      <c r="J281" s="144">
        <v>40</v>
      </c>
      <c r="K281" s="144">
        <v>55000</v>
      </c>
      <c r="L281" s="144">
        <v>0</v>
      </c>
      <c r="M281" s="144">
        <v>0</v>
      </c>
      <c r="N281" s="144">
        <v>0</v>
      </c>
      <c r="O281" s="29">
        <v>0</v>
      </c>
      <c r="P281" s="29">
        <v>0</v>
      </c>
      <c r="Q281" s="30">
        <f>F281+I281+L281</f>
        <v>2</v>
      </c>
      <c r="R281" s="30">
        <f>G281+J281+M281+O281</f>
        <v>40</v>
      </c>
      <c r="S281" s="30">
        <f>H281+K281+N281+P281</f>
        <v>55000</v>
      </c>
    </row>
    <row r="282" spans="1:19" ht="16.899999999999999" customHeight="1" x14ac:dyDescent="0.3">
      <c r="A282" s="16"/>
      <c r="B282" s="15"/>
      <c r="C282" s="140" t="s">
        <v>342</v>
      </c>
      <c r="D282" s="141" t="s">
        <v>344</v>
      </c>
      <c r="E282" s="145"/>
      <c r="F282" s="145"/>
      <c r="G282" s="145"/>
      <c r="H282" s="145"/>
      <c r="I282" s="145"/>
      <c r="J282" s="145"/>
      <c r="K282" s="145"/>
      <c r="L282" s="145"/>
      <c r="M282" s="145"/>
      <c r="N282" s="145"/>
      <c r="O282" s="13"/>
      <c r="P282" s="13"/>
      <c r="Q282" s="13"/>
      <c r="R282" s="13"/>
      <c r="S282" s="13"/>
    </row>
    <row r="283" spans="1:19" ht="16.899999999999999" customHeight="1" x14ac:dyDescent="0.3">
      <c r="A283" s="16"/>
      <c r="B283" s="15"/>
      <c r="C283" s="140" t="s">
        <v>398</v>
      </c>
      <c r="D283" s="141" t="s">
        <v>345</v>
      </c>
      <c r="E283" s="145">
        <v>18</v>
      </c>
      <c r="F283" s="145">
        <v>0</v>
      </c>
      <c r="G283" s="145">
        <v>0</v>
      </c>
      <c r="H283" s="145">
        <v>0</v>
      </c>
      <c r="I283" s="145">
        <v>4</v>
      </c>
      <c r="J283" s="145">
        <v>100</v>
      </c>
      <c r="K283" s="145">
        <v>190000</v>
      </c>
      <c r="L283" s="145">
        <v>0</v>
      </c>
      <c r="M283" s="145">
        <v>0</v>
      </c>
      <c r="N283" s="145">
        <v>0</v>
      </c>
      <c r="O283" s="13">
        <v>0</v>
      </c>
      <c r="P283" s="13">
        <v>0</v>
      </c>
      <c r="Q283" s="31">
        <f>F283+I283+L283</f>
        <v>4</v>
      </c>
      <c r="R283" s="31">
        <f>G283+J283+M283+O283</f>
        <v>100</v>
      </c>
      <c r="S283" s="31">
        <f>H283+K283+N283+P283</f>
        <v>190000</v>
      </c>
    </row>
    <row r="284" spans="1:19" ht="16.899999999999999" customHeight="1" x14ac:dyDescent="0.3">
      <c r="A284" s="16"/>
      <c r="B284" s="15"/>
      <c r="C284" s="140"/>
      <c r="D284" s="141" t="s">
        <v>388</v>
      </c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3"/>
      <c r="P284" s="13"/>
      <c r="Q284" s="13"/>
      <c r="R284" s="13"/>
      <c r="S284" s="13"/>
    </row>
    <row r="285" spans="1:19" ht="16.899999999999999" customHeight="1" x14ac:dyDescent="0.3">
      <c r="A285" s="63"/>
      <c r="B285" s="39"/>
      <c r="C285" s="142"/>
      <c r="D285" s="143" t="s">
        <v>346</v>
      </c>
      <c r="E285" s="146"/>
      <c r="F285" s="146"/>
      <c r="G285" s="146"/>
      <c r="H285" s="146"/>
      <c r="I285" s="146"/>
      <c r="J285" s="146"/>
      <c r="K285" s="146"/>
      <c r="L285" s="146"/>
      <c r="M285" s="146"/>
      <c r="N285" s="146"/>
      <c r="O285" s="61"/>
      <c r="P285" s="61"/>
      <c r="Q285" s="50"/>
      <c r="R285" s="50"/>
      <c r="S285" s="50"/>
    </row>
    <row r="286" spans="1:19" ht="16.899999999999999" customHeight="1" x14ac:dyDescent="0.3">
      <c r="A286" s="16"/>
      <c r="B286" s="15"/>
      <c r="C286" s="140" t="s">
        <v>399</v>
      </c>
      <c r="D286" s="141" t="s">
        <v>345</v>
      </c>
      <c r="E286" s="145">
        <v>18</v>
      </c>
      <c r="F286" s="145">
        <v>0</v>
      </c>
      <c r="G286" s="145">
        <v>0</v>
      </c>
      <c r="H286" s="145">
        <v>0</v>
      </c>
      <c r="I286" s="145">
        <v>4</v>
      </c>
      <c r="J286" s="145">
        <v>100</v>
      </c>
      <c r="K286" s="145">
        <v>190000</v>
      </c>
      <c r="L286" s="145">
        <v>0</v>
      </c>
      <c r="M286" s="145">
        <v>0</v>
      </c>
      <c r="N286" s="145">
        <v>0</v>
      </c>
      <c r="O286" s="13"/>
      <c r="P286" s="13"/>
      <c r="Q286" s="31">
        <f>F286+I286+L286</f>
        <v>4</v>
      </c>
      <c r="R286" s="31">
        <f>G286+J286+M286+O286</f>
        <v>100</v>
      </c>
      <c r="S286" s="31">
        <f>H286+K286+N286+P286</f>
        <v>190000</v>
      </c>
    </row>
    <row r="287" spans="1:19" ht="16.899999999999999" customHeight="1" x14ac:dyDescent="0.3">
      <c r="A287" s="16"/>
      <c r="B287" s="15"/>
      <c r="C287" s="140" t="s">
        <v>389</v>
      </c>
      <c r="D287" s="141" t="s">
        <v>390</v>
      </c>
      <c r="E287" s="145"/>
      <c r="F287" s="145"/>
      <c r="G287" s="145"/>
      <c r="H287" s="145"/>
      <c r="I287" s="145"/>
      <c r="J287" s="145"/>
      <c r="K287" s="145"/>
      <c r="L287" s="145"/>
      <c r="M287" s="145"/>
      <c r="N287" s="145"/>
      <c r="O287" s="13"/>
      <c r="P287" s="13"/>
      <c r="Q287" s="31"/>
      <c r="R287" s="31"/>
      <c r="S287" s="31"/>
    </row>
    <row r="288" spans="1:19" ht="16.899999999999999" customHeight="1" x14ac:dyDescent="0.3">
      <c r="A288" s="16"/>
      <c r="B288" s="15"/>
      <c r="C288" s="140"/>
      <c r="D288" s="141" t="s">
        <v>391</v>
      </c>
      <c r="E288" s="145"/>
      <c r="F288" s="145"/>
      <c r="G288" s="145"/>
      <c r="H288" s="145"/>
      <c r="I288" s="145"/>
      <c r="J288" s="145"/>
      <c r="K288" s="145"/>
      <c r="L288" s="145"/>
      <c r="M288" s="145"/>
      <c r="N288" s="145"/>
      <c r="O288" s="13"/>
      <c r="P288" s="13"/>
      <c r="Q288" s="13"/>
      <c r="R288" s="13"/>
      <c r="S288" s="13"/>
    </row>
    <row r="289" spans="1:19" ht="16.899999999999999" customHeight="1" x14ac:dyDescent="0.3">
      <c r="A289" s="16"/>
      <c r="B289" s="15"/>
      <c r="C289" s="140" t="s">
        <v>400</v>
      </c>
      <c r="D289" s="141" t="s">
        <v>343</v>
      </c>
      <c r="E289" s="145">
        <v>20</v>
      </c>
      <c r="F289" s="145">
        <v>0</v>
      </c>
      <c r="G289" s="145">
        <v>0</v>
      </c>
      <c r="H289" s="145">
        <v>0</v>
      </c>
      <c r="I289" s="145">
        <v>1</v>
      </c>
      <c r="J289" s="145">
        <v>20</v>
      </c>
      <c r="K289" s="145">
        <v>20000</v>
      </c>
      <c r="L289" s="145">
        <v>0</v>
      </c>
      <c r="M289" s="145">
        <v>0</v>
      </c>
      <c r="N289" s="145">
        <v>0</v>
      </c>
      <c r="O289" s="13"/>
      <c r="P289" s="13"/>
      <c r="Q289" s="31">
        <f>F289+I289+L289</f>
        <v>1</v>
      </c>
      <c r="R289" s="31">
        <f>G289+J289+M289+O289</f>
        <v>20</v>
      </c>
      <c r="S289" s="31">
        <f>H289+K289+N289+P289</f>
        <v>20000</v>
      </c>
    </row>
    <row r="290" spans="1:19" ht="16.899999999999999" customHeight="1" x14ac:dyDescent="0.3">
      <c r="A290" s="16"/>
      <c r="B290" s="15"/>
      <c r="C290" s="140"/>
      <c r="D290" s="141" t="s">
        <v>392</v>
      </c>
      <c r="E290" s="145"/>
      <c r="F290" s="145"/>
      <c r="G290" s="145"/>
      <c r="H290" s="145"/>
      <c r="I290" s="145"/>
      <c r="J290" s="145"/>
      <c r="K290" s="145"/>
      <c r="L290" s="145"/>
      <c r="M290" s="145"/>
      <c r="N290" s="145"/>
      <c r="O290" s="13"/>
      <c r="P290" s="13"/>
      <c r="Q290" s="31"/>
      <c r="R290" s="31"/>
      <c r="S290" s="31"/>
    </row>
    <row r="291" spans="1:19" ht="16.899999999999999" customHeight="1" x14ac:dyDescent="0.3">
      <c r="A291" s="63"/>
      <c r="B291" s="39"/>
      <c r="C291" s="142"/>
      <c r="D291" s="143" t="s">
        <v>393</v>
      </c>
      <c r="E291" s="146"/>
      <c r="F291" s="146"/>
      <c r="G291" s="146"/>
      <c r="H291" s="146"/>
      <c r="I291" s="146"/>
      <c r="J291" s="146"/>
      <c r="K291" s="146"/>
      <c r="L291" s="146"/>
      <c r="M291" s="146"/>
      <c r="N291" s="146"/>
      <c r="O291" s="61"/>
      <c r="P291" s="61"/>
      <c r="Q291" s="61"/>
      <c r="R291" s="61"/>
      <c r="S291" s="61"/>
    </row>
    <row r="292" spans="1:19" ht="16.899999999999999" customHeight="1" x14ac:dyDescent="0.3">
      <c r="A292" s="521" t="s">
        <v>39</v>
      </c>
      <c r="B292" s="521"/>
      <c r="C292" s="521"/>
      <c r="D292" s="521"/>
      <c r="E292" s="106"/>
      <c r="F292" s="32">
        <f>SUM(F281:F291)</f>
        <v>0</v>
      </c>
      <c r="G292" s="32">
        <f t="shared" ref="G292:S292" si="62">SUM(G281:G291)</f>
        <v>0</v>
      </c>
      <c r="H292" s="32">
        <f t="shared" si="62"/>
        <v>0</v>
      </c>
      <c r="I292" s="32">
        <f t="shared" si="62"/>
        <v>11</v>
      </c>
      <c r="J292" s="32">
        <f t="shared" si="62"/>
        <v>260</v>
      </c>
      <c r="K292" s="32">
        <f t="shared" si="62"/>
        <v>455000</v>
      </c>
      <c r="L292" s="32">
        <f t="shared" si="62"/>
        <v>0</v>
      </c>
      <c r="M292" s="32">
        <f t="shared" si="62"/>
        <v>0</v>
      </c>
      <c r="N292" s="32">
        <f t="shared" si="62"/>
        <v>0</v>
      </c>
      <c r="O292" s="32">
        <f t="shared" si="62"/>
        <v>0</v>
      </c>
      <c r="P292" s="32">
        <f t="shared" si="62"/>
        <v>0</v>
      </c>
      <c r="Q292" s="32">
        <f t="shared" si="62"/>
        <v>11</v>
      </c>
      <c r="R292" s="32">
        <f t="shared" si="62"/>
        <v>260</v>
      </c>
      <c r="S292" s="32">
        <f t="shared" si="62"/>
        <v>455000</v>
      </c>
    </row>
    <row r="293" spans="1:19" ht="18.75" customHeight="1" x14ac:dyDescent="0.3">
      <c r="A293" s="11">
        <v>31</v>
      </c>
      <c r="B293" s="3" t="s">
        <v>145</v>
      </c>
      <c r="C293" s="3" t="s">
        <v>146</v>
      </c>
      <c r="D293" s="14" t="s">
        <v>150</v>
      </c>
      <c r="E293" s="11">
        <v>60</v>
      </c>
      <c r="F293" s="42">
        <v>0</v>
      </c>
      <c r="G293" s="42">
        <v>0</v>
      </c>
      <c r="H293" s="29">
        <v>0</v>
      </c>
      <c r="I293" s="42">
        <v>0</v>
      </c>
      <c r="J293" s="42">
        <v>0</v>
      </c>
      <c r="K293" s="42">
        <v>0</v>
      </c>
      <c r="L293" s="42">
        <v>1</v>
      </c>
      <c r="M293" s="42">
        <v>20</v>
      </c>
      <c r="N293" s="29">
        <v>12000</v>
      </c>
      <c r="O293" s="42">
        <v>0</v>
      </c>
      <c r="P293" s="42">
        <v>0</v>
      </c>
      <c r="Q293" s="30">
        <f>F293+I293+L293</f>
        <v>1</v>
      </c>
      <c r="R293" s="30">
        <f t="shared" ref="R293:S297" si="63">G293+J293+M293+O293</f>
        <v>20</v>
      </c>
      <c r="S293" s="30">
        <f t="shared" si="63"/>
        <v>12000</v>
      </c>
    </row>
    <row r="294" spans="1:19" ht="17.45" customHeight="1" x14ac:dyDescent="0.3">
      <c r="A294" s="4"/>
      <c r="B294" s="4"/>
      <c r="C294" s="4" t="s">
        <v>104</v>
      </c>
      <c r="D294" s="16" t="s">
        <v>95</v>
      </c>
      <c r="E294" s="16">
        <v>60</v>
      </c>
      <c r="F294" s="41">
        <v>0</v>
      </c>
      <c r="G294" s="41">
        <v>0</v>
      </c>
      <c r="H294" s="13">
        <v>0</v>
      </c>
      <c r="I294" s="41">
        <v>0</v>
      </c>
      <c r="J294" s="41">
        <v>0</v>
      </c>
      <c r="K294" s="41">
        <v>0</v>
      </c>
      <c r="L294" s="41">
        <v>1</v>
      </c>
      <c r="M294" s="41">
        <v>20</v>
      </c>
      <c r="N294" s="13">
        <v>12000</v>
      </c>
      <c r="O294" s="41">
        <v>0</v>
      </c>
      <c r="P294" s="41">
        <v>0</v>
      </c>
      <c r="Q294" s="31">
        <f>F294+I294+L294</f>
        <v>1</v>
      </c>
      <c r="R294" s="31">
        <f t="shared" si="63"/>
        <v>20</v>
      </c>
      <c r="S294" s="31">
        <f t="shared" si="63"/>
        <v>12000</v>
      </c>
    </row>
    <row r="295" spans="1:19" ht="17.45" customHeight="1" x14ac:dyDescent="0.3">
      <c r="A295" s="4"/>
      <c r="B295" s="4"/>
      <c r="C295" s="4" t="s">
        <v>147</v>
      </c>
      <c r="D295" s="16" t="s">
        <v>95</v>
      </c>
      <c r="E295" s="16">
        <v>60</v>
      </c>
      <c r="F295" s="41">
        <v>0</v>
      </c>
      <c r="G295" s="41">
        <v>0</v>
      </c>
      <c r="H295" s="13">
        <v>0</v>
      </c>
      <c r="I295" s="41">
        <v>0</v>
      </c>
      <c r="J295" s="41">
        <v>0</v>
      </c>
      <c r="K295" s="41">
        <v>0</v>
      </c>
      <c r="L295" s="41">
        <v>1</v>
      </c>
      <c r="M295" s="41">
        <v>20</v>
      </c>
      <c r="N295" s="13">
        <v>12000</v>
      </c>
      <c r="O295" s="41">
        <v>0</v>
      </c>
      <c r="P295" s="41">
        <v>0</v>
      </c>
      <c r="Q295" s="31">
        <f>F295+I295+L295</f>
        <v>1</v>
      </c>
      <c r="R295" s="31">
        <f t="shared" si="63"/>
        <v>20</v>
      </c>
      <c r="S295" s="31">
        <f t="shared" si="63"/>
        <v>12000</v>
      </c>
    </row>
    <row r="296" spans="1:19" ht="17.45" customHeight="1" x14ac:dyDescent="0.3">
      <c r="A296" s="4"/>
      <c r="B296" s="4"/>
      <c r="C296" s="4" t="s">
        <v>148</v>
      </c>
      <c r="D296" s="16" t="s">
        <v>95</v>
      </c>
      <c r="E296" s="16">
        <v>60</v>
      </c>
      <c r="F296" s="41">
        <v>0</v>
      </c>
      <c r="G296" s="41">
        <v>0</v>
      </c>
      <c r="H296" s="13">
        <v>0</v>
      </c>
      <c r="I296" s="41">
        <v>0</v>
      </c>
      <c r="J296" s="41">
        <v>0</v>
      </c>
      <c r="K296" s="41">
        <v>0</v>
      </c>
      <c r="L296" s="41">
        <v>1</v>
      </c>
      <c r="M296" s="41">
        <v>20</v>
      </c>
      <c r="N296" s="13">
        <v>12000</v>
      </c>
      <c r="O296" s="41">
        <v>0</v>
      </c>
      <c r="P296" s="41">
        <v>0</v>
      </c>
      <c r="Q296" s="31">
        <f>F296+I296+L296</f>
        <v>1</v>
      </c>
      <c r="R296" s="31">
        <f t="shared" si="63"/>
        <v>20</v>
      </c>
      <c r="S296" s="31">
        <f t="shared" si="63"/>
        <v>12000</v>
      </c>
    </row>
    <row r="297" spans="1:19" ht="18" customHeight="1" x14ac:dyDescent="0.3">
      <c r="A297" s="5"/>
      <c r="B297" s="5"/>
      <c r="C297" s="5" t="s">
        <v>149</v>
      </c>
      <c r="D297" s="63" t="s">
        <v>95</v>
      </c>
      <c r="E297" s="63">
        <v>60</v>
      </c>
      <c r="F297" s="43">
        <v>0</v>
      </c>
      <c r="G297" s="43">
        <v>0</v>
      </c>
      <c r="H297" s="61">
        <v>0</v>
      </c>
      <c r="I297" s="43">
        <v>0</v>
      </c>
      <c r="J297" s="43">
        <v>0</v>
      </c>
      <c r="K297" s="43">
        <v>0</v>
      </c>
      <c r="L297" s="43">
        <v>1</v>
      </c>
      <c r="M297" s="43">
        <v>20</v>
      </c>
      <c r="N297" s="61">
        <v>12000</v>
      </c>
      <c r="O297" s="43">
        <v>0</v>
      </c>
      <c r="P297" s="43">
        <v>0</v>
      </c>
      <c r="Q297" s="50">
        <f>F297+I297+L297</f>
        <v>1</v>
      </c>
      <c r="R297" s="50">
        <f t="shared" si="63"/>
        <v>20</v>
      </c>
      <c r="S297" s="50">
        <f t="shared" si="63"/>
        <v>12000</v>
      </c>
    </row>
    <row r="298" spans="1:19" ht="18.75" customHeight="1" x14ac:dyDescent="0.3">
      <c r="A298" s="500" t="s">
        <v>39</v>
      </c>
      <c r="B298" s="501"/>
      <c r="C298" s="501"/>
      <c r="D298" s="502"/>
      <c r="E298" s="106"/>
      <c r="F298" s="32">
        <f>SUM(F293:F297)</f>
        <v>0</v>
      </c>
      <c r="G298" s="32">
        <f t="shared" ref="G298:S298" si="64">SUM(G293:G297)</f>
        <v>0</v>
      </c>
      <c r="H298" s="32">
        <f t="shared" si="64"/>
        <v>0</v>
      </c>
      <c r="I298" s="32">
        <f t="shared" si="64"/>
        <v>0</v>
      </c>
      <c r="J298" s="32">
        <f t="shared" si="64"/>
        <v>0</v>
      </c>
      <c r="K298" s="32">
        <f t="shared" si="64"/>
        <v>0</v>
      </c>
      <c r="L298" s="32">
        <f t="shared" si="64"/>
        <v>5</v>
      </c>
      <c r="M298" s="32">
        <f t="shared" si="64"/>
        <v>100</v>
      </c>
      <c r="N298" s="32">
        <f t="shared" si="64"/>
        <v>60000</v>
      </c>
      <c r="O298" s="32">
        <f t="shared" si="64"/>
        <v>0</v>
      </c>
      <c r="P298" s="32">
        <f t="shared" si="64"/>
        <v>0</v>
      </c>
      <c r="Q298" s="32">
        <f t="shared" si="64"/>
        <v>5</v>
      </c>
      <c r="R298" s="32">
        <f t="shared" si="64"/>
        <v>100</v>
      </c>
      <c r="S298" s="32">
        <f t="shared" si="64"/>
        <v>60000</v>
      </c>
    </row>
    <row r="299" spans="1:19" ht="17.100000000000001" customHeight="1" x14ac:dyDescent="0.3">
      <c r="A299" s="11">
        <v>32</v>
      </c>
      <c r="B299" s="14" t="s">
        <v>178</v>
      </c>
      <c r="C299" s="14" t="s">
        <v>179</v>
      </c>
      <c r="D299" s="14" t="s">
        <v>24</v>
      </c>
      <c r="E299" s="53">
        <v>30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29">
        <v>1</v>
      </c>
      <c r="M299" s="29">
        <v>20</v>
      </c>
      <c r="N299" s="29">
        <v>40000</v>
      </c>
      <c r="O299" s="29">
        <v>0</v>
      </c>
      <c r="P299" s="29">
        <v>0</v>
      </c>
      <c r="Q299" s="30">
        <f>F299+I299+L299</f>
        <v>1</v>
      </c>
      <c r="R299" s="30">
        <f t="shared" ref="R299:S303" si="65">G299+J299+M299+O299</f>
        <v>20</v>
      </c>
      <c r="S299" s="30">
        <f t="shared" si="65"/>
        <v>40000</v>
      </c>
    </row>
    <row r="300" spans="1:19" ht="17.100000000000001" customHeight="1" x14ac:dyDescent="0.3">
      <c r="A300" s="16"/>
      <c r="B300" s="15"/>
      <c r="C300" s="15" t="s">
        <v>161</v>
      </c>
      <c r="D300" s="16" t="s">
        <v>95</v>
      </c>
      <c r="E300" s="57">
        <v>30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1</v>
      </c>
      <c r="M300" s="13">
        <v>20</v>
      </c>
      <c r="N300" s="13">
        <v>40000</v>
      </c>
      <c r="O300" s="13">
        <v>0</v>
      </c>
      <c r="P300" s="13">
        <v>0</v>
      </c>
      <c r="Q300" s="31">
        <f>F300+I300+L300</f>
        <v>1</v>
      </c>
      <c r="R300" s="31">
        <f t="shared" si="65"/>
        <v>20</v>
      </c>
      <c r="S300" s="31">
        <f t="shared" si="65"/>
        <v>40000</v>
      </c>
    </row>
    <row r="301" spans="1:19" ht="17.100000000000001" customHeight="1" x14ac:dyDescent="0.3">
      <c r="A301" s="16"/>
      <c r="B301" s="15"/>
      <c r="C301" s="15" t="s">
        <v>180</v>
      </c>
      <c r="D301" s="16" t="s">
        <v>95</v>
      </c>
      <c r="E301" s="57">
        <v>30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1</v>
      </c>
      <c r="M301" s="13">
        <v>20</v>
      </c>
      <c r="N301" s="13">
        <v>40000</v>
      </c>
      <c r="O301" s="13">
        <v>0</v>
      </c>
      <c r="P301" s="13">
        <v>0</v>
      </c>
      <c r="Q301" s="31">
        <f>F301+I301+L301</f>
        <v>1</v>
      </c>
      <c r="R301" s="31">
        <f t="shared" si="65"/>
        <v>20</v>
      </c>
      <c r="S301" s="31">
        <f t="shared" si="65"/>
        <v>40000</v>
      </c>
    </row>
    <row r="302" spans="1:19" ht="17.100000000000001" customHeight="1" x14ac:dyDescent="0.3">
      <c r="A302" s="16"/>
      <c r="B302" s="15"/>
      <c r="C302" s="15" t="s">
        <v>181</v>
      </c>
      <c r="D302" s="15" t="s">
        <v>158</v>
      </c>
      <c r="E302" s="57">
        <v>30</v>
      </c>
      <c r="F302" s="13">
        <v>0</v>
      </c>
      <c r="G302" s="13">
        <v>0</v>
      </c>
      <c r="H302" s="13">
        <v>0</v>
      </c>
      <c r="I302" s="13">
        <v>1</v>
      </c>
      <c r="J302" s="13">
        <v>20</v>
      </c>
      <c r="K302" s="13">
        <v>30000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31">
        <f>F302+I302+L302</f>
        <v>1</v>
      </c>
      <c r="R302" s="31">
        <f t="shared" si="65"/>
        <v>20</v>
      </c>
      <c r="S302" s="31">
        <f t="shared" si="65"/>
        <v>30000</v>
      </c>
    </row>
    <row r="303" spans="1:19" ht="17.100000000000001" customHeight="1" x14ac:dyDescent="0.3">
      <c r="A303" s="16"/>
      <c r="B303" s="15"/>
      <c r="C303" s="15" t="s">
        <v>182</v>
      </c>
      <c r="D303" s="16" t="s">
        <v>95</v>
      </c>
      <c r="E303" s="57">
        <v>30</v>
      </c>
      <c r="F303" s="13">
        <v>0</v>
      </c>
      <c r="G303" s="13">
        <v>0</v>
      </c>
      <c r="H303" s="13">
        <v>0</v>
      </c>
      <c r="I303" s="13">
        <v>1</v>
      </c>
      <c r="J303" s="13">
        <v>20</v>
      </c>
      <c r="K303" s="13">
        <v>40000</v>
      </c>
      <c r="L303" s="61">
        <v>0</v>
      </c>
      <c r="M303" s="61">
        <v>0</v>
      </c>
      <c r="N303" s="61">
        <v>0</v>
      </c>
      <c r="O303" s="61">
        <v>0</v>
      </c>
      <c r="P303" s="61">
        <v>0</v>
      </c>
      <c r="Q303" s="50">
        <f>F303+I303+L303</f>
        <v>1</v>
      </c>
      <c r="R303" s="50">
        <f t="shared" si="65"/>
        <v>20</v>
      </c>
      <c r="S303" s="50">
        <f t="shared" si="65"/>
        <v>40000</v>
      </c>
    </row>
    <row r="304" spans="1:19" ht="17.100000000000001" customHeight="1" x14ac:dyDescent="0.3">
      <c r="A304" s="500" t="s">
        <v>39</v>
      </c>
      <c r="B304" s="501"/>
      <c r="C304" s="501"/>
      <c r="D304" s="502"/>
      <c r="E304" s="106"/>
      <c r="F304" s="32">
        <f>SUM(F299:F303)</f>
        <v>0</v>
      </c>
      <c r="G304" s="32">
        <f t="shared" ref="G304:S304" si="66">SUM(G299:G303)</f>
        <v>0</v>
      </c>
      <c r="H304" s="32">
        <f t="shared" si="66"/>
        <v>0</v>
      </c>
      <c r="I304" s="32">
        <f t="shared" si="66"/>
        <v>2</v>
      </c>
      <c r="J304" s="32">
        <f t="shared" si="66"/>
        <v>40</v>
      </c>
      <c r="K304" s="32">
        <f t="shared" si="66"/>
        <v>70000</v>
      </c>
      <c r="L304" s="32">
        <f t="shared" si="66"/>
        <v>3</v>
      </c>
      <c r="M304" s="32">
        <f t="shared" si="66"/>
        <v>60</v>
      </c>
      <c r="N304" s="32">
        <f t="shared" si="66"/>
        <v>120000</v>
      </c>
      <c r="O304" s="32">
        <f t="shared" si="66"/>
        <v>0</v>
      </c>
      <c r="P304" s="32">
        <f t="shared" si="66"/>
        <v>0</v>
      </c>
      <c r="Q304" s="32">
        <f t="shared" si="66"/>
        <v>5</v>
      </c>
      <c r="R304" s="32">
        <f t="shared" si="66"/>
        <v>100</v>
      </c>
      <c r="S304" s="32">
        <f t="shared" si="66"/>
        <v>190000</v>
      </c>
    </row>
    <row r="305" spans="1:19" ht="17.100000000000001" customHeight="1" x14ac:dyDescent="0.3">
      <c r="A305" s="16">
        <v>33</v>
      </c>
      <c r="B305" s="15" t="s">
        <v>159</v>
      </c>
      <c r="C305" s="15" t="s">
        <v>160</v>
      </c>
      <c r="D305" s="15" t="s">
        <v>163</v>
      </c>
      <c r="E305" s="57">
        <v>30</v>
      </c>
      <c r="F305" s="42">
        <v>0</v>
      </c>
      <c r="G305" s="42">
        <v>0</v>
      </c>
      <c r="H305" s="29">
        <v>0</v>
      </c>
      <c r="I305" s="42">
        <v>0</v>
      </c>
      <c r="J305" s="42">
        <v>0</v>
      </c>
      <c r="K305" s="29">
        <v>0</v>
      </c>
      <c r="L305" s="42">
        <v>1</v>
      </c>
      <c r="M305" s="42">
        <v>16</v>
      </c>
      <c r="N305" s="29">
        <v>16000</v>
      </c>
      <c r="O305" s="29">
        <v>0</v>
      </c>
      <c r="P305" s="29">
        <v>0</v>
      </c>
      <c r="Q305" s="30">
        <f>F305+I305+L305</f>
        <v>1</v>
      </c>
      <c r="R305" s="30">
        <f t="shared" ref="R305:S307" si="67">G305+J305+M305+O305</f>
        <v>16</v>
      </c>
      <c r="S305" s="30">
        <f t="shared" si="67"/>
        <v>16000</v>
      </c>
    </row>
    <row r="306" spans="1:19" ht="17.100000000000001" customHeight="1" x14ac:dyDescent="0.3">
      <c r="A306" s="16"/>
      <c r="B306" s="15"/>
      <c r="C306" s="15" t="s">
        <v>161</v>
      </c>
      <c r="D306" s="15" t="s">
        <v>164</v>
      </c>
      <c r="E306" s="57">
        <v>60</v>
      </c>
      <c r="F306" s="41">
        <v>0</v>
      </c>
      <c r="G306" s="41">
        <v>0</v>
      </c>
      <c r="H306" s="13">
        <v>0</v>
      </c>
      <c r="I306" s="41">
        <v>0</v>
      </c>
      <c r="J306" s="41">
        <v>0</v>
      </c>
      <c r="K306" s="13">
        <v>0</v>
      </c>
      <c r="L306" s="41">
        <v>1</v>
      </c>
      <c r="M306" s="41">
        <v>20</v>
      </c>
      <c r="N306" s="13">
        <v>30000</v>
      </c>
      <c r="O306" s="13">
        <v>0</v>
      </c>
      <c r="P306" s="13">
        <v>0</v>
      </c>
      <c r="Q306" s="31">
        <f>F306+I306+L306</f>
        <v>1</v>
      </c>
      <c r="R306" s="31">
        <f t="shared" si="67"/>
        <v>20</v>
      </c>
      <c r="S306" s="31">
        <f t="shared" si="67"/>
        <v>30000</v>
      </c>
    </row>
    <row r="307" spans="1:19" ht="17.100000000000001" customHeight="1" x14ac:dyDescent="0.3">
      <c r="A307" s="63"/>
      <c r="B307" s="39"/>
      <c r="C307" s="39" t="s">
        <v>162</v>
      </c>
      <c r="D307" s="39" t="s">
        <v>24</v>
      </c>
      <c r="E307" s="107">
        <v>30</v>
      </c>
      <c r="F307" s="43">
        <v>0</v>
      </c>
      <c r="G307" s="43">
        <v>0</v>
      </c>
      <c r="H307" s="61">
        <v>0</v>
      </c>
      <c r="I307" s="61">
        <v>2</v>
      </c>
      <c r="J307" s="61">
        <v>40</v>
      </c>
      <c r="K307" s="61">
        <v>40000</v>
      </c>
      <c r="L307" s="61">
        <v>0</v>
      </c>
      <c r="M307" s="61">
        <v>0</v>
      </c>
      <c r="N307" s="61">
        <v>0</v>
      </c>
      <c r="O307" s="61">
        <v>0</v>
      </c>
      <c r="P307" s="61">
        <v>0</v>
      </c>
      <c r="Q307" s="50">
        <f>F307+I307+L307</f>
        <v>2</v>
      </c>
      <c r="R307" s="50">
        <f t="shared" si="67"/>
        <v>40</v>
      </c>
      <c r="S307" s="50">
        <f t="shared" si="67"/>
        <v>40000</v>
      </c>
    </row>
    <row r="308" spans="1:19" ht="17.100000000000001" customHeight="1" x14ac:dyDescent="0.3">
      <c r="A308" s="500" t="s">
        <v>39</v>
      </c>
      <c r="B308" s="501"/>
      <c r="C308" s="501"/>
      <c r="D308" s="502"/>
      <c r="E308" s="106"/>
      <c r="F308" s="32">
        <f>SUM(F305:F307)</f>
        <v>0</v>
      </c>
      <c r="G308" s="32">
        <f t="shared" ref="G308:S308" si="68">SUM(G305:G307)</f>
        <v>0</v>
      </c>
      <c r="H308" s="32">
        <f t="shared" si="68"/>
        <v>0</v>
      </c>
      <c r="I308" s="32">
        <f>SUM(I305:I307)</f>
        <v>2</v>
      </c>
      <c r="J308" s="32">
        <f t="shared" si="68"/>
        <v>40</v>
      </c>
      <c r="K308" s="32">
        <f t="shared" si="68"/>
        <v>40000</v>
      </c>
      <c r="L308" s="32">
        <f t="shared" si="68"/>
        <v>2</v>
      </c>
      <c r="M308" s="32">
        <f>SUM(M305:M307)</f>
        <v>36</v>
      </c>
      <c r="N308" s="32">
        <f t="shared" si="68"/>
        <v>46000</v>
      </c>
      <c r="O308" s="32">
        <f t="shared" si="68"/>
        <v>0</v>
      </c>
      <c r="P308" s="32">
        <f t="shared" si="68"/>
        <v>0</v>
      </c>
      <c r="Q308" s="32">
        <f t="shared" si="68"/>
        <v>4</v>
      </c>
      <c r="R308" s="32">
        <f t="shared" si="68"/>
        <v>76</v>
      </c>
      <c r="S308" s="32">
        <f t="shared" si="68"/>
        <v>86000</v>
      </c>
    </row>
    <row r="309" spans="1:19" ht="17.100000000000001" customHeight="1" x14ac:dyDescent="0.3">
      <c r="A309" s="503" t="s">
        <v>16</v>
      </c>
      <c r="B309" s="503"/>
      <c r="C309" s="503"/>
      <c r="D309" s="503"/>
      <c r="E309" s="107"/>
      <c r="F309" s="50">
        <f t="shared" ref="F309:S309" si="69">SUM(F11+F15+F20+F37+F54+F60+F68+F77+F117+F120+F128+F144+F151+F163+F170+F177+F181+F196+F205+F217+F220+F225+F246+F256+F270+F275+F280+F292+F298+F304+F308)</f>
        <v>40</v>
      </c>
      <c r="G309" s="50">
        <f t="shared" si="69"/>
        <v>520</v>
      </c>
      <c r="H309" s="50">
        <f t="shared" si="69"/>
        <v>2003000</v>
      </c>
      <c r="I309" s="50">
        <f t="shared" si="69"/>
        <v>134</v>
      </c>
      <c r="J309" s="50">
        <f t="shared" si="69"/>
        <v>2734</v>
      </c>
      <c r="K309" s="50">
        <f t="shared" si="69"/>
        <v>3878400</v>
      </c>
      <c r="L309" s="50">
        <f t="shared" si="69"/>
        <v>104</v>
      </c>
      <c r="M309" s="50">
        <f t="shared" si="69"/>
        <v>2002</v>
      </c>
      <c r="N309" s="50">
        <f t="shared" si="69"/>
        <v>2515400</v>
      </c>
      <c r="O309" s="50">
        <f t="shared" si="69"/>
        <v>471</v>
      </c>
      <c r="P309" s="50">
        <f t="shared" si="69"/>
        <v>219700</v>
      </c>
      <c r="Q309" s="50">
        <f t="shared" si="69"/>
        <v>282</v>
      </c>
      <c r="R309" s="50">
        <f t="shared" si="69"/>
        <v>5787</v>
      </c>
      <c r="S309" s="50">
        <f t="shared" si="69"/>
        <v>8616500</v>
      </c>
    </row>
    <row r="310" spans="1:19" ht="8.25" customHeight="1" x14ac:dyDescent="0.3">
      <c r="N310" s="52"/>
    </row>
    <row r="311" spans="1:19" ht="16.5" customHeight="1" x14ac:dyDescent="0.3">
      <c r="A311" s="10" t="s">
        <v>421</v>
      </c>
    </row>
    <row r="312" spans="1:19" ht="16.5" customHeight="1" x14ac:dyDescent="0.3">
      <c r="A312" s="24" t="s">
        <v>322</v>
      </c>
      <c r="B312" s="1" t="s">
        <v>442</v>
      </c>
    </row>
    <row r="313" spans="1:19" ht="16.5" customHeight="1" x14ac:dyDescent="0.3">
      <c r="A313" s="24" t="s">
        <v>322</v>
      </c>
      <c r="B313" s="1" t="s">
        <v>443</v>
      </c>
    </row>
    <row r="314" spans="1:19" ht="16.5" customHeight="1" x14ac:dyDescent="0.3">
      <c r="A314" s="24" t="s">
        <v>322</v>
      </c>
      <c r="B314" s="1" t="s">
        <v>444</v>
      </c>
    </row>
    <row r="315" spans="1:19" ht="16.5" customHeight="1" x14ac:dyDescent="0.3">
      <c r="A315" s="24" t="s">
        <v>322</v>
      </c>
      <c r="B315" s="1" t="s">
        <v>328</v>
      </c>
    </row>
    <row r="316" spans="1:19" s="2" customFormat="1" ht="16.5" customHeight="1" x14ac:dyDescent="0.3">
      <c r="B316" s="2" t="s">
        <v>445</v>
      </c>
      <c r="D316" s="113"/>
      <c r="E316" s="114"/>
      <c r="F316" s="115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</row>
    <row r="317" spans="1:19" ht="16.5" customHeight="1" x14ac:dyDescent="0.3"/>
    <row r="318" spans="1:19" x14ac:dyDescent="0.3">
      <c r="C318" s="115"/>
      <c r="D318" s="125"/>
    </row>
  </sheetData>
  <mergeCells count="57">
    <mergeCell ref="A1:S1"/>
    <mergeCell ref="A2:S2"/>
    <mergeCell ref="A3:S3"/>
    <mergeCell ref="A5:A8"/>
    <mergeCell ref="B5:B8"/>
    <mergeCell ref="C5:C8"/>
    <mergeCell ref="D5:D8"/>
    <mergeCell ref="E5:E8"/>
    <mergeCell ref="F5:P5"/>
    <mergeCell ref="Q5:S6"/>
    <mergeCell ref="F6:H6"/>
    <mergeCell ref="I6:K6"/>
    <mergeCell ref="L6:N6"/>
    <mergeCell ref="O6:P6"/>
    <mergeCell ref="F7:G7"/>
    <mergeCell ref="H7:H8"/>
    <mergeCell ref="Q7:R7"/>
    <mergeCell ref="S7:S8"/>
    <mergeCell ref="A11:D11"/>
    <mergeCell ref="A15:D15"/>
    <mergeCell ref="A20:D20"/>
    <mergeCell ref="I7:J7"/>
    <mergeCell ref="K7:K8"/>
    <mergeCell ref="L7:M7"/>
    <mergeCell ref="N7:N8"/>
    <mergeCell ref="P7:P8"/>
    <mergeCell ref="A32:D32"/>
    <mergeCell ref="A37:D37"/>
    <mergeCell ref="A54:D54"/>
    <mergeCell ref="A60:D60"/>
    <mergeCell ref="A68:D68"/>
    <mergeCell ref="A77:D77"/>
    <mergeCell ref="A91:D91"/>
    <mergeCell ref="A117:D117"/>
    <mergeCell ref="A120:D120"/>
    <mergeCell ref="A128:D128"/>
    <mergeCell ref="A144:D144"/>
    <mergeCell ref="A151:D151"/>
    <mergeCell ref="A163:D163"/>
    <mergeCell ref="A170:D170"/>
    <mergeCell ref="A177:D177"/>
    <mergeCell ref="A181:D181"/>
    <mergeCell ref="A196:D196"/>
    <mergeCell ref="A205:D205"/>
    <mergeCell ref="A217:D217"/>
    <mergeCell ref="A220:D220"/>
    <mergeCell ref="A225:D225"/>
    <mergeCell ref="A246:D246"/>
    <mergeCell ref="A256:D256"/>
    <mergeCell ref="A270:D270"/>
    <mergeCell ref="A309:D309"/>
    <mergeCell ref="A275:D275"/>
    <mergeCell ref="A280:D280"/>
    <mergeCell ref="A292:D292"/>
    <mergeCell ref="A298:D298"/>
    <mergeCell ref="A304:D304"/>
    <mergeCell ref="A308:D308"/>
  </mergeCells>
  <pageMargins left="0.23622047244094491" right="0.19685039370078741" top="0.47244094488188981" bottom="0.27559055118110237" header="0.31496062992125984" footer="0.31496062992125984"/>
  <pageSetup paperSize="9" scale="88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"/>
  <sheetViews>
    <sheetView workbookViewId="0">
      <selection activeCell="W8" sqref="W8"/>
    </sheetView>
  </sheetViews>
  <sheetFormatPr defaultRowHeight="18.75" x14ac:dyDescent="0.3"/>
  <cols>
    <col min="1" max="1" width="4.875" style="360" customWidth="1"/>
    <col min="2" max="2" width="14.25" style="360" customWidth="1"/>
    <col min="3" max="3" width="28.5" style="360" customWidth="1"/>
    <col min="4" max="4" width="15.375" style="471" customWidth="1"/>
    <col min="5" max="5" width="7.625" style="472" customWidth="1"/>
    <col min="6" max="6" width="3.625" style="425" customWidth="1"/>
    <col min="7" max="7" width="4.25" style="425" customWidth="1"/>
    <col min="8" max="8" width="8" style="425" customWidth="1"/>
    <col min="9" max="9" width="3.5" style="425" customWidth="1"/>
    <col min="10" max="10" width="4.75" style="425" bestFit="1" customWidth="1"/>
    <col min="11" max="11" width="8.5" style="425" customWidth="1"/>
    <col min="12" max="12" width="3.5" style="425" customWidth="1"/>
    <col min="13" max="13" width="4.875" style="425" customWidth="1"/>
    <col min="14" max="14" width="8.375" style="425" customWidth="1"/>
    <col min="15" max="15" width="5.625" style="425" customWidth="1"/>
    <col min="16" max="16" width="8.25" style="425" customWidth="1"/>
    <col min="17" max="17" width="5.625" style="425" bestFit="1" customWidth="1"/>
    <col min="18" max="18" width="4.75" style="425" bestFit="1" customWidth="1"/>
    <col min="19" max="19" width="8.375" style="425" customWidth="1"/>
    <col min="20" max="16384" width="9" style="360"/>
  </cols>
  <sheetData>
    <row r="1" spans="1:19" ht="21" x14ac:dyDescent="0.35">
      <c r="A1" s="523" t="s">
        <v>7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</row>
    <row r="2" spans="1:19" ht="21" x14ac:dyDescent="0.35">
      <c r="A2" s="523" t="s">
        <v>8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</row>
    <row r="3" spans="1:19" ht="21" customHeight="1" x14ac:dyDescent="0.3">
      <c r="A3" s="530" t="s">
        <v>17</v>
      </c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  <c r="O3" s="530"/>
      <c r="P3" s="530"/>
      <c r="Q3" s="530"/>
      <c r="R3" s="530"/>
      <c r="S3" s="530"/>
    </row>
    <row r="4" spans="1:19" ht="7.5" customHeight="1" x14ac:dyDescent="0.3">
      <c r="A4" s="422"/>
      <c r="B4" s="422"/>
      <c r="C4" s="422"/>
      <c r="D4" s="422"/>
      <c r="E4" s="423"/>
      <c r="F4" s="424"/>
      <c r="G4" s="424"/>
      <c r="H4" s="424"/>
      <c r="I4" s="424"/>
      <c r="J4" s="424"/>
      <c r="K4" s="424"/>
      <c r="L4" s="424"/>
      <c r="M4" s="424"/>
      <c r="N4" s="424"/>
      <c r="O4" s="424"/>
      <c r="P4" s="424"/>
    </row>
    <row r="5" spans="1:19" s="427" customFormat="1" ht="24.75" customHeight="1" x14ac:dyDescent="0.3">
      <c r="A5" s="531" t="s">
        <v>0</v>
      </c>
      <c r="B5" s="532" t="s">
        <v>21</v>
      </c>
      <c r="C5" s="535" t="s">
        <v>1</v>
      </c>
      <c r="D5" s="536" t="s">
        <v>2</v>
      </c>
      <c r="E5" s="532" t="s">
        <v>11</v>
      </c>
      <c r="F5" s="535" t="s">
        <v>6</v>
      </c>
      <c r="G5" s="535"/>
      <c r="H5" s="535"/>
      <c r="I5" s="535"/>
      <c r="J5" s="535"/>
      <c r="K5" s="535"/>
      <c r="L5" s="535"/>
      <c r="M5" s="535"/>
      <c r="N5" s="535"/>
      <c r="O5" s="535"/>
      <c r="P5" s="535"/>
      <c r="Q5" s="539" t="s">
        <v>16</v>
      </c>
      <c r="R5" s="539"/>
      <c r="S5" s="539"/>
    </row>
    <row r="6" spans="1:19" s="427" customFormat="1" ht="19.5" x14ac:dyDescent="0.3">
      <c r="A6" s="531"/>
      <c r="B6" s="533"/>
      <c r="C6" s="535"/>
      <c r="D6" s="537"/>
      <c r="E6" s="533"/>
      <c r="F6" s="535" t="s">
        <v>12</v>
      </c>
      <c r="G6" s="535"/>
      <c r="H6" s="535"/>
      <c r="I6" s="535" t="s">
        <v>13</v>
      </c>
      <c r="J6" s="535"/>
      <c r="K6" s="535"/>
      <c r="L6" s="535" t="s">
        <v>14</v>
      </c>
      <c r="M6" s="535"/>
      <c r="N6" s="535"/>
      <c r="O6" s="535" t="s">
        <v>15</v>
      </c>
      <c r="P6" s="535"/>
      <c r="Q6" s="539"/>
      <c r="R6" s="539"/>
      <c r="S6" s="539"/>
    </row>
    <row r="7" spans="1:19" s="427" customFormat="1" ht="19.5" customHeight="1" x14ac:dyDescent="0.3">
      <c r="A7" s="531"/>
      <c r="B7" s="533"/>
      <c r="C7" s="535"/>
      <c r="D7" s="537"/>
      <c r="E7" s="533"/>
      <c r="F7" s="535" t="s">
        <v>5</v>
      </c>
      <c r="G7" s="535"/>
      <c r="H7" s="541" t="s">
        <v>10</v>
      </c>
      <c r="I7" s="535" t="s">
        <v>5</v>
      </c>
      <c r="J7" s="535"/>
      <c r="K7" s="541" t="s">
        <v>10</v>
      </c>
      <c r="L7" s="535" t="s">
        <v>5</v>
      </c>
      <c r="M7" s="535"/>
      <c r="N7" s="541" t="s">
        <v>10</v>
      </c>
      <c r="O7" s="426" t="s">
        <v>5</v>
      </c>
      <c r="P7" s="541" t="s">
        <v>10</v>
      </c>
      <c r="Q7" s="535" t="s">
        <v>5</v>
      </c>
      <c r="R7" s="535"/>
      <c r="S7" s="540" t="s">
        <v>10</v>
      </c>
    </row>
    <row r="8" spans="1:19" s="427" customFormat="1" ht="19.5" x14ac:dyDescent="0.3">
      <c r="A8" s="531"/>
      <c r="B8" s="534"/>
      <c r="C8" s="535"/>
      <c r="D8" s="538"/>
      <c r="E8" s="534"/>
      <c r="F8" s="426" t="s">
        <v>3</v>
      </c>
      <c r="G8" s="426" t="s">
        <v>4</v>
      </c>
      <c r="H8" s="542"/>
      <c r="I8" s="426" t="s">
        <v>3</v>
      </c>
      <c r="J8" s="426" t="s">
        <v>4</v>
      </c>
      <c r="K8" s="542"/>
      <c r="L8" s="426" t="s">
        <v>3</v>
      </c>
      <c r="M8" s="426" t="s">
        <v>4</v>
      </c>
      <c r="N8" s="542"/>
      <c r="O8" s="428" t="s">
        <v>4</v>
      </c>
      <c r="P8" s="542"/>
      <c r="Q8" s="426" t="s">
        <v>3</v>
      </c>
      <c r="R8" s="426" t="s">
        <v>4</v>
      </c>
      <c r="S8" s="540"/>
    </row>
    <row r="9" spans="1:19" ht="17.100000000000001" customHeight="1" x14ac:dyDescent="0.3">
      <c r="A9" s="361">
        <v>1</v>
      </c>
      <c r="B9" s="429" t="s">
        <v>227</v>
      </c>
      <c r="C9" s="429" t="s">
        <v>300</v>
      </c>
      <c r="D9" s="430" t="s">
        <v>307</v>
      </c>
      <c r="E9" s="431">
        <v>30</v>
      </c>
      <c r="F9" s="432">
        <v>0</v>
      </c>
      <c r="G9" s="432">
        <v>0</v>
      </c>
      <c r="H9" s="432">
        <v>0</v>
      </c>
      <c r="I9" s="432">
        <v>0</v>
      </c>
      <c r="J9" s="432">
        <v>0</v>
      </c>
      <c r="K9" s="432">
        <v>0</v>
      </c>
      <c r="L9" s="432">
        <v>2</v>
      </c>
      <c r="M9" s="432">
        <v>40</v>
      </c>
      <c r="N9" s="432">
        <v>42000</v>
      </c>
      <c r="O9" s="432">
        <v>0</v>
      </c>
      <c r="P9" s="432">
        <v>0</v>
      </c>
      <c r="Q9" s="433">
        <f>F9+I9+L9</f>
        <v>2</v>
      </c>
      <c r="R9" s="433">
        <f>G9+J9+M9+O9</f>
        <v>40</v>
      </c>
      <c r="S9" s="433">
        <f>H9+K9+N9+P9</f>
        <v>42000</v>
      </c>
    </row>
    <row r="10" spans="1:19" ht="17.100000000000001" customHeight="1" x14ac:dyDescent="0.3">
      <c r="A10" s="361"/>
      <c r="B10" s="429"/>
      <c r="C10" s="429" t="s">
        <v>301</v>
      </c>
      <c r="D10" s="361" t="s">
        <v>95</v>
      </c>
      <c r="E10" s="431">
        <v>30</v>
      </c>
      <c r="F10" s="432">
        <v>0</v>
      </c>
      <c r="G10" s="432">
        <v>0</v>
      </c>
      <c r="H10" s="432">
        <v>0</v>
      </c>
      <c r="I10" s="432">
        <v>0</v>
      </c>
      <c r="J10" s="432">
        <v>0</v>
      </c>
      <c r="K10" s="432">
        <v>0</v>
      </c>
      <c r="L10" s="432">
        <v>2</v>
      </c>
      <c r="M10" s="432">
        <v>40</v>
      </c>
      <c r="N10" s="432">
        <v>42000</v>
      </c>
      <c r="O10" s="432">
        <v>0</v>
      </c>
      <c r="P10" s="432">
        <v>0</v>
      </c>
      <c r="Q10" s="433">
        <f t="shared" ref="Q10:Q15" si="0">F10+I10+L10</f>
        <v>2</v>
      </c>
      <c r="R10" s="433">
        <f t="shared" ref="R10:S15" si="1">G10+J10+M10+O10</f>
        <v>40</v>
      </c>
      <c r="S10" s="433">
        <f t="shared" si="1"/>
        <v>42000</v>
      </c>
    </row>
    <row r="11" spans="1:19" ht="17.100000000000001" customHeight="1" x14ac:dyDescent="0.3">
      <c r="A11" s="361"/>
      <c r="B11" s="429"/>
      <c r="C11" s="429" t="s">
        <v>302</v>
      </c>
      <c r="D11" s="361" t="s">
        <v>95</v>
      </c>
      <c r="E11" s="431">
        <v>30</v>
      </c>
      <c r="F11" s="432">
        <v>0</v>
      </c>
      <c r="G11" s="432">
        <v>0</v>
      </c>
      <c r="H11" s="432">
        <v>0</v>
      </c>
      <c r="I11" s="432">
        <v>0</v>
      </c>
      <c r="J11" s="432">
        <v>0</v>
      </c>
      <c r="K11" s="432">
        <v>0</v>
      </c>
      <c r="L11" s="432">
        <v>1</v>
      </c>
      <c r="M11" s="432">
        <v>20</v>
      </c>
      <c r="N11" s="432">
        <v>21000</v>
      </c>
      <c r="O11" s="432">
        <v>0</v>
      </c>
      <c r="P11" s="432">
        <v>0</v>
      </c>
      <c r="Q11" s="433">
        <f t="shared" si="0"/>
        <v>1</v>
      </c>
      <c r="R11" s="433">
        <f t="shared" si="1"/>
        <v>20</v>
      </c>
      <c r="S11" s="433">
        <f t="shared" si="1"/>
        <v>21000</v>
      </c>
    </row>
    <row r="12" spans="1:19" ht="17.100000000000001" customHeight="1" x14ac:dyDescent="0.3">
      <c r="A12" s="361"/>
      <c r="B12" s="429"/>
      <c r="C12" s="429" t="s">
        <v>303</v>
      </c>
      <c r="D12" s="361" t="s">
        <v>95</v>
      </c>
      <c r="E12" s="431">
        <v>30</v>
      </c>
      <c r="F12" s="432">
        <v>0</v>
      </c>
      <c r="G12" s="432">
        <v>0</v>
      </c>
      <c r="H12" s="432">
        <v>0</v>
      </c>
      <c r="I12" s="432">
        <v>0</v>
      </c>
      <c r="J12" s="432">
        <v>0</v>
      </c>
      <c r="K12" s="432">
        <v>0</v>
      </c>
      <c r="L12" s="432">
        <v>1</v>
      </c>
      <c r="M12" s="432">
        <v>20</v>
      </c>
      <c r="N12" s="432">
        <v>21000</v>
      </c>
      <c r="O12" s="432">
        <v>0</v>
      </c>
      <c r="P12" s="432">
        <v>0</v>
      </c>
      <c r="Q12" s="433">
        <f t="shared" si="0"/>
        <v>1</v>
      </c>
      <c r="R12" s="433">
        <f t="shared" si="1"/>
        <v>20</v>
      </c>
      <c r="S12" s="433">
        <f t="shared" si="1"/>
        <v>21000</v>
      </c>
    </row>
    <row r="13" spans="1:19" ht="17.100000000000001" customHeight="1" x14ac:dyDescent="0.3">
      <c r="A13" s="361"/>
      <c r="B13" s="429"/>
      <c r="C13" s="429" t="s">
        <v>304</v>
      </c>
      <c r="D13" s="361" t="s">
        <v>95</v>
      </c>
      <c r="E13" s="431">
        <v>30</v>
      </c>
      <c r="F13" s="432">
        <v>0</v>
      </c>
      <c r="G13" s="432">
        <v>0</v>
      </c>
      <c r="H13" s="432">
        <v>0</v>
      </c>
      <c r="I13" s="432">
        <v>0</v>
      </c>
      <c r="J13" s="432">
        <v>0</v>
      </c>
      <c r="K13" s="432">
        <v>0</v>
      </c>
      <c r="L13" s="432">
        <v>2</v>
      </c>
      <c r="M13" s="432">
        <v>40</v>
      </c>
      <c r="N13" s="432">
        <v>42000</v>
      </c>
      <c r="O13" s="432">
        <v>0</v>
      </c>
      <c r="P13" s="432">
        <v>0</v>
      </c>
      <c r="Q13" s="433">
        <f t="shared" si="0"/>
        <v>2</v>
      </c>
      <c r="R13" s="433">
        <f t="shared" si="1"/>
        <v>40</v>
      </c>
      <c r="S13" s="433">
        <f t="shared" si="1"/>
        <v>42000</v>
      </c>
    </row>
    <row r="14" spans="1:19" ht="17.100000000000001" customHeight="1" x14ac:dyDescent="0.3">
      <c r="A14" s="361"/>
      <c r="B14" s="429"/>
      <c r="C14" s="429" t="s">
        <v>305</v>
      </c>
      <c r="D14" s="361" t="s">
        <v>95</v>
      </c>
      <c r="E14" s="431">
        <v>30</v>
      </c>
      <c r="F14" s="432">
        <v>0</v>
      </c>
      <c r="G14" s="432">
        <v>0</v>
      </c>
      <c r="H14" s="432">
        <v>0</v>
      </c>
      <c r="I14" s="432">
        <v>0</v>
      </c>
      <c r="J14" s="432">
        <v>0</v>
      </c>
      <c r="K14" s="432">
        <v>0</v>
      </c>
      <c r="L14" s="432">
        <v>1</v>
      </c>
      <c r="M14" s="432">
        <v>20</v>
      </c>
      <c r="N14" s="432">
        <v>21000</v>
      </c>
      <c r="O14" s="432">
        <v>0</v>
      </c>
      <c r="P14" s="432">
        <v>0</v>
      </c>
      <c r="Q14" s="433">
        <f t="shared" si="0"/>
        <v>1</v>
      </c>
      <c r="R14" s="433">
        <f t="shared" si="1"/>
        <v>20</v>
      </c>
      <c r="S14" s="433">
        <f t="shared" si="1"/>
        <v>21000</v>
      </c>
    </row>
    <row r="15" spans="1:19" ht="17.100000000000001" customHeight="1" x14ac:dyDescent="0.3">
      <c r="A15" s="372"/>
      <c r="B15" s="434"/>
      <c r="C15" s="434" t="s">
        <v>306</v>
      </c>
      <c r="D15" s="372" t="s">
        <v>95</v>
      </c>
      <c r="E15" s="435">
        <v>30</v>
      </c>
      <c r="F15" s="436">
        <v>0</v>
      </c>
      <c r="G15" s="436">
        <v>0</v>
      </c>
      <c r="H15" s="436">
        <v>0</v>
      </c>
      <c r="I15" s="436">
        <v>0</v>
      </c>
      <c r="J15" s="436">
        <v>0</v>
      </c>
      <c r="K15" s="436">
        <v>0</v>
      </c>
      <c r="L15" s="436">
        <v>1</v>
      </c>
      <c r="M15" s="436">
        <v>20</v>
      </c>
      <c r="N15" s="436">
        <v>21000</v>
      </c>
      <c r="O15" s="436">
        <v>0</v>
      </c>
      <c r="P15" s="436">
        <v>0</v>
      </c>
      <c r="Q15" s="437">
        <f t="shared" si="0"/>
        <v>1</v>
      </c>
      <c r="R15" s="437">
        <f t="shared" si="1"/>
        <v>20</v>
      </c>
      <c r="S15" s="437">
        <f t="shared" si="1"/>
        <v>21000</v>
      </c>
    </row>
    <row r="16" spans="1:19" ht="17.100000000000001" customHeight="1" x14ac:dyDescent="0.3">
      <c r="A16" s="543" t="s">
        <v>39</v>
      </c>
      <c r="B16" s="544"/>
      <c r="C16" s="544"/>
      <c r="D16" s="545"/>
      <c r="E16" s="438"/>
      <c r="F16" s="439">
        <f>SUM(F9:F15)</f>
        <v>0</v>
      </c>
      <c r="G16" s="439">
        <f t="shared" ref="G16:S16" si="2">SUM(G9:G15)</f>
        <v>0</v>
      </c>
      <c r="H16" s="439">
        <f t="shared" si="2"/>
        <v>0</v>
      </c>
      <c r="I16" s="439">
        <f t="shared" si="2"/>
        <v>0</v>
      </c>
      <c r="J16" s="439">
        <f t="shared" si="2"/>
        <v>0</v>
      </c>
      <c r="K16" s="439">
        <f t="shared" si="2"/>
        <v>0</v>
      </c>
      <c r="L16" s="439">
        <f t="shared" si="2"/>
        <v>10</v>
      </c>
      <c r="M16" s="439">
        <f t="shared" si="2"/>
        <v>200</v>
      </c>
      <c r="N16" s="439">
        <f t="shared" si="2"/>
        <v>210000</v>
      </c>
      <c r="O16" s="439">
        <f t="shared" si="2"/>
        <v>0</v>
      </c>
      <c r="P16" s="439">
        <f t="shared" si="2"/>
        <v>0</v>
      </c>
      <c r="Q16" s="439">
        <f t="shared" si="2"/>
        <v>10</v>
      </c>
      <c r="R16" s="439">
        <f t="shared" si="2"/>
        <v>200</v>
      </c>
      <c r="S16" s="439">
        <f t="shared" si="2"/>
        <v>210000</v>
      </c>
    </row>
    <row r="17" spans="1:19" ht="17.100000000000001" customHeight="1" x14ac:dyDescent="0.3">
      <c r="A17" s="382">
        <v>2</v>
      </c>
      <c r="B17" s="440" t="s">
        <v>238</v>
      </c>
      <c r="C17" s="441" t="s">
        <v>310</v>
      </c>
      <c r="D17" s="382" t="s">
        <v>308</v>
      </c>
      <c r="E17" s="442" t="s">
        <v>323</v>
      </c>
      <c r="F17" s="443">
        <v>0</v>
      </c>
      <c r="G17" s="443">
        <v>0</v>
      </c>
      <c r="H17" s="443">
        <v>0</v>
      </c>
      <c r="I17" s="444">
        <v>2</v>
      </c>
      <c r="J17" s="444">
        <v>32</v>
      </c>
      <c r="K17" s="445">
        <v>26000</v>
      </c>
      <c r="L17" s="446">
        <v>0</v>
      </c>
      <c r="M17" s="446">
        <v>0</v>
      </c>
      <c r="N17" s="446">
        <v>0</v>
      </c>
      <c r="O17" s="446">
        <v>0</v>
      </c>
      <c r="P17" s="446">
        <v>0</v>
      </c>
      <c r="Q17" s="447">
        <f>F17+I17+L17</f>
        <v>2</v>
      </c>
      <c r="R17" s="447">
        <f>G17+J17+M17+O17</f>
        <v>32</v>
      </c>
      <c r="S17" s="447">
        <f>H17+K17+N17+P17</f>
        <v>26000</v>
      </c>
    </row>
    <row r="18" spans="1:19" ht="17.100000000000001" customHeight="1" x14ac:dyDescent="0.3">
      <c r="A18" s="448"/>
      <c r="B18" s="448"/>
      <c r="C18" s="449"/>
      <c r="D18" s="361" t="s">
        <v>309</v>
      </c>
      <c r="E18" s="361"/>
      <c r="F18" s="450"/>
      <c r="G18" s="450"/>
      <c r="H18" s="450"/>
      <c r="I18" s="451"/>
      <c r="J18" s="451"/>
      <c r="K18" s="451"/>
      <c r="L18" s="432"/>
      <c r="M18" s="432"/>
      <c r="N18" s="432"/>
      <c r="O18" s="432"/>
      <c r="P18" s="432"/>
      <c r="Q18" s="433"/>
      <c r="R18" s="433"/>
      <c r="S18" s="433"/>
    </row>
    <row r="19" spans="1:19" ht="17.100000000000001" customHeight="1" x14ac:dyDescent="0.3">
      <c r="A19" s="448"/>
      <c r="B19" s="448"/>
      <c r="C19" s="449" t="s">
        <v>311</v>
      </c>
      <c r="D19" s="361" t="s">
        <v>95</v>
      </c>
      <c r="E19" s="452" t="s">
        <v>323</v>
      </c>
      <c r="F19" s="450">
        <v>0</v>
      </c>
      <c r="G19" s="450">
        <v>0</v>
      </c>
      <c r="H19" s="450">
        <v>0</v>
      </c>
      <c r="I19" s="453">
        <v>1</v>
      </c>
      <c r="J19" s="453">
        <v>16</v>
      </c>
      <c r="K19" s="454">
        <v>13000</v>
      </c>
      <c r="L19" s="432">
        <v>0</v>
      </c>
      <c r="M19" s="432">
        <v>0</v>
      </c>
      <c r="N19" s="432">
        <v>0</v>
      </c>
      <c r="O19" s="432">
        <v>0</v>
      </c>
      <c r="P19" s="432">
        <v>0</v>
      </c>
      <c r="Q19" s="433">
        <f t="shared" ref="Q19:Q24" si="3">F19+I19+L19</f>
        <v>1</v>
      </c>
      <c r="R19" s="433">
        <f t="shared" ref="R19:S24" si="4">G19+J19+M19+O19</f>
        <v>16</v>
      </c>
      <c r="S19" s="433">
        <f t="shared" si="4"/>
        <v>13000</v>
      </c>
    </row>
    <row r="20" spans="1:19" ht="17.100000000000001" customHeight="1" x14ac:dyDescent="0.3">
      <c r="A20" s="448"/>
      <c r="B20" s="448"/>
      <c r="C20" s="449" t="s">
        <v>312</v>
      </c>
      <c r="D20" s="361" t="s">
        <v>95</v>
      </c>
      <c r="E20" s="452" t="s">
        <v>323</v>
      </c>
      <c r="F20" s="450">
        <v>0</v>
      </c>
      <c r="G20" s="450">
        <v>0</v>
      </c>
      <c r="H20" s="450">
        <v>0</v>
      </c>
      <c r="I20" s="453">
        <v>2</v>
      </c>
      <c r="J20" s="453">
        <v>32</v>
      </c>
      <c r="K20" s="454">
        <v>26000</v>
      </c>
      <c r="L20" s="432">
        <v>0</v>
      </c>
      <c r="M20" s="432">
        <v>0</v>
      </c>
      <c r="N20" s="432">
        <v>0</v>
      </c>
      <c r="O20" s="432">
        <v>0</v>
      </c>
      <c r="P20" s="432">
        <v>0</v>
      </c>
      <c r="Q20" s="433">
        <f t="shared" si="3"/>
        <v>2</v>
      </c>
      <c r="R20" s="433">
        <f t="shared" si="4"/>
        <v>32</v>
      </c>
      <c r="S20" s="433">
        <f t="shared" si="4"/>
        <v>26000</v>
      </c>
    </row>
    <row r="21" spans="1:19" ht="17.100000000000001" customHeight="1" x14ac:dyDescent="0.3">
      <c r="A21" s="448"/>
      <c r="B21" s="448"/>
      <c r="C21" s="449" t="s">
        <v>313</v>
      </c>
      <c r="D21" s="361" t="s">
        <v>95</v>
      </c>
      <c r="E21" s="452" t="s">
        <v>323</v>
      </c>
      <c r="F21" s="450">
        <v>0</v>
      </c>
      <c r="G21" s="450">
        <v>0</v>
      </c>
      <c r="H21" s="450">
        <v>0</v>
      </c>
      <c r="I21" s="453">
        <v>1</v>
      </c>
      <c r="J21" s="453">
        <v>16</v>
      </c>
      <c r="K21" s="454">
        <v>13000</v>
      </c>
      <c r="L21" s="432">
        <v>0</v>
      </c>
      <c r="M21" s="432">
        <v>0</v>
      </c>
      <c r="N21" s="432">
        <v>0</v>
      </c>
      <c r="O21" s="432">
        <v>0</v>
      </c>
      <c r="P21" s="432">
        <v>0</v>
      </c>
      <c r="Q21" s="433">
        <f t="shared" si="3"/>
        <v>1</v>
      </c>
      <c r="R21" s="433">
        <f t="shared" si="4"/>
        <v>16</v>
      </c>
      <c r="S21" s="433">
        <f t="shared" si="4"/>
        <v>13000</v>
      </c>
    </row>
    <row r="22" spans="1:19" ht="17.100000000000001" customHeight="1" x14ac:dyDescent="0.3">
      <c r="A22" s="448"/>
      <c r="B22" s="448"/>
      <c r="C22" s="449" t="s">
        <v>314</v>
      </c>
      <c r="D22" s="361" t="s">
        <v>95</v>
      </c>
      <c r="E22" s="452" t="s">
        <v>323</v>
      </c>
      <c r="F22" s="450">
        <v>0</v>
      </c>
      <c r="G22" s="450">
        <v>0</v>
      </c>
      <c r="H22" s="450">
        <v>0</v>
      </c>
      <c r="I22" s="453">
        <v>1</v>
      </c>
      <c r="J22" s="453">
        <v>16</v>
      </c>
      <c r="K22" s="454">
        <v>13000</v>
      </c>
      <c r="L22" s="432">
        <v>0</v>
      </c>
      <c r="M22" s="432">
        <v>0</v>
      </c>
      <c r="N22" s="432">
        <v>0</v>
      </c>
      <c r="O22" s="432">
        <v>0</v>
      </c>
      <c r="P22" s="432">
        <v>0</v>
      </c>
      <c r="Q22" s="433">
        <f t="shared" si="3"/>
        <v>1</v>
      </c>
      <c r="R22" s="433">
        <f t="shared" si="4"/>
        <v>16</v>
      </c>
      <c r="S22" s="433">
        <f t="shared" si="4"/>
        <v>13000</v>
      </c>
    </row>
    <row r="23" spans="1:19" ht="17.100000000000001" customHeight="1" x14ac:dyDescent="0.3">
      <c r="A23" s="448"/>
      <c r="B23" s="448"/>
      <c r="C23" s="449" t="s">
        <v>315</v>
      </c>
      <c r="D23" s="361" t="s">
        <v>163</v>
      </c>
      <c r="E23" s="452" t="s">
        <v>324</v>
      </c>
      <c r="F23" s="450">
        <v>0</v>
      </c>
      <c r="G23" s="450">
        <v>0</v>
      </c>
      <c r="H23" s="450">
        <v>0</v>
      </c>
      <c r="I23" s="432">
        <v>0</v>
      </c>
      <c r="J23" s="432">
        <v>0</v>
      </c>
      <c r="K23" s="432">
        <v>0</v>
      </c>
      <c r="L23" s="453">
        <v>1</v>
      </c>
      <c r="M23" s="453">
        <v>20</v>
      </c>
      <c r="N23" s="454">
        <v>15000</v>
      </c>
      <c r="O23" s="432">
        <v>0</v>
      </c>
      <c r="P23" s="432">
        <v>0</v>
      </c>
      <c r="Q23" s="433">
        <f t="shared" si="3"/>
        <v>1</v>
      </c>
      <c r="R23" s="433">
        <f t="shared" si="4"/>
        <v>20</v>
      </c>
      <c r="S23" s="433">
        <f t="shared" si="4"/>
        <v>15000</v>
      </c>
    </row>
    <row r="24" spans="1:19" ht="17.100000000000001" customHeight="1" x14ac:dyDescent="0.3">
      <c r="A24" s="448"/>
      <c r="B24" s="448"/>
      <c r="C24" s="449" t="s">
        <v>316</v>
      </c>
      <c r="D24" s="361" t="s">
        <v>95</v>
      </c>
      <c r="E24" s="455" t="s">
        <v>324</v>
      </c>
      <c r="F24" s="450">
        <v>0</v>
      </c>
      <c r="G24" s="450">
        <v>0</v>
      </c>
      <c r="H24" s="450">
        <v>0</v>
      </c>
      <c r="I24" s="432">
        <v>0</v>
      </c>
      <c r="J24" s="432">
        <v>0</v>
      </c>
      <c r="K24" s="432">
        <v>0</v>
      </c>
      <c r="L24" s="453">
        <v>1</v>
      </c>
      <c r="M24" s="453">
        <v>20</v>
      </c>
      <c r="N24" s="454">
        <v>15000</v>
      </c>
      <c r="O24" s="432">
        <v>0</v>
      </c>
      <c r="P24" s="432">
        <v>0</v>
      </c>
      <c r="Q24" s="433">
        <f t="shared" si="3"/>
        <v>1</v>
      </c>
      <c r="R24" s="433">
        <f t="shared" si="4"/>
        <v>20</v>
      </c>
      <c r="S24" s="433">
        <f t="shared" si="4"/>
        <v>15000</v>
      </c>
    </row>
    <row r="25" spans="1:19" ht="17.100000000000001" customHeight="1" x14ac:dyDescent="0.3">
      <c r="A25" s="546" t="s">
        <v>39</v>
      </c>
      <c r="B25" s="546"/>
      <c r="C25" s="546"/>
      <c r="D25" s="546"/>
      <c r="E25" s="438"/>
      <c r="F25" s="439">
        <f>SUM(F17:F24)</f>
        <v>0</v>
      </c>
      <c r="G25" s="439">
        <f t="shared" ref="G25:S25" si="5">SUM(G17:G24)</f>
        <v>0</v>
      </c>
      <c r="H25" s="439">
        <f t="shared" si="5"/>
        <v>0</v>
      </c>
      <c r="I25" s="439">
        <f t="shared" si="5"/>
        <v>7</v>
      </c>
      <c r="J25" s="439">
        <f t="shared" si="5"/>
        <v>112</v>
      </c>
      <c r="K25" s="439">
        <f t="shared" si="5"/>
        <v>91000</v>
      </c>
      <c r="L25" s="439">
        <f t="shared" si="5"/>
        <v>2</v>
      </c>
      <c r="M25" s="439">
        <f t="shared" si="5"/>
        <v>40</v>
      </c>
      <c r="N25" s="439">
        <f t="shared" si="5"/>
        <v>30000</v>
      </c>
      <c r="O25" s="439">
        <f t="shared" si="5"/>
        <v>0</v>
      </c>
      <c r="P25" s="439">
        <f t="shared" si="5"/>
        <v>0</v>
      </c>
      <c r="Q25" s="439">
        <f t="shared" si="5"/>
        <v>9</v>
      </c>
      <c r="R25" s="439">
        <f t="shared" si="5"/>
        <v>152</v>
      </c>
      <c r="S25" s="439">
        <f t="shared" si="5"/>
        <v>121000</v>
      </c>
    </row>
    <row r="26" spans="1:19" ht="16.5" customHeight="1" x14ac:dyDescent="0.3">
      <c r="A26" s="382">
        <v>3</v>
      </c>
      <c r="B26" s="443" t="s">
        <v>47</v>
      </c>
      <c r="C26" s="443" t="s">
        <v>50</v>
      </c>
      <c r="D26" s="440" t="s">
        <v>41</v>
      </c>
      <c r="E26" s="457">
        <v>18</v>
      </c>
      <c r="F26" s="446">
        <v>0</v>
      </c>
      <c r="G26" s="446">
        <v>0</v>
      </c>
      <c r="H26" s="446">
        <v>0</v>
      </c>
      <c r="I26" s="446">
        <v>8</v>
      </c>
      <c r="J26" s="446">
        <v>160</v>
      </c>
      <c r="K26" s="446">
        <v>146400</v>
      </c>
      <c r="L26" s="446">
        <v>0</v>
      </c>
      <c r="M26" s="446">
        <v>0</v>
      </c>
      <c r="N26" s="446">
        <v>0</v>
      </c>
      <c r="O26" s="446">
        <v>0</v>
      </c>
      <c r="P26" s="446">
        <v>0</v>
      </c>
      <c r="Q26" s="447">
        <f>F26+I26+L26</f>
        <v>8</v>
      </c>
      <c r="R26" s="447">
        <f>G26+J26+M26+O26</f>
        <v>160</v>
      </c>
      <c r="S26" s="447">
        <f>H26+K26+N26+P26</f>
        <v>146400</v>
      </c>
    </row>
    <row r="27" spans="1:19" ht="16.5" customHeight="1" x14ac:dyDescent="0.3">
      <c r="A27" s="450"/>
      <c r="B27" s="450"/>
      <c r="C27" s="450"/>
      <c r="D27" s="429" t="s">
        <v>42</v>
      </c>
      <c r="E27" s="431"/>
      <c r="F27" s="432"/>
      <c r="G27" s="432"/>
      <c r="H27" s="432"/>
      <c r="I27" s="432"/>
      <c r="J27" s="432"/>
      <c r="K27" s="432"/>
      <c r="L27" s="432"/>
      <c r="M27" s="432"/>
      <c r="N27" s="432"/>
      <c r="O27" s="432"/>
      <c r="P27" s="432"/>
      <c r="Q27" s="432"/>
      <c r="R27" s="432"/>
      <c r="S27" s="432"/>
    </row>
    <row r="28" spans="1:19" ht="16.5" customHeight="1" x14ac:dyDescent="0.3">
      <c r="A28" s="450"/>
      <c r="B28" s="450"/>
      <c r="C28" s="450" t="s">
        <v>51</v>
      </c>
      <c r="D28" s="361" t="s">
        <v>95</v>
      </c>
      <c r="E28" s="431">
        <v>18</v>
      </c>
      <c r="F28" s="432">
        <v>0</v>
      </c>
      <c r="G28" s="432">
        <v>0</v>
      </c>
      <c r="H28" s="432">
        <v>0</v>
      </c>
      <c r="I28" s="432">
        <v>2</v>
      </c>
      <c r="J28" s="432">
        <v>40</v>
      </c>
      <c r="K28" s="432">
        <v>36600</v>
      </c>
      <c r="L28" s="432">
        <v>0</v>
      </c>
      <c r="M28" s="432">
        <v>0</v>
      </c>
      <c r="N28" s="432">
        <v>0</v>
      </c>
      <c r="O28" s="432">
        <v>0</v>
      </c>
      <c r="P28" s="432">
        <v>0</v>
      </c>
      <c r="Q28" s="433">
        <f>F28+I28+L28</f>
        <v>2</v>
      </c>
      <c r="R28" s="433">
        <f t="shared" ref="R28:S32" si="6">G28+J28+M28+O28</f>
        <v>40</v>
      </c>
      <c r="S28" s="433">
        <f t="shared" si="6"/>
        <v>36600</v>
      </c>
    </row>
    <row r="29" spans="1:19" ht="16.5" customHeight="1" x14ac:dyDescent="0.3">
      <c r="A29" s="450"/>
      <c r="B29" s="450"/>
      <c r="C29" s="450" t="s">
        <v>52</v>
      </c>
      <c r="D29" s="361" t="s">
        <v>95</v>
      </c>
      <c r="E29" s="431">
        <v>18</v>
      </c>
      <c r="F29" s="432">
        <v>0</v>
      </c>
      <c r="G29" s="432">
        <v>0</v>
      </c>
      <c r="H29" s="432">
        <v>0</v>
      </c>
      <c r="I29" s="432">
        <v>1</v>
      </c>
      <c r="J29" s="432">
        <v>20</v>
      </c>
      <c r="K29" s="432">
        <v>18300</v>
      </c>
      <c r="L29" s="432">
        <v>0</v>
      </c>
      <c r="M29" s="432">
        <v>0</v>
      </c>
      <c r="N29" s="432">
        <v>0</v>
      </c>
      <c r="O29" s="432">
        <v>0</v>
      </c>
      <c r="P29" s="432">
        <v>0</v>
      </c>
      <c r="Q29" s="433">
        <f>F29+I29+L29</f>
        <v>1</v>
      </c>
      <c r="R29" s="433">
        <f t="shared" si="6"/>
        <v>20</v>
      </c>
      <c r="S29" s="433">
        <f t="shared" si="6"/>
        <v>18300</v>
      </c>
    </row>
    <row r="30" spans="1:19" ht="16.5" customHeight="1" x14ac:dyDescent="0.3">
      <c r="A30" s="450"/>
      <c r="B30" s="450"/>
      <c r="C30" s="450" t="s">
        <v>53</v>
      </c>
      <c r="D30" s="361" t="s">
        <v>95</v>
      </c>
      <c r="E30" s="431">
        <v>18</v>
      </c>
      <c r="F30" s="432">
        <v>0</v>
      </c>
      <c r="G30" s="432">
        <v>0</v>
      </c>
      <c r="H30" s="432">
        <v>0</v>
      </c>
      <c r="I30" s="432">
        <v>10</v>
      </c>
      <c r="J30" s="432">
        <v>200</v>
      </c>
      <c r="K30" s="432">
        <v>183000</v>
      </c>
      <c r="L30" s="432">
        <v>0</v>
      </c>
      <c r="M30" s="432">
        <v>0</v>
      </c>
      <c r="N30" s="432">
        <v>0</v>
      </c>
      <c r="O30" s="432">
        <v>0</v>
      </c>
      <c r="P30" s="432">
        <v>0</v>
      </c>
      <c r="Q30" s="433">
        <f>F30+I30+L30</f>
        <v>10</v>
      </c>
      <c r="R30" s="433">
        <f t="shared" si="6"/>
        <v>200</v>
      </c>
      <c r="S30" s="433">
        <f t="shared" si="6"/>
        <v>183000</v>
      </c>
    </row>
    <row r="31" spans="1:19" ht="16.5" customHeight="1" x14ac:dyDescent="0.3">
      <c r="A31" s="450"/>
      <c r="B31" s="450"/>
      <c r="C31" s="450" t="s">
        <v>54</v>
      </c>
      <c r="D31" s="429" t="s">
        <v>24</v>
      </c>
      <c r="E31" s="431">
        <v>18</v>
      </c>
      <c r="F31" s="432">
        <v>0</v>
      </c>
      <c r="G31" s="432">
        <v>0</v>
      </c>
      <c r="H31" s="432">
        <v>0</v>
      </c>
      <c r="I31" s="432">
        <v>1</v>
      </c>
      <c r="J31" s="432">
        <v>20</v>
      </c>
      <c r="K31" s="432">
        <v>18300</v>
      </c>
      <c r="L31" s="432">
        <v>0</v>
      </c>
      <c r="M31" s="432">
        <v>0</v>
      </c>
      <c r="N31" s="432">
        <v>0</v>
      </c>
      <c r="O31" s="432">
        <v>0</v>
      </c>
      <c r="P31" s="432">
        <v>0</v>
      </c>
      <c r="Q31" s="433">
        <f>F31+I31+L31</f>
        <v>1</v>
      </c>
      <c r="R31" s="433">
        <f t="shared" si="6"/>
        <v>20</v>
      </c>
      <c r="S31" s="433">
        <f t="shared" si="6"/>
        <v>18300</v>
      </c>
    </row>
    <row r="32" spans="1:19" ht="16.5" customHeight="1" x14ac:dyDescent="0.3">
      <c r="A32" s="456"/>
      <c r="B32" s="456"/>
      <c r="C32" s="456" t="s">
        <v>55</v>
      </c>
      <c r="D32" s="372" t="s">
        <v>95</v>
      </c>
      <c r="E32" s="435">
        <v>18</v>
      </c>
      <c r="F32" s="436">
        <v>0</v>
      </c>
      <c r="G32" s="436">
        <v>0</v>
      </c>
      <c r="H32" s="436">
        <v>0</v>
      </c>
      <c r="I32" s="436">
        <v>1</v>
      </c>
      <c r="J32" s="436">
        <v>20</v>
      </c>
      <c r="K32" s="436">
        <v>18300</v>
      </c>
      <c r="L32" s="436">
        <v>0</v>
      </c>
      <c r="M32" s="436">
        <v>0</v>
      </c>
      <c r="N32" s="436">
        <v>0</v>
      </c>
      <c r="O32" s="436">
        <v>0</v>
      </c>
      <c r="P32" s="436">
        <v>0</v>
      </c>
      <c r="Q32" s="437">
        <f>F32+I32+L32</f>
        <v>1</v>
      </c>
      <c r="R32" s="437">
        <f t="shared" si="6"/>
        <v>20</v>
      </c>
      <c r="S32" s="437">
        <f t="shared" si="6"/>
        <v>18300</v>
      </c>
    </row>
    <row r="33" spans="1:19" ht="16.5" customHeight="1" x14ac:dyDescent="0.3">
      <c r="A33" s="543" t="s">
        <v>39</v>
      </c>
      <c r="B33" s="544"/>
      <c r="C33" s="544"/>
      <c r="D33" s="545"/>
      <c r="E33" s="438"/>
      <c r="F33" s="439">
        <f>SUM(F26:F32)</f>
        <v>0</v>
      </c>
      <c r="G33" s="439">
        <f t="shared" ref="G33:S33" si="7">SUM(G26:G32)</f>
        <v>0</v>
      </c>
      <c r="H33" s="439">
        <f t="shared" si="7"/>
        <v>0</v>
      </c>
      <c r="I33" s="439">
        <f t="shared" si="7"/>
        <v>23</v>
      </c>
      <c r="J33" s="439">
        <f t="shared" si="7"/>
        <v>460</v>
      </c>
      <c r="K33" s="439">
        <f t="shared" si="7"/>
        <v>420900</v>
      </c>
      <c r="L33" s="439">
        <f t="shared" si="7"/>
        <v>0</v>
      </c>
      <c r="M33" s="439">
        <f t="shared" si="7"/>
        <v>0</v>
      </c>
      <c r="N33" s="439">
        <f t="shared" si="7"/>
        <v>0</v>
      </c>
      <c r="O33" s="439">
        <f t="shared" si="7"/>
        <v>0</v>
      </c>
      <c r="P33" s="439">
        <f t="shared" si="7"/>
        <v>0</v>
      </c>
      <c r="Q33" s="439">
        <f t="shared" si="7"/>
        <v>23</v>
      </c>
      <c r="R33" s="439">
        <f t="shared" si="7"/>
        <v>460</v>
      </c>
      <c r="S33" s="439">
        <f t="shared" si="7"/>
        <v>420900</v>
      </c>
    </row>
    <row r="34" spans="1:19" ht="16.5" customHeight="1" x14ac:dyDescent="0.3">
      <c r="A34" s="477"/>
      <c r="B34" s="477"/>
      <c r="C34" s="477"/>
      <c r="D34" s="477"/>
      <c r="E34" s="478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79"/>
    </row>
    <row r="35" spans="1:19" ht="18" customHeight="1" x14ac:dyDescent="0.3">
      <c r="A35" s="421"/>
      <c r="B35" s="421"/>
      <c r="C35" s="421"/>
      <c r="D35" s="421"/>
      <c r="E35" s="480"/>
      <c r="F35" s="481"/>
      <c r="G35" s="481"/>
      <c r="H35" s="481"/>
      <c r="I35" s="481"/>
      <c r="J35" s="481"/>
      <c r="K35" s="481"/>
      <c r="L35" s="481"/>
      <c r="M35" s="481"/>
      <c r="N35" s="481"/>
      <c r="O35" s="481"/>
      <c r="P35" s="481"/>
      <c r="Q35" s="481"/>
      <c r="R35" s="481"/>
      <c r="S35" s="481"/>
    </row>
    <row r="36" spans="1:19" ht="16.5" customHeight="1" x14ac:dyDescent="0.3">
      <c r="A36" s="431">
        <v>4</v>
      </c>
      <c r="B36" s="458" t="s">
        <v>102</v>
      </c>
      <c r="C36" s="458" t="s">
        <v>466</v>
      </c>
      <c r="D36" s="431" t="s">
        <v>95</v>
      </c>
      <c r="E36" s="431">
        <v>12</v>
      </c>
      <c r="F36" s="432">
        <v>0</v>
      </c>
      <c r="G36" s="432">
        <v>0</v>
      </c>
      <c r="H36" s="432">
        <v>0</v>
      </c>
      <c r="I36" s="432">
        <v>1</v>
      </c>
      <c r="J36" s="432">
        <v>20</v>
      </c>
      <c r="K36" s="432">
        <v>27920</v>
      </c>
      <c r="L36" s="432">
        <v>0</v>
      </c>
      <c r="M36" s="432">
        <v>0</v>
      </c>
      <c r="N36" s="432">
        <v>0</v>
      </c>
      <c r="O36" s="432">
        <v>0</v>
      </c>
      <c r="P36" s="432">
        <v>0</v>
      </c>
      <c r="Q36" s="433">
        <f t="shared" ref="Q36:Q43" si="8">F36+I36+L36</f>
        <v>1</v>
      </c>
      <c r="R36" s="433">
        <f t="shared" ref="R36:R43" si="9">G36+J36+M36+O36</f>
        <v>20</v>
      </c>
      <c r="S36" s="433">
        <f t="shared" ref="S36:S43" si="10">H36+K36+N36+P36</f>
        <v>27920</v>
      </c>
    </row>
    <row r="37" spans="1:19" ht="16.5" customHeight="1" x14ac:dyDescent="0.3">
      <c r="A37" s="458"/>
      <c r="B37" s="458"/>
      <c r="C37" s="458" t="s">
        <v>490</v>
      </c>
      <c r="D37" s="431" t="s">
        <v>95</v>
      </c>
      <c r="E37" s="431">
        <v>6</v>
      </c>
      <c r="F37" s="432">
        <v>0</v>
      </c>
      <c r="G37" s="432">
        <v>0</v>
      </c>
      <c r="H37" s="432">
        <v>0</v>
      </c>
      <c r="I37" s="432">
        <v>1</v>
      </c>
      <c r="J37" s="432">
        <v>20</v>
      </c>
      <c r="K37" s="432">
        <v>17320</v>
      </c>
      <c r="L37" s="432">
        <v>0</v>
      </c>
      <c r="M37" s="432">
        <v>0</v>
      </c>
      <c r="N37" s="432">
        <v>0</v>
      </c>
      <c r="O37" s="432">
        <v>0</v>
      </c>
      <c r="P37" s="432">
        <v>0</v>
      </c>
      <c r="Q37" s="433">
        <f t="shared" si="8"/>
        <v>1</v>
      </c>
      <c r="R37" s="433">
        <f t="shared" si="9"/>
        <v>20</v>
      </c>
      <c r="S37" s="433">
        <f t="shared" si="10"/>
        <v>17320</v>
      </c>
    </row>
    <row r="38" spans="1:19" ht="16.5" customHeight="1" x14ac:dyDescent="0.3">
      <c r="A38" s="458"/>
      <c r="B38" s="458"/>
      <c r="C38" s="458" t="s">
        <v>467</v>
      </c>
      <c r="D38" s="431" t="s">
        <v>95</v>
      </c>
      <c r="E38" s="431">
        <v>6</v>
      </c>
      <c r="F38" s="432">
        <v>0</v>
      </c>
      <c r="G38" s="432">
        <v>0</v>
      </c>
      <c r="H38" s="432">
        <v>0</v>
      </c>
      <c r="I38" s="432">
        <v>1</v>
      </c>
      <c r="J38" s="432">
        <v>20</v>
      </c>
      <c r="K38" s="432">
        <v>17320</v>
      </c>
      <c r="L38" s="432">
        <v>0</v>
      </c>
      <c r="M38" s="432">
        <v>0</v>
      </c>
      <c r="N38" s="432">
        <v>0</v>
      </c>
      <c r="O38" s="432">
        <v>0</v>
      </c>
      <c r="P38" s="432">
        <v>0</v>
      </c>
      <c r="Q38" s="433">
        <f t="shared" si="8"/>
        <v>1</v>
      </c>
      <c r="R38" s="433">
        <f t="shared" si="9"/>
        <v>20</v>
      </c>
      <c r="S38" s="433">
        <f t="shared" si="10"/>
        <v>17320</v>
      </c>
    </row>
    <row r="39" spans="1:19" ht="16.5" customHeight="1" x14ac:dyDescent="0.3">
      <c r="A39" s="458"/>
      <c r="B39" s="458"/>
      <c r="C39" s="458" t="s">
        <v>491</v>
      </c>
      <c r="D39" s="431" t="s">
        <v>95</v>
      </c>
      <c r="E39" s="431">
        <v>12</v>
      </c>
      <c r="F39" s="432">
        <v>0</v>
      </c>
      <c r="G39" s="432">
        <v>0</v>
      </c>
      <c r="H39" s="432">
        <v>0</v>
      </c>
      <c r="I39" s="432">
        <v>1</v>
      </c>
      <c r="J39" s="432">
        <v>20</v>
      </c>
      <c r="K39" s="432">
        <v>26920</v>
      </c>
      <c r="L39" s="432">
        <v>0</v>
      </c>
      <c r="M39" s="432">
        <v>0</v>
      </c>
      <c r="N39" s="432">
        <v>0</v>
      </c>
      <c r="O39" s="432">
        <v>0</v>
      </c>
      <c r="P39" s="432">
        <v>0</v>
      </c>
      <c r="Q39" s="433">
        <f t="shared" si="8"/>
        <v>1</v>
      </c>
      <c r="R39" s="433">
        <f t="shared" si="9"/>
        <v>20</v>
      </c>
      <c r="S39" s="433">
        <f t="shared" si="10"/>
        <v>26920</v>
      </c>
    </row>
    <row r="40" spans="1:19" ht="16.5" customHeight="1" x14ac:dyDescent="0.3">
      <c r="A40" s="458"/>
      <c r="B40" s="458"/>
      <c r="C40" s="458" t="s">
        <v>492</v>
      </c>
      <c r="D40" s="361" t="s">
        <v>95</v>
      </c>
      <c r="E40" s="431">
        <v>6</v>
      </c>
      <c r="F40" s="432">
        <v>0</v>
      </c>
      <c r="G40" s="432">
        <v>0</v>
      </c>
      <c r="H40" s="432">
        <v>0</v>
      </c>
      <c r="I40" s="432">
        <v>1</v>
      </c>
      <c r="J40" s="432">
        <v>20</v>
      </c>
      <c r="K40" s="432">
        <v>17320</v>
      </c>
      <c r="L40" s="432">
        <v>0</v>
      </c>
      <c r="M40" s="432">
        <v>0</v>
      </c>
      <c r="N40" s="432">
        <v>0</v>
      </c>
      <c r="O40" s="432">
        <v>0</v>
      </c>
      <c r="P40" s="432">
        <v>0</v>
      </c>
      <c r="Q40" s="433">
        <f t="shared" si="8"/>
        <v>1</v>
      </c>
      <c r="R40" s="433">
        <f t="shared" si="9"/>
        <v>20</v>
      </c>
      <c r="S40" s="433">
        <f t="shared" si="10"/>
        <v>17320</v>
      </c>
    </row>
    <row r="41" spans="1:19" ht="16.5" customHeight="1" x14ac:dyDescent="0.3">
      <c r="A41" s="458"/>
      <c r="B41" s="458"/>
      <c r="C41" s="450" t="s">
        <v>493</v>
      </c>
      <c r="D41" s="431" t="s">
        <v>95</v>
      </c>
      <c r="E41" s="431">
        <v>6</v>
      </c>
      <c r="F41" s="432">
        <v>0</v>
      </c>
      <c r="G41" s="432">
        <v>0</v>
      </c>
      <c r="H41" s="432">
        <v>0</v>
      </c>
      <c r="I41" s="432">
        <v>1</v>
      </c>
      <c r="J41" s="432">
        <v>20</v>
      </c>
      <c r="K41" s="432">
        <v>17320</v>
      </c>
      <c r="L41" s="432">
        <v>0</v>
      </c>
      <c r="M41" s="432">
        <v>0</v>
      </c>
      <c r="N41" s="432">
        <v>0</v>
      </c>
      <c r="O41" s="432">
        <v>0</v>
      </c>
      <c r="P41" s="432">
        <v>0</v>
      </c>
      <c r="Q41" s="433">
        <f t="shared" si="8"/>
        <v>1</v>
      </c>
      <c r="R41" s="433">
        <f t="shared" si="9"/>
        <v>20</v>
      </c>
      <c r="S41" s="433">
        <f t="shared" si="10"/>
        <v>17320</v>
      </c>
    </row>
    <row r="42" spans="1:19" ht="16.5" customHeight="1" x14ac:dyDescent="0.3">
      <c r="A42" s="458"/>
      <c r="B42" s="458"/>
      <c r="C42" s="450" t="s">
        <v>465</v>
      </c>
      <c r="D42" s="431" t="s">
        <v>95</v>
      </c>
      <c r="E42" s="431">
        <v>6</v>
      </c>
      <c r="F42" s="432">
        <v>0</v>
      </c>
      <c r="G42" s="432">
        <v>0</v>
      </c>
      <c r="H42" s="432">
        <v>0</v>
      </c>
      <c r="I42" s="432">
        <v>1</v>
      </c>
      <c r="J42" s="432">
        <v>20</v>
      </c>
      <c r="K42" s="432">
        <v>17320</v>
      </c>
      <c r="L42" s="432">
        <v>0</v>
      </c>
      <c r="M42" s="432">
        <v>0</v>
      </c>
      <c r="N42" s="432">
        <v>0</v>
      </c>
      <c r="O42" s="432">
        <v>0</v>
      </c>
      <c r="P42" s="432">
        <v>0</v>
      </c>
      <c r="Q42" s="433">
        <f t="shared" si="8"/>
        <v>1</v>
      </c>
      <c r="R42" s="433">
        <f t="shared" si="9"/>
        <v>20</v>
      </c>
      <c r="S42" s="433">
        <f t="shared" si="10"/>
        <v>17320</v>
      </c>
    </row>
    <row r="43" spans="1:19" ht="16.5" customHeight="1" x14ac:dyDescent="0.3">
      <c r="A43" s="458"/>
      <c r="B43" s="458"/>
      <c r="C43" s="450" t="s">
        <v>468</v>
      </c>
      <c r="D43" s="431" t="s">
        <v>95</v>
      </c>
      <c r="E43" s="431">
        <v>6</v>
      </c>
      <c r="F43" s="432">
        <v>0</v>
      </c>
      <c r="G43" s="432">
        <v>0</v>
      </c>
      <c r="H43" s="432">
        <v>0</v>
      </c>
      <c r="I43" s="432">
        <v>1</v>
      </c>
      <c r="J43" s="432">
        <v>20</v>
      </c>
      <c r="K43" s="432">
        <v>17320</v>
      </c>
      <c r="L43" s="432">
        <v>0</v>
      </c>
      <c r="M43" s="432">
        <v>0</v>
      </c>
      <c r="N43" s="432">
        <v>0</v>
      </c>
      <c r="O43" s="432">
        <v>0</v>
      </c>
      <c r="P43" s="432">
        <v>0</v>
      </c>
      <c r="Q43" s="433">
        <f t="shared" si="8"/>
        <v>1</v>
      </c>
      <c r="R43" s="433">
        <f t="shared" si="9"/>
        <v>20</v>
      </c>
      <c r="S43" s="433">
        <f t="shared" si="10"/>
        <v>17320</v>
      </c>
    </row>
    <row r="44" spans="1:19" ht="15" customHeight="1" x14ac:dyDescent="0.3">
      <c r="A44" s="546" t="s">
        <v>39</v>
      </c>
      <c r="B44" s="546"/>
      <c r="C44" s="546"/>
      <c r="D44" s="546"/>
      <c r="E44" s="438"/>
      <c r="F44" s="439">
        <f t="shared" ref="F44:S44" si="11">SUM(F36:F43)</f>
        <v>0</v>
      </c>
      <c r="G44" s="439">
        <f t="shared" si="11"/>
        <v>0</v>
      </c>
      <c r="H44" s="439">
        <f t="shared" si="11"/>
        <v>0</v>
      </c>
      <c r="I44" s="439">
        <f t="shared" si="11"/>
        <v>8</v>
      </c>
      <c r="J44" s="439">
        <f t="shared" si="11"/>
        <v>160</v>
      </c>
      <c r="K44" s="439">
        <f t="shared" si="11"/>
        <v>158760</v>
      </c>
      <c r="L44" s="439">
        <f t="shared" si="11"/>
        <v>0</v>
      </c>
      <c r="M44" s="439">
        <f t="shared" si="11"/>
        <v>0</v>
      </c>
      <c r="N44" s="439">
        <f t="shared" si="11"/>
        <v>0</v>
      </c>
      <c r="O44" s="439">
        <f t="shared" si="11"/>
        <v>0</v>
      </c>
      <c r="P44" s="439">
        <f t="shared" si="11"/>
        <v>0</v>
      </c>
      <c r="Q44" s="439">
        <f t="shared" si="11"/>
        <v>8</v>
      </c>
      <c r="R44" s="439">
        <f t="shared" si="11"/>
        <v>160</v>
      </c>
      <c r="S44" s="439">
        <f t="shared" si="11"/>
        <v>158760</v>
      </c>
    </row>
    <row r="45" spans="1:19" x14ac:dyDescent="0.3">
      <c r="A45" s="382">
        <v>5</v>
      </c>
      <c r="B45" s="440" t="s">
        <v>151</v>
      </c>
      <c r="C45" s="429" t="s">
        <v>153</v>
      </c>
      <c r="D45" s="361" t="s">
        <v>158</v>
      </c>
      <c r="E45" s="431">
        <v>18</v>
      </c>
      <c r="F45" s="451">
        <v>0</v>
      </c>
      <c r="G45" s="451">
        <v>0</v>
      </c>
      <c r="H45" s="432">
        <v>0</v>
      </c>
      <c r="I45" s="451">
        <v>0</v>
      </c>
      <c r="J45" s="451">
        <v>0</v>
      </c>
      <c r="K45" s="432">
        <v>0</v>
      </c>
      <c r="L45" s="432">
        <v>4</v>
      </c>
      <c r="M45" s="432">
        <v>80</v>
      </c>
      <c r="N45" s="432">
        <v>67000</v>
      </c>
      <c r="O45" s="432">
        <v>0</v>
      </c>
      <c r="P45" s="432">
        <v>0</v>
      </c>
      <c r="Q45" s="433">
        <f>F45+I45+L45</f>
        <v>4</v>
      </c>
      <c r="R45" s="433">
        <f t="shared" ref="R45:S49" si="12">G45+J45+M45+O45</f>
        <v>80</v>
      </c>
      <c r="S45" s="433">
        <f t="shared" si="12"/>
        <v>67000</v>
      </c>
    </row>
    <row r="46" spans="1:19" x14ac:dyDescent="0.3">
      <c r="A46" s="361"/>
      <c r="B46" s="429"/>
      <c r="C46" s="429" t="s">
        <v>154</v>
      </c>
      <c r="D46" s="361" t="s">
        <v>95</v>
      </c>
      <c r="E46" s="431">
        <v>18</v>
      </c>
      <c r="F46" s="451">
        <v>0</v>
      </c>
      <c r="G46" s="451">
        <v>0</v>
      </c>
      <c r="H46" s="432">
        <v>0</v>
      </c>
      <c r="I46" s="451">
        <v>0</v>
      </c>
      <c r="J46" s="451">
        <v>0</v>
      </c>
      <c r="K46" s="432">
        <v>0</v>
      </c>
      <c r="L46" s="432">
        <v>2</v>
      </c>
      <c r="M46" s="432">
        <v>40</v>
      </c>
      <c r="N46" s="432">
        <v>134000</v>
      </c>
      <c r="O46" s="432">
        <v>0</v>
      </c>
      <c r="P46" s="432">
        <v>0</v>
      </c>
      <c r="Q46" s="433">
        <f>F46+I46+L46</f>
        <v>2</v>
      </c>
      <c r="R46" s="433">
        <f t="shared" si="12"/>
        <v>40</v>
      </c>
      <c r="S46" s="433">
        <f t="shared" si="12"/>
        <v>134000</v>
      </c>
    </row>
    <row r="47" spans="1:19" x14ac:dyDescent="0.3">
      <c r="A47" s="361"/>
      <c r="B47" s="429"/>
      <c r="C47" s="429" t="s">
        <v>155</v>
      </c>
      <c r="D47" s="361" t="s">
        <v>95</v>
      </c>
      <c r="E47" s="431">
        <v>30</v>
      </c>
      <c r="F47" s="451">
        <v>0</v>
      </c>
      <c r="G47" s="451">
        <v>0</v>
      </c>
      <c r="H47" s="432">
        <v>0</v>
      </c>
      <c r="I47" s="451">
        <v>1</v>
      </c>
      <c r="J47" s="451">
        <v>20</v>
      </c>
      <c r="K47" s="432">
        <v>49500</v>
      </c>
      <c r="L47" s="451">
        <v>0</v>
      </c>
      <c r="M47" s="451">
        <v>0</v>
      </c>
      <c r="N47" s="432">
        <v>0</v>
      </c>
      <c r="O47" s="432">
        <v>0</v>
      </c>
      <c r="P47" s="432">
        <v>0</v>
      </c>
      <c r="Q47" s="433">
        <f>F47+I47+L47</f>
        <v>1</v>
      </c>
      <c r="R47" s="433">
        <f t="shared" si="12"/>
        <v>20</v>
      </c>
      <c r="S47" s="433">
        <f t="shared" si="12"/>
        <v>49500</v>
      </c>
    </row>
    <row r="48" spans="1:19" x14ac:dyDescent="0.3">
      <c r="A48" s="361"/>
      <c r="B48" s="429"/>
      <c r="C48" s="430" t="s">
        <v>483</v>
      </c>
      <c r="D48" s="361" t="s">
        <v>95</v>
      </c>
      <c r="E48" s="431">
        <v>30</v>
      </c>
      <c r="F48" s="451">
        <v>0</v>
      </c>
      <c r="G48" s="451">
        <v>0</v>
      </c>
      <c r="H48" s="432">
        <v>0</v>
      </c>
      <c r="I48" s="451">
        <v>1</v>
      </c>
      <c r="J48" s="451">
        <v>20</v>
      </c>
      <c r="K48" s="432">
        <v>49500</v>
      </c>
      <c r="L48" s="451">
        <v>0</v>
      </c>
      <c r="M48" s="451">
        <v>0</v>
      </c>
      <c r="N48" s="432">
        <v>0</v>
      </c>
      <c r="O48" s="432">
        <v>0</v>
      </c>
      <c r="P48" s="432">
        <v>0</v>
      </c>
      <c r="Q48" s="433">
        <f>F48+I48+L48</f>
        <v>1</v>
      </c>
      <c r="R48" s="433">
        <f t="shared" si="12"/>
        <v>20</v>
      </c>
      <c r="S48" s="433">
        <f t="shared" si="12"/>
        <v>49500</v>
      </c>
    </row>
    <row r="49" spans="1:19" ht="21" customHeight="1" x14ac:dyDescent="0.3">
      <c r="A49" s="372"/>
      <c r="B49" s="434"/>
      <c r="C49" s="430" t="s">
        <v>484</v>
      </c>
      <c r="D49" s="372" t="s">
        <v>95</v>
      </c>
      <c r="E49" s="435">
        <v>30</v>
      </c>
      <c r="F49" s="460">
        <v>0</v>
      </c>
      <c r="G49" s="460">
        <v>0</v>
      </c>
      <c r="H49" s="436">
        <v>0</v>
      </c>
      <c r="I49" s="460">
        <v>1</v>
      </c>
      <c r="J49" s="460">
        <v>20</v>
      </c>
      <c r="K49" s="436">
        <v>49500</v>
      </c>
      <c r="L49" s="460">
        <v>0</v>
      </c>
      <c r="M49" s="460">
        <v>0</v>
      </c>
      <c r="N49" s="436">
        <v>0</v>
      </c>
      <c r="O49" s="436">
        <v>0</v>
      </c>
      <c r="P49" s="436">
        <v>0</v>
      </c>
      <c r="Q49" s="437">
        <f>F49+I49+L49</f>
        <v>1</v>
      </c>
      <c r="R49" s="437">
        <f t="shared" si="12"/>
        <v>20</v>
      </c>
      <c r="S49" s="437">
        <f t="shared" si="12"/>
        <v>49500</v>
      </c>
    </row>
    <row r="50" spans="1:19" ht="16.5" customHeight="1" x14ac:dyDescent="0.3">
      <c r="A50" s="543" t="s">
        <v>39</v>
      </c>
      <c r="B50" s="544"/>
      <c r="C50" s="544"/>
      <c r="D50" s="545"/>
      <c r="E50" s="438"/>
      <c r="F50" s="439">
        <f>SUM(F45:F49)</f>
        <v>0</v>
      </c>
      <c r="G50" s="439">
        <f t="shared" ref="G50:S50" si="13">SUM(G45:G49)</f>
        <v>0</v>
      </c>
      <c r="H50" s="439">
        <f t="shared" si="13"/>
        <v>0</v>
      </c>
      <c r="I50" s="439">
        <f t="shared" si="13"/>
        <v>3</v>
      </c>
      <c r="J50" s="439">
        <f t="shared" si="13"/>
        <v>60</v>
      </c>
      <c r="K50" s="439">
        <f t="shared" si="13"/>
        <v>148500</v>
      </c>
      <c r="L50" s="439">
        <f t="shared" si="13"/>
        <v>6</v>
      </c>
      <c r="M50" s="439">
        <f t="shared" si="13"/>
        <v>120</v>
      </c>
      <c r="N50" s="439">
        <f t="shared" si="13"/>
        <v>201000</v>
      </c>
      <c r="O50" s="439">
        <f t="shared" si="13"/>
        <v>0</v>
      </c>
      <c r="P50" s="439">
        <f t="shared" si="13"/>
        <v>0</v>
      </c>
      <c r="Q50" s="439">
        <f t="shared" si="13"/>
        <v>9</v>
      </c>
      <c r="R50" s="439">
        <f t="shared" si="13"/>
        <v>180</v>
      </c>
      <c r="S50" s="439">
        <f t="shared" si="13"/>
        <v>349500</v>
      </c>
    </row>
    <row r="51" spans="1:19" x14ac:dyDescent="0.3">
      <c r="A51" s="382">
        <v>6</v>
      </c>
      <c r="B51" s="440" t="s">
        <v>165</v>
      </c>
      <c r="C51" s="440" t="s">
        <v>166</v>
      </c>
      <c r="D51" s="440" t="s">
        <v>24</v>
      </c>
      <c r="E51" s="457">
        <v>18</v>
      </c>
      <c r="F51" s="446">
        <v>0</v>
      </c>
      <c r="G51" s="446">
        <v>0</v>
      </c>
      <c r="H51" s="446">
        <v>0</v>
      </c>
      <c r="I51" s="446">
        <v>0</v>
      </c>
      <c r="J51" s="446">
        <v>0</v>
      </c>
      <c r="K51" s="446">
        <v>0</v>
      </c>
      <c r="L51" s="446">
        <v>5</v>
      </c>
      <c r="M51" s="446">
        <v>100</v>
      </c>
      <c r="N51" s="446">
        <v>91500</v>
      </c>
      <c r="O51" s="446">
        <v>0</v>
      </c>
      <c r="P51" s="446">
        <v>0</v>
      </c>
      <c r="Q51" s="447">
        <f>F51+I51+L51</f>
        <v>5</v>
      </c>
      <c r="R51" s="447">
        <f t="shared" ref="R51:S54" si="14">G51+J51+M51+O51</f>
        <v>100</v>
      </c>
      <c r="S51" s="447">
        <f t="shared" si="14"/>
        <v>91500</v>
      </c>
    </row>
    <row r="52" spans="1:19" x14ac:dyDescent="0.3">
      <c r="A52" s="361"/>
      <c r="B52" s="361"/>
      <c r="C52" s="429" t="s">
        <v>167</v>
      </c>
      <c r="D52" s="361" t="s">
        <v>95</v>
      </c>
      <c r="E52" s="431">
        <v>18</v>
      </c>
      <c r="F52" s="432">
        <v>0</v>
      </c>
      <c r="G52" s="432">
        <v>0</v>
      </c>
      <c r="H52" s="432">
        <v>0</v>
      </c>
      <c r="I52" s="432">
        <v>0</v>
      </c>
      <c r="J52" s="432">
        <v>0</v>
      </c>
      <c r="K52" s="432">
        <v>0</v>
      </c>
      <c r="L52" s="432">
        <v>5</v>
      </c>
      <c r="M52" s="432">
        <v>100</v>
      </c>
      <c r="N52" s="432">
        <v>91500</v>
      </c>
      <c r="O52" s="432">
        <v>0</v>
      </c>
      <c r="P52" s="432">
        <v>0</v>
      </c>
      <c r="Q52" s="433">
        <f>F52+I52+L52</f>
        <v>5</v>
      </c>
      <c r="R52" s="433">
        <f t="shared" si="14"/>
        <v>100</v>
      </c>
      <c r="S52" s="433">
        <f t="shared" si="14"/>
        <v>91500</v>
      </c>
    </row>
    <row r="53" spans="1:19" x14ac:dyDescent="0.3">
      <c r="A53" s="361"/>
      <c r="B53" s="361"/>
      <c r="C53" s="429" t="s">
        <v>461</v>
      </c>
      <c r="D53" s="429" t="s">
        <v>85</v>
      </c>
      <c r="E53" s="431">
        <v>18</v>
      </c>
      <c r="F53" s="432">
        <v>0</v>
      </c>
      <c r="G53" s="432">
        <v>0</v>
      </c>
      <c r="H53" s="432">
        <v>0</v>
      </c>
      <c r="I53" s="432">
        <v>1</v>
      </c>
      <c r="J53" s="432">
        <v>20</v>
      </c>
      <c r="K53" s="432">
        <v>18300</v>
      </c>
      <c r="L53" s="432">
        <v>0</v>
      </c>
      <c r="M53" s="432">
        <v>0</v>
      </c>
      <c r="N53" s="432">
        <v>0</v>
      </c>
      <c r="O53" s="432">
        <v>0</v>
      </c>
      <c r="P53" s="432">
        <v>0</v>
      </c>
      <c r="Q53" s="433">
        <f>F53+I53+L53</f>
        <v>1</v>
      </c>
      <c r="R53" s="433">
        <f t="shared" si="14"/>
        <v>20</v>
      </c>
      <c r="S53" s="433">
        <f t="shared" si="14"/>
        <v>18300</v>
      </c>
    </row>
    <row r="54" spans="1:19" x14ac:dyDescent="0.3">
      <c r="A54" s="361"/>
      <c r="B54" s="361"/>
      <c r="C54" s="429" t="s">
        <v>462</v>
      </c>
      <c r="D54" s="361" t="s">
        <v>95</v>
      </c>
      <c r="E54" s="431">
        <v>18</v>
      </c>
      <c r="F54" s="432">
        <v>0</v>
      </c>
      <c r="G54" s="432">
        <v>0</v>
      </c>
      <c r="H54" s="432">
        <v>0</v>
      </c>
      <c r="I54" s="432">
        <v>1</v>
      </c>
      <c r="J54" s="432">
        <v>20</v>
      </c>
      <c r="K54" s="432">
        <v>18300</v>
      </c>
      <c r="L54" s="432">
        <v>0</v>
      </c>
      <c r="M54" s="432">
        <v>0</v>
      </c>
      <c r="N54" s="432">
        <v>0</v>
      </c>
      <c r="O54" s="432">
        <v>0</v>
      </c>
      <c r="P54" s="432">
        <v>0</v>
      </c>
      <c r="Q54" s="433">
        <f>F54+I54+L54</f>
        <v>1</v>
      </c>
      <c r="R54" s="433">
        <f t="shared" si="14"/>
        <v>20</v>
      </c>
      <c r="S54" s="433">
        <f t="shared" si="14"/>
        <v>18300</v>
      </c>
    </row>
    <row r="55" spans="1:19" x14ac:dyDescent="0.3">
      <c r="A55" s="361"/>
      <c r="B55" s="361"/>
      <c r="C55" s="429" t="s">
        <v>174</v>
      </c>
      <c r="D55" s="429"/>
      <c r="E55" s="431"/>
      <c r="F55" s="432"/>
      <c r="G55" s="432"/>
      <c r="H55" s="432"/>
      <c r="I55" s="432"/>
      <c r="J55" s="432"/>
      <c r="K55" s="432"/>
      <c r="L55" s="432"/>
      <c r="M55" s="432"/>
      <c r="N55" s="432"/>
      <c r="O55" s="432"/>
      <c r="P55" s="432"/>
      <c r="Q55" s="433"/>
      <c r="R55" s="433"/>
      <c r="S55" s="433"/>
    </row>
    <row r="56" spans="1:19" ht="21.75" customHeight="1" x14ac:dyDescent="0.3">
      <c r="A56" s="361"/>
      <c r="B56" s="361"/>
      <c r="C56" s="429" t="s">
        <v>463</v>
      </c>
      <c r="D56" s="361" t="s">
        <v>95</v>
      </c>
      <c r="E56" s="431">
        <v>18</v>
      </c>
      <c r="F56" s="432">
        <v>0</v>
      </c>
      <c r="G56" s="432">
        <v>0</v>
      </c>
      <c r="H56" s="432">
        <v>0</v>
      </c>
      <c r="I56" s="432">
        <v>2</v>
      </c>
      <c r="J56" s="432">
        <v>40</v>
      </c>
      <c r="K56" s="432">
        <v>36600</v>
      </c>
      <c r="L56" s="432">
        <v>0</v>
      </c>
      <c r="M56" s="432">
        <v>0</v>
      </c>
      <c r="N56" s="432">
        <v>0</v>
      </c>
      <c r="O56" s="432">
        <v>0</v>
      </c>
      <c r="P56" s="432">
        <v>0</v>
      </c>
      <c r="Q56" s="433">
        <f>F56+I56+L56</f>
        <v>2</v>
      </c>
      <c r="R56" s="433">
        <f>G56+J56+M56+O56</f>
        <v>40</v>
      </c>
      <c r="S56" s="433">
        <f>H56+K56+N56+P56</f>
        <v>36600</v>
      </c>
    </row>
    <row r="57" spans="1:19" x14ac:dyDescent="0.3">
      <c r="A57" s="372"/>
      <c r="B57" s="372"/>
      <c r="C57" s="434" t="s">
        <v>464</v>
      </c>
      <c r="D57" s="372" t="s">
        <v>95</v>
      </c>
      <c r="E57" s="435">
        <v>18</v>
      </c>
      <c r="F57" s="436">
        <v>0</v>
      </c>
      <c r="G57" s="436">
        <v>0</v>
      </c>
      <c r="H57" s="436">
        <v>0</v>
      </c>
      <c r="I57" s="436">
        <v>1</v>
      </c>
      <c r="J57" s="436">
        <v>20</v>
      </c>
      <c r="K57" s="436">
        <v>18300</v>
      </c>
      <c r="L57" s="436">
        <v>0</v>
      </c>
      <c r="M57" s="436">
        <v>0</v>
      </c>
      <c r="N57" s="436">
        <v>0</v>
      </c>
      <c r="O57" s="436">
        <v>0</v>
      </c>
      <c r="P57" s="436">
        <v>0</v>
      </c>
      <c r="Q57" s="437">
        <f>F57+I57+L57</f>
        <v>1</v>
      </c>
      <c r="R57" s="437">
        <f>G57+J57+M57+O57</f>
        <v>20</v>
      </c>
      <c r="S57" s="437">
        <f>H57+K57+N57+P57</f>
        <v>18300</v>
      </c>
    </row>
    <row r="58" spans="1:19" ht="17.25" customHeight="1" x14ac:dyDescent="0.3">
      <c r="A58" s="543" t="s">
        <v>39</v>
      </c>
      <c r="B58" s="544"/>
      <c r="C58" s="544"/>
      <c r="D58" s="545"/>
      <c r="E58" s="438"/>
      <c r="F58" s="439">
        <f>SUM(F51:F57)</f>
        <v>0</v>
      </c>
      <c r="G58" s="439">
        <f t="shared" ref="G58:S58" si="15">SUM(G51:G57)</f>
        <v>0</v>
      </c>
      <c r="H58" s="439">
        <f t="shared" si="15"/>
        <v>0</v>
      </c>
      <c r="I58" s="439">
        <f t="shared" si="15"/>
        <v>5</v>
      </c>
      <c r="J58" s="439">
        <f t="shared" si="15"/>
        <v>100</v>
      </c>
      <c r="K58" s="439">
        <f t="shared" si="15"/>
        <v>91500</v>
      </c>
      <c r="L58" s="439">
        <f t="shared" si="15"/>
        <v>10</v>
      </c>
      <c r="M58" s="439">
        <f t="shared" si="15"/>
        <v>200</v>
      </c>
      <c r="N58" s="439">
        <f t="shared" si="15"/>
        <v>183000</v>
      </c>
      <c r="O58" s="439">
        <f t="shared" si="15"/>
        <v>0</v>
      </c>
      <c r="P58" s="439">
        <f t="shared" si="15"/>
        <v>0</v>
      </c>
      <c r="Q58" s="439">
        <f t="shared" si="15"/>
        <v>15</v>
      </c>
      <c r="R58" s="439">
        <f t="shared" si="15"/>
        <v>300</v>
      </c>
      <c r="S58" s="439">
        <f t="shared" si="15"/>
        <v>274500</v>
      </c>
    </row>
    <row r="59" spans="1:19" ht="17.45" customHeight="1" x14ac:dyDescent="0.3">
      <c r="A59" s="361">
        <v>7</v>
      </c>
      <c r="B59" s="450" t="s">
        <v>67</v>
      </c>
      <c r="C59" s="450" t="s">
        <v>68</v>
      </c>
      <c r="D59" s="429" t="s">
        <v>69</v>
      </c>
      <c r="E59" s="361">
        <v>30</v>
      </c>
      <c r="F59" s="432">
        <v>0</v>
      </c>
      <c r="G59" s="432">
        <v>0</v>
      </c>
      <c r="H59" s="432">
        <v>0</v>
      </c>
      <c r="I59" s="432">
        <v>0</v>
      </c>
      <c r="J59" s="432">
        <v>0</v>
      </c>
      <c r="K59" s="432">
        <v>0</v>
      </c>
      <c r="L59" s="451">
        <v>2</v>
      </c>
      <c r="M59" s="451">
        <v>40</v>
      </c>
      <c r="N59" s="432">
        <v>46000</v>
      </c>
      <c r="O59" s="451">
        <v>0</v>
      </c>
      <c r="P59" s="451">
        <v>0</v>
      </c>
      <c r="Q59" s="433">
        <f>F59+I59+L59</f>
        <v>2</v>
      </c>
      <c r="R59" s="433">
        <f>G59+J59+M59+O59</f>
        <v>40</v>
      </c>
      <c r="S59" s="433">
        <f>H59+K59+N59+P59</f>
        <v>46000</v>
      </c>
    </row>
    <row r="60" spans="1:19" ht="17.45" customHeight="1" x14ac:dyDescent="0.3">
      <c r="A60" s="450"/>
      <c r="B60" s="450"/>
      <c r="C60" s="450"/>
      <c r="D60" s="429" t="s">
        <v>70</v>
      </c>
      <c r="E60" s="361"/>
      <c r="F60" s="451"/>
      <c r="G60" s="451"/>
      <c r="H60" s="451"/>
      <c r="I60" s="451"/>
      <c r="J60" s="451"/>
      <c r="K60" s="451"/>
      <c r="L60" s="451"/>
      <c r="M60" s="451"/>
      <c r="N60" s="451"/>
      <c r="O60" s="451"/>
      <c r="P60" s="451"/>
      <c r="Q60" s="451"/>
      <c r="R60" s="451"/>
      <c r="S60" s="451"/>
    </row>
    <row r="61" spans="1:19" ht="17.45" customHeight="1" x14ac:dyDescent="0.3">
      <c r="A61" s="450"/>
      <c r="B61" s="450"/>
      <c r="C61" s="450" t="s">
        <v>476</v>
      </c>
      <c r="D61" s="361" t="s">
        <v>95</v>
      </c>
      <c r="E61" s="361">
        <v>30</v>
      </c>
      <c r="F61" s="432">
        <v>0</v>
      </c>
      <c r="G61" s="432">
        <v>0</v>
      </c>
      <c r="H61" s="432">
        <v>0</v>
      </c>
      <c r="I61" s="432">
        <v>0</v>
      </c>
      <c r="J61" s="432">
        <v>0</v>
      </c>
      <c r="K61" s="432">
        <v>0</v>
      </c>
      <c r="L61" s="451">
        <v>2</v>
      </c>
      <c r="M61" s="451">
        <v>40</v>
      </c>
      <c r="N61" s="432">
        <v>46000</v>
      </c>
      <c r="O61" s="451">
        <v>0</v>
      </c>
      <c r="P61" s="451">
        <v>0</v>
      </c>
      <c r="Q61" s="433">
        <f>F61+I61+L61</f>
        <v>2</v>
      </c>
      <c r="R61" s="433">
        <f t="shared" ref="R61:S64" si="16">G61+J61+M61+O61</f>
        <v>40</v>
      </c>
      <c r="S61" s="433">
        <f t="shared" si="16"/>
        <v>46000</v>
      </c>
    </row>
    <row r="62" spans="1:19" ht="17.45" customHeight="1" x14ac:dyDescent="0.3">
      <c r="A62" s="456"/>
      <c r="B62" s="456"/>
      <c r="C62" s="456" t="s">
        <v>105</v>
      </c>
      <c r="D62" s="372" t="s">
        <v>95</v>
      </c>
      <c r="E62" s="372">
        <v>30</v>
      </c>
      <c r="F62" s="436">
        <v>0</v>
      </c>
      <c r="G62" s="436">
        <v>0</v>
      </c>
      <c r="H62" s="436">
        <v>0</v>
      </c>
      <c r="I62" s="436">
        <v>0</v>
      </c>
      <c r="J62" s="436">
        <v>0</v>
      </c>
      <c r="K62" s="436">
        <v>0</v>
      </c>
      <c r="L62" s="460">
        <v>2</v>
      </c>
      <c r="M62" s="460">
        <v>40</v>
      </c>
      <c r="N62" s="436">
        <v>46000</v>
      </c>
      <c r="O62" s="460">
        <v>0</v>
      </c>
      <c r="P62" s="460">
        <v>0</v>
      </c>
      <c r="Q62" s="437">
        <f>F62+I62+L62</f>
        <v>2</v>
      </c>
      <c r="R62" s="437">
        <f t="shared" si="16"/>
        <v>40</v>
      </c>
      <c r="S62" s="437">
        <f t="shared" si="16"/>
        <v>46000</v>
      </c>
    </row>
    <row r="63" spans="1:19" ht="17.45" customHeight="1" x14ac:dyDescent="0.3">
      <c r="A63" s="450"/>
      <c r="B63" s="450"/>
      <c r="C63" s="450" t="s">
        <v>477</v>
      </c>
      <c r="D63" s="361" t="s">
        <v>95</v>
      </c>
      <c r="E63" s="361">
        <v>30</v>
      </c>
      <c r="F63" s="432">
        <v>0</v>
      </c>
      <c r="G63" s="432">
        <v>0</v>
      </c>
      <c r="H63" s="432">
        <v>0</v>
      </c>
      <c r="I63" s="432">
        <v>0</v>
      </c>
      <c r="J63" s="432">
        <v>0</v>
      </c>
      <c r="K63" s="432">
        <v>0</v>
      </c>
      <c r="L63" s="451">
        <v>2</v>
      </c>
      <c r="M63" s="451">
        <v>40</v>
      </c>
      <c r="N63" s="432">
        <v>46000</v>
      </c>
      <c r="O63" s="451">
        <v>0</v>
      </c>
      <c r="P63" s="451">
        <v>0</v>
      </c>
      <c r="Q63" s="433">
        <f>F63+I63+L63</f>
        <v>2</v>
      </c>
      <c r="R63" s="433">
        <f t="shared" si="16"/>
        <v>40</v>
      </c>
      <c r="S63" s="433">
        <f t="shared" si="16"/>
        <v>46000</v>
      </c>
    </row>
    <row r="64" spans="1:19" ht="17.45" customHeight="1" x14ac:dyDescent="0.3">
      <c r="A64" s="456"/>
      <c r="B64" s="456"/>
      <c r="C64" s="456" t="s">
        <v>478</v>
      </c>
      <c r="D64" s="372" t="s">
        <v>95</v>
      </c>
      <c r="E64" s="372">
        <v>30</v>
      </c>
      <c r="F64" s="436">
        <v>0</v>
      </c>
      <c r="G64" s="436">
        <v>0</v>
      </c>
      <c r="H64" s="436">
        <v>0</v>
      </c>
      <c r="I64" s="436">
        <v>0</v>
      </c>
      <c r="J64" s="436">
        <v>0</v>
      </c>
      <c r="K64" s="436">
        <v>0</v>
      </c>
      <c r="L64" s="460">
        <v>2</v>
      </c>
      <c r="M64" s="460">
        <v>40</v>
      </c>
      <c r="N64" s="436">
        <v>46000</v>
      </c>
      <c r="O64" s="460">
        <v>0</v>
      </c>
      <c r="P64" s="460">
        <v>0</v>
      </c>
      <c r="Q64" s="437">
        <f>F64+I64+L64</f>
        <v>2</v>
      </c>
      <c r="R64" s="437">
        <f t="shared" si="16"/>
        <v>40</v>
      </c>
      <c r="S64" s="437">
        <f t="shared" si="16"/>
        <v>46000</v>
      </c>
    </row>
    <row r="65" spans="1:19" ht="15" customHeight="1" x14ac:dyDescent="0.3">
      <c r="A65" s="543" t="s">
        <v>39</v>
      </c>
      <c r="B65" s="544"/>
      <c r="C65" s="544"/>
      <c r="D65" s="545"/>
      <c r="E65" s="438"/>
      <c r="F65" s="439">
        <f>SUM(F59:F64)</f>
        <v>0</v>
      </c>
      <c r="G65" s="439">
        <f t="shared" ref="G65:S65" si="17">SUM(G59:G64)</f>
        <v>0</v>
      </c>
      <c r="H65" s="439">
        <f t="shared" si="17"/>
        <v>0</v>
      </c>
      <c r="I65" s="439">
        <f t="shared" si="17"/>
        <v>0</v>
      </c>
      <c r="J65" s="439">
        <f t="shared" si="17"/>
        <v>0</v>
      </c>
      <c r="K65" s="439">
        <f t="shared" si="17"/>
        <v>0</v>
      </c>
      <c r="L65" s="439">
        <f t="shared" si="17"/>
        <v>10</v>
      </c>
      <c r="M65" s="439">
        <f t="shared" si="17"/>
        <v>200</v>
      </c>
      <c r="N65" s="439">
        <f t="shared" si="17"/>
        <v>230000</v>
      </c>
      <c r="O65" s="439">
        <f t="shared" si="17"/>
        <v>0</v>
      </c>
      <c r="P65" s="439">
        <f t="shared" si="17"/>
        <v>0</v>
      </c>
      <c r="Q65" s="439">
        <f t="shared" si="17"/>
        <v>10</v>
      </c>
      <c r="R65" s="439">
        <f t="shared" si="17"/>
        <v>200</v>
      </c>
      <c r="S65" s="439">
        <f t="shared" si="17"/>
        <v>230000</v>
      </c>
    </row>
    <row r="66" spans="1:19" x14ac:dyDescent="0.3">
      <c r="A66" s="382">
        <v>8</v>
      </c>
      <c r="B66" s="443" t="s">
        <v>22</v>
      </c>
      <c r="C66" s="443" t="s">
        <v>25</v>
      </c>
      <c r="D66" s="440" t="s">
        <v>24</v>
      </c>
      <c r="E66" s="457">
        <v>18</v>
      </c>
      <c r="F66" s="461" t="s">
        <v>40</v>
      </c>
      <c r="G66" s="461" t="s">
        <v>40</v>
      </c>
      <c r="H66" s="461" t="s">
        <v>40</v>
      </c>
      <c r="I66" s="446">
        <v>4</v>
      </c>
      <c r="J66" s="446">
        <v>80</v>
      </c>
      <c r="K66" s="446">
        <v>73200</v>
      </c>
      <c r="L66" s="446">
        <v>0</v>
      </c>
      <c r="M66" s="446">
        <v>0</v>
      </c>
      <c r="N66" s="446">
        <v>0</v>
      </c>
      <c r="O66" s="446">
        <v>0</v>
      </c>
      <c r="P66" s="446">
        <v>0</v>
      </c>
      <c r="Q66" s="447">
        <f>F66+I66+L66</f>
        <v>4</v>
      </c>
      <c r="R66" s="447">
        <f>G66+J66+M66+O66</f>
        <v>80</v>
      </c>
      <c r="S66" s="447">
        <f>H66+K66+N66+P66</f>
        <v>73200</v>
      </c>
    </row>
    <row r="67" spans="1:19" x14ac:dyDescent="0.3">
      <c r="A67" s="450"/>
      <c r="B67" s="450"/>
      <c r="C67" s="450" t="s">
        <v>23</v>
      </c>
      <c r="D67" s="429"/>
      <c r="E67" s="431"/>
      <c r="F67" s="432"/>
      <c r="G67" s="432"/>
      <c r="H67" s="432"/>
      <c r="I67" s="432"/>
      <c r="J67" s="432"/>
      <c r="K67" s="432"/>
      <c r="L67" s="432"/>
      <c r="M67" s="432"/>
      <c r="N67" s="432"/>
      <c r="O67" s="432"/>
      <c r="P67" s="432"/>
      <c r="Q67" s="433"/>
      <c r="R67" s="433"/>
      <c r="S67" s="433"/>
    </row>
    <row r="68" spans="1:19" x14ac:dyDescent="0.3">
      <c r="A68" s="450"/>
      <c r="B68" s="450"/>
      <c r="C68" s="450" t="s">
        <v>469</v>
      </c>
      <c r="D68" s="361" t="s">
        <v>95</v>
      </c>
      <c r="E68" s="431">
        <v>18</v>
      </c>
      <c r="F68" s="432">
        <v>0</v>
      </c>
      <c r="G68" s="432">
        <v>0</v>
      </c>
      <c r="H68" s="432">
        <v>0</v>
      </c>
      <c r="I68" s="432">
        <v>2</v>
      </c>
      <c r="J68" s="432">
        <v>40</v>
      </c>
      <c r="K68" s="432">
        <v>36600</v>
      </c>
      <c r="L68" s="432">
        <v>0</v>
      </c>
      <c r="M68" s="432">
        <v>0</v>
      </c>
      <c r="N68" s="432">
        <v>0</v>
      </c>
      <c r="O68" s="432">
        <v>0</v>
      </c>
      <c r="P68" s="432">
        <v>0</v>
      </c>
      <c r="Q68" s="433">
        <f>F68+I68+L68</f>
        <v>2</v>
      </c>
      <c r="R68" s="433">
        <f>G68+J68+M68+O68</f>
        <v>40</v>
      </c>
      <c r="S68" s="433">
        <f>H68+K68+N68+P68</f>
        <v>36600</v>
      </c>
    </row>
    <row r="69" spans="1:19" x14ac:dyDescent="0.3">
      <c r="A69" s="450"/>
      <c r="B69" s="450"/>
      <c r="C69" s="450" t="s">
        <v>470</v>
      </c>
      <c r="D69" s="361" t="s">
        <v>95</v>
      </c>
      <c r="E69" s="431">
        <v>18</v>
      </c>
      <c r="F69" s="432">
        <v>0</v>
      </c>
      <c r="G69" s="432">
        <v>0</v>
      </c>
      <c r="H69" s="432">
        <v>0</v>
      </c>
      <c r="I69" s="432">
        <v>2</v>
      </c>
      <c r="J69" s="432">
        <v>40</v>
      </c>
      <c r="K69" s="432">
        <v>36600</v>
      </c>
      <c r="L69" s="432">
        <v>0</v>
      </c>
      <c r="M69" s="432">
        <v>0</v>
      </c>
      <c r="N69" s="432">
        <v>0</v>
      </c>
      <c r="O69" s="432">
        <v>0</v>
      </c>
      <c r="P69" s="432">
        <v>0</v>
      </c>
      <c r="Q69" s="433">
        <f>F69+I69+L69</f>
        <v>2</v>
      </c>
      <c r="R69" s="433">
        <f t="shared" ref="R69:S71" si="18">G69+J69+M69+O69</f>
        <v>40</v>
      </c>
      <c r="S69" s="433">
        <f t="shared" si="18"/>
        <v>36600</v>
      </c>
    </row>
    <row r="70" spans="1:19" x14ac:dyDescent="0.3">
      <c r="A70" s="450"/>
      <c r="B70" s="450"/>
      <c r="C70" s="450" t="s">
        <v>471</v>
      </c>
      <c r="D70" s="361" t="s">
        <v>95</v>
      </c>
      <c r="E70" s="431">
        <v>18</v>
      </c>
      <c r="F70" s="432">
        <v>0</v>
      </c>
      <c r="G70" s="432">
        <v>0</v>
      </c>
      <c r="H70" s="432">
        <v>0</v>
      </c>
      <c r="I70" s="432">
        <v>1</v>
      </c>
      <c r="J70" s="432">
        <v>20</v>
      </c>
      <c r="K70" s="432">
        <v>18300</v>
      </c>
      <c r="L70" s="432">
        <v>0</v>
      </c>
      <c r="M70" s="432">
        <v>0</v>
      </c>
      <c r="N70" s="432">
        <v>0</v>
      </c>
      <c r="O70" s="432">
        <v>0</v>
      </c>
      <c r="P70" s="432">
        <v>0</v>
      </c>
      <c r="Q70" s="433">
        <f>F70+I70+L70</f>
        <v>1</v>
      </c>
      <c r="R70" s="433">
        <f t="shared" si="18"/>
        <v>20</v>
      </c>
      <c r="S70" s="433">
        <f t="shared" si="18"/>
        <v>18300</v>
      </c>
    </row>
    <row r="71" spans="1:19" ht="17.100000000000001" customHeight="1" x14ac:dyDescent="0.3">
      <c r="A71" s="450"/>
      <c r="B71" s="450"/>
      <c r="C71" s="450" t="s">
        <v>472</v>
      </c>
      <c r="D71" s="429" t="s">
        <v>28</v>
      </c>
      <c r="E71" s="431" t="s">
        <v>37</v>
      </c>
      <c r="F71" s="432">
        <v>0</v>
      </c>
      <c r="G71" s="432">
        <v>0</v>
      </c>
      <c r="H71" s="432">
        <v>0</v>
      </c>
      <c r="I71" s="432">
        <v>0</v>
      </c>
      <c r="J71" s="432">
        <v>0</v>
      </c>
      <c r="K71" s="432">
        <v>0</v>
      </c>
      <c r="L71" s="432">
        <v>0</v>
      </c>
      <c r="M71" s="432">
        <v>0</v>
      </c>
      <c r="N71" s="432">
        <v>0</v>
      </c>
      <c r="O71" s="432">
        <v>30</v>
      </c>
      <c r="P71" s="432">
        <v>15000</v>
      </c>
      <c r="Q71" s="433">
        <f>F71+I71+L71</f>
        <v>0</v>
      </c>
      <c r="R71" s="433">
        <f t="shared" si="18"/>
        <v>30</v>
      </c>
      <c r="S71" s="433">
        <f t="shared" si="18"/>
        <v>15000</v>
      </c>
    </row>
    <row r="72" spans="1:19" ht="17.100000000000001" customHeight="1" x14ac:dyDescent="0.3">
      <c r="A72" s="450"/>
      <c r="B72" s="450"/>
      <c r="C72" s="450" t="s">
        <v>473</v>
      </c>
      <c r="D72" s="429"/>
      <c r="E72" s="431"/>
      <c r="F72" s="432"/>
      <c r="G72" s="432"/>
      <c r="H72" s="432"/>
      <c r="I72" s="432"/>
      <c r="J72" s="432"/>
      <c r="K72" s="432"/>
      <c r="L72" s="432"/>
      <c r="M72" s="432"/>
      <c r="N72" s="432"/>
      <c r="O72" s="432"/>
      <c r="P72" s="432"/>
      <c r="Q72" s="433"/>
      <c r="R72" s="433"/>
      <c r="S72" s="433"/>
    </row>
    <row r="73" spans="1:19" ht="17.100000000000001" customHeight="1" x14ac:dyDescent="0.3">
      <c r="A73" s="450"/>
      <c r="B73" s="450"/>
      <c r="C73" s="450" t="s">
        <v>474</v>
      </c>
      <c r="D73" s="429" t="s">
        <v>41</v>
      </c>
      <c r="E73" s="431" t="s">
        <v>37</v>
      </c>
      <c r="F73" s="432">
        <v>0</v>
      </c>
      <c r="G73" s="432">
        <v>0</v>
      </c>
      <c r="H73" s="432">
        <v>0</v>
      </c>
      <c r="I73" s="432">
        <v>0</v>
      </c>
      <c r="J73" s="432">
        <v>0</v>
      </c>
      <c r="K73" s="432">
        <v>0</v>
      </c>
      <c r="L73" s="432">
        <v>0</v>
      </c>
      <c r="M73" s="432">
        <v>0</v>
      </c>
      <c r="N73" s="432">
        <v>0</v>
      </c>
      <c r="O73" s="432">
        <v>20</v>
      </c>
      <c r="P73" s="432">
        <v>20000</v>
      </c>
      <c r="Q73" s="433">
        <f>F73+I73+L73</f>
        <v>0</v>
      </c>
      <c r="R73" s="433">
        <f>G73+J73+M73+O73</f>
        <v>20</v>
      </c>
      <c r="S73" s="433">
        <f>H73+K73+N73+P73</f>
        <v>20000</v>
      </c>
    </row>
    <row r="74" spans="1:19" ht="17.100000000000001" customHeight="1" x14ac:dyDescent="0.3">
      <c r="A74" s="456"/>
      <c r="B74" s="456"/>
      <c r="C74" s="456" t="s">
        <v>473</v>
      </c>
      <c r="D74" s="434" t="s">
        <v>42</v>
      </c>
      <c r="E74" s="435"/>
      <c r="F74" s="436"/>
      <c r="G74" s="436"/>
      <c r="H74" s="436"/>
      <c r="I74" s="436"/>
      <c r="J74" s="436"/>
      <c r="K74" s="436"/>
      <c r="L74" s="436"/>
      <c r="M74" s="436"/>
      <c r="N74" s="436"/>
      <c r="O74" s="436"/>
      <c r="P74" s="436"/>
      <c r="Q74" s="437"/>
      <c r="R74" s="437"/>
      <c r="S74" s="437"/>
    </row>
    <row r="75" spans="1:19" ht="17.100000000000001" customHeight="1" x14ac:dyDescent="0.3">
      <c r="A75" s="543" t="s">
        <v>39</v>
      </c>
      <c r="B75" s="544"/>
      <c r="C75" s="544"/>
      <c r="D75" s="545"/>
      <c r="E75" s="438"/>
      <c r="F75" s="439">
        <f>SUM(F66:F73)</f>
        <v>0</v>
      </c>
      <c r="G75" s="439">
        <f t="shared" ref="G75:S75" si="19">SUM(G66:G73)</f>
        <v>0</v>
      </c>
      <c r="H75" s="439">
        <f t="shared" si="19"/>
        <v>0</v>
      </c>
      <c r="I75" s="439">
        <f t="shared" si="19"/>
        <v>9</v>
      </c>
      <c r="J75" s="439">
        <f t="shared" si="19"/>
        <v>180</v>
      </c>
      <c r="K75" s="439">
        <f t="shared" si="19"/>
        <v>164700</v>
      </c>
      <c r="L75" s="439">
        <f t="shared" si="19"/>
        <v>0</v>
      </c>
      <c r="M75" s="439">
        <f t="shared" si="19"/>
        <v>0</v>
      </c>
      <c r="N75" s="439">
        <f t="shared" si="19"/>
        <v>0</v>
      </c>
      <c r="O75" s="439">
        <f t="shared" si="19"/>
        <v>50</v>
      </c>
      <c r="P75" s="439">
        <f t="shared" si="19"/>
        <v>35000</v>
      </c>
      <c r="Q75" s="439">
        <f t="shared" si="19"/>
        <v>9</v>
      </c>
      <c r="R75" s="439">
        <f t="shared" si="19"/>
        <v>230</v>
      </c>
      <c r="S75" s="439">
        <f t="shared" si="19"/>
        <v>199700</v>
      </c>
    </row>
    <row r="76" spans="1:19" ht="17.100000000000001" customHeight="1" x14ac:dyDescent="0.3">
      <c r="A76" s="361">
        <v>9</v>
      </c>
      <c r="B76" s="462" t="s">
        <v>75</v>
      </c>
      <c r="C76" s="462" t="s">
        <v>76</v>
      </c>
      <c r="D76" s="429" t="s">
        <v>77</v>
      </c>
      <c r="E76" s="431">
        <v>18</v>
      </c>
      <c r="F76" s="432">
        <v>0</v>
      </c>
      <c r="G76" s="432">
        <v>0</v>
      </c>
      <c r="H76" s="432">
        <v>0</v>
      </c>
      <c r="I76" s="432">
        <v>3</v>
      </c>
      <c r="J76" s="432">
        <v>60</v>
      </c>
      <c r="K76" s="432">
        <v>60000</v>
      </c>
      <c r="L76" s="432">
        <v>0</v>
      </c>
      <c r="M76" s="432">
        <v>0</v>
      </c>
      <c r="N76" s="432">
        <v>0</v>
      </c>
      <c r="O76" s="432">
        <v>0</v>
      </c>
      <c r="P76" s="432"/>
      <c r="Q76" s="433">
        <f>F76+I76+L76</f>
        <v>3</v>
      </c>
      <c r="R76" s="433">
        <f>G76+J76+M76+O76</f>
        <v>60</v>
      </c>
      <c r="S76" s="433">
        <f>H76+K76+N76+P76</f>
        <v>60000</v>
      </c>
    </row>
    <row r="77" spans="1:19" ht="17.100000000000001" customHeight="1" x14ac:dyDescent="0.3">
      <c r="A77" s="361"/>
      <c r="B77" s="462"/>
      <c r="C77" s="462"/>
      <c r="D77" s="429" t="s">
        <v>78</v>
      </c>
      <c r="E77" s="431"/>
      <c r="F77" s="432"/>
      <c r="G77" s="432"/>
      <c r="H77" s="432"/>
      <c r="I77" s="432"/>
      <c r="J77" s="432"/>
      <c r="K77" s="432"/>
      <c r="L77" s="432"/>
      <c r="M77" s="432"/>
      <c r="N77" s="432"/>
      <c r="O77" s="432"/>
      <c r="P77" s="432"/>
      <c r="Q77" s="432"/>
      <c r="R77" s="432"/>
      <c r="S77" s="432"/>
    </row>
    <row r="78" spans="1:19" ht="17.100000000000001" customHeight="1" x14ac:dyDescent="0.3">
      <c r="A78" s="361"/>
      <c r="B78" s="462"/>
      <c r="C78" s="462" t="s">
        <v>79</v>
      </c>
      <c r="D78" s="429" t="s">
        <v>28</v>
      </c>
      <c r="E78" s="431">
        <v>18</v>
      </c>
      <c r="F78" s="432">
        <v>0</v>
      </c>
      <c r="G78" s="432">
        <v>0</v>
      </c>
      <c r="H78" s="432">
        <v>0</v>
      </c>
      <c r="I78" s="432">
        <v>0</v>
      </c>
      <c r="J78" s="432">
        <v>0</v>
      </c>
      <c r="K78" s="432">
        <v>0</v>
      </c>
      <c r="L78" s="432">
        <v>2</v>
      </c>
      <c r="M78" s="432">
        <v>40</v>
      </c>
      <c r="N78" s="432">
        <v>40000</v>
      </c>
      <c r="O78" s="432">
        <v>0</v>
      </c>
      <c r="P78" s="432">
        <v>0</v>
      </c>
      <c r="Q78" s="433">
        <f>F78+I78+L78</f>
        <v>2</v>
      </c>
      <c r="R78" s="433">
        <f>G78+J78+M78+O78</f>
        <v>40</v>
      </c>
      <c r="S78" s="433">
        <f>H78+K78+N78+P78</f>
        <v>40000</v>
      </c>
    </row>
    <row r="79" spans="1:19" ht="17.100000000000001" customHeight="1" x14ac:dyDescent="0.3">
      <c r="A79" s="361"/>
      <c r="B79" s="462"/>
      <c r="C79" s="462"/>
      <c r="D79" s="429" t="s">
        <v>78</v>
      </c>
      <c r="E79" s="431"/>
      <c r="F79" s="432"/>
      <c r="G79" s="432"/>
      <c r="H79" s="432"/>
      <c r="I79" s="432"/>
      <c r="J79" s="432"/>
      <c r="K79" s="432"/>
      <c r="L79" s="432"/>
      <c r="M79" s="432"/>
      <c r="N79" s="432"/>
      <c r="O79" s="432"/>
      <c r="P79" s="432"/>
      <c r="Q79" s="432"/>
      <c r="R79" s="432"/>
      <c r="S79" s="432"/>
    </row>
    <row r="80" spans="1:19" ht="17.100000000000001" customHeight="1" x14ac:dyDescent="0.3">
      <c r="A80" s="361"/>
      <c r="B80" s="462"/>
      <c r="C80" s="462" t="s">
        <v>80</v>
      </c>
      <c r="D80" s="361" t="s">
        <v>95</v>
      </c>
      <c r="E80" s="431">
        <v>18</v>
      </c>
      <c r="F80" s="432">
        <v>0</v>
      </c>
      <c r="G80" s="432">
        <v>0</v>
      </c>
      <c r="H80" s="432">
        <v>0</v>
      </c>
      <c r="I80" s="432">
        <v>0</v>
      </c>
      <c r="J80" s="432">
        <v>0</v>
      </c>
      <c r="K80" s="432">
        <v>0</v>
      </c>
      <c r="L80" s="432">
        <v>2</v>
      </c>
      <c r="M80" s="432">
        <v>40</v>
      </c>
      <c r="N80" s="432">
        <v>40000</v>
      </c>
      <c r="O80" s="432">
        <v>0</v>
      </c>
      <c r="P80" s="432">
        <v>0</v>
      </c>
      <c r="Q80" s="433">
        <f>F80+I80+L80</f>
        <v>2</v>
      </c>
      <c r="R80" s="433">
        <f t="shared" ref="R80:S83" si="20">G80+J80+M80+O80</f>
        <v>40</v>
      </c>
      <c r="S80" s="433">
        <f t="shared" si="20"/>
        <v>40000</v>
      </c>
    </row>
    <row r="81" spans="1:19" ht="17.100000000000001" customHeight="1" x14ac:dyDescent="0.3">
      <c r="A81" s="361"/>
      <c r="B81" s="462"/>
      <c r="C81" s="462" t="s">
        <v>81</v>
      </c>
      <c r="D81" s="361" t="s">
        <v>95</v>
      </c>
      <c r="E81" s="431">
        <v>18</v>
      </c>
      <c r="F81" s="432">
        <v>0</v>
      </c>
      <c r="G81" s="432">
        <v>0</v>
      </c>
      <c r="H81" s="432">
        <v>0</v>
      </c>
      <c r="I81" s="432">
        <v>0</v>
      </c>
      <c r="J81" s="432">
        <v>0</v>
      </c>
      <c r="K81" s="432">
        <v>0</v>
      </c>
      <c r="L81" s="432">
        <v>1</v>
      </c>
      <c r="M81" s="432">
        <v>20</v>
      </c>
      <c r="N81" s="432">
        <v>20000</v>
      </c>
      <c r="O81" s="432">
        <v>0</v>
      </c>
      <c r="P81" s="432">
        <v>0</v>
      </c>
      <c r="Q81" s="433">
        <f>F81+I81+L81</f>
        <v>1</v>
      </c>
      <c r="R81" s="433">
        <f t="shared" si="20"/>
        <v>20</v>
      </c>
      <c r="S81" s="433">
        <f t="shared" si="20"/>
        <v>20000</v>
      </c>
    </row>
    <row r="82" spans="1:19" ht="17.100000000000001" customHeight="1" x14ac:dyDescent="0.3">
      <c r="A82" s="361"/>
      <c r="B82" s="462"/>
      <c r="C82" s="462" t="s">
        <v>82</v>
      </c>
      <c r="D82" s="361" t="s">
        <v>95</v>
      </c>
      <c r="E82" s="431">
        <v>18</v>
      </c>
      <c r="F82" s="432">
        <v>0</v>
      </c>
      <c r="G82" s="432">
        <v>0</v>
      </c>
      <c r="H82" s="432">
        <v>0</v>
      </c>
      <c r="I82" s="432">
        <v>0</v>
      </c>
      <c r="J82" s="432">
        <v>0</v>
      </c>
      <c r="K82" s="432">
        <v>0</v>
      </c>
      <c r="L82" s="432">
        <v>1</v>
      </c>
      <c r="M82" s="432">
        <v>20</v>
      </c>
      <c r="N82" s="432">
        <v>20000</v>
      </c>
      <c r="O82" s="432">
        <v>0</v>
      </c>
      <c r="P82" s="432">
        <v>0</v>
      </c>
      <c r="Q82" s="433">
        <f>F82+I82+L82</f>
        <v>1</v>
      </c>
      <c r="R82" s="433">
        <f t="shared" si="20"/>
        <v>20</v>
      </c>
      <c r="S82" s="433">
        <f t="shared" si="20"/>
        <v>20000</v>
      </c>
    </row>
    <row r="83" spans="1:19" ht="17.100000000000001" customHeight="1" x14ac:dyDescent="0.3">
      <c r="A83" s="456"/>
      <c r="B83" s="463"/>
      <c r="C83" s="463" t="s">
        <v>83</v>
      </c>
      <c r="D83" s="372" t="s">
        <v>95</v>
      </c>
      <c r="E83" s="372">
        <v>18</v>
      </c>
      <c r="F83" s="436">
        <v>0</v>
      </c>
      <c r="G83" s="436">
        <v>0</v>
      </c>
      <c r="H83" s="436">
        <v>0</v>
      </c>
      <c r="I83" s="436">
        <v>0</v>
      </c>
      <c r="J83" s="436">
        <v>0</v>
      </c>
      <c r="K83" s="436">
        <v>0</v>
      </c>
      <c r="L83" s="436">
        <v>1</v>
      </c>
      <c r="M83" s="436">
        <v>20</v>
      </c>
      <c r="N83" s="436">
        <v>20000</v>
      </c>
      <c r="O83" s="436">
        <v>0</v>
      </c>
      <c r="P83" s="436">
        <v>0</v>
      </c>
      <c r="Q83" s="437">
        <f>F83+I83+L83</f>
        <v>1</v>
      </c>
      <c r="R83" s="437">
        <f t="shared" si="20"/>
        <v>20</v>
      </c>
      <c r="S83" s="437">
        <f t="shared" si="20"/>
        <v>20000</v>
      </c>
    </row>
    <row r="84" spans="1:19" ht="17.100000000000001" customHeight="1" x14ac:dyDescent="0.3">
      <c r="A84" s="543" t="s">
        <v>39</v>
      </c>
      <c r="B84" s="544"/>
      <c r="C84" s="544"/>
      <c r="D84" s="545"/>
      <c r="E84" s="438"/>
      <c r="F84" s="439">
        <f>SUM(F76:F83)</f>
        <v>0</v>
      </c>
      <c r="G84" s="439">
        <f t="shared" ref="G84:S84" si="21">SUM(G76:G83)</f>
        <v>0</v>
      </c>
      <c r="H84" s="439">
        <f t="shared" si="21"/>
        <v>0</v>
      </c>
      <c r="I84" s="439">
        <f t="shared" si="21"/>
        <v>3</v>
      </c>
      <c r="J84" s="439">
        <f t="shared" si="21"/>
        <v>60</v>
      </c>
      <c r="K84" s="439">
        <f t="shared" si="21"/>
        <v>60000</v>
      </c>
      <c r="L84" s="439">
        <f t="shared" si="21"/>
        <v>7</v>
      </c>
      <c r="M84" s="439">
        <f t="shared" si="21"/>
        <v>140</v>
      </c>
      <c r="N84" s="439">
        <f t="shared" si="21"/>
        <v>140000</v>
      </c>
      <c r="O84" s="439">
        <f t="shared" si="21"/>
        <v>0</v>
      </c>
      <c r="P84" s="439">
        <f t="shared" si="21"/>
        <v>0</v>
      </c>
      <c r="Q84" s="439">
        <f t="shared" si="21"/>
        <v>10</v>
      </c>
      <c r="R84" s="439">
        <f t="shared" si="21"/>
        <v>200</v>
      </c>
      <c r="S84" s="439">
        <f t="shared" si="21"/>
        <v>200000</v>
      </c>
    </row>
    <row r="85" spans="1:19" ht="17.100000000000001" customHeight="1" x14ac:dyDescent="0.3">
      <c r="A85" s="382">
        <v>10</v>
      </c>
      <c r="B85" s="440" t="s">
        <v>89</v>
      </c>
      <c r="C85" s="440" t="s">
        <v>90</v>
      </c>
      <c r="D85" s="440" t="s">
        <v>24</v>
      </c>
      <c r="E85" s="382">
        <v>60</v>
      </c>
      <c r="F85" s="464">
        <v>0</v>
      </c>
      <c r="G85" s="464">
        <v>0</v>
      </c>
      <c r="H85" s="464">
        <v>0</v>
      </c>
      <c r="I85" s="464">
        <v>0</v>
      </c>
      <c r="J85" s="464">
        <v>0</v>
      </c>
      <c r="K85" s="464">
        <v>0</v>
      </c>
      <c r="L85" s="464">
        <v>1</v>
      </c>
      <c r="M85" s="464">
        <v>20</v>
      </c>
      <c r="N85" s="446">
        <v>83500</v>
      </c>
      <c r="O85" s="464">
        <v>0</v>
      </c>
      <c r="P85" s="464">
        <v>0</v>
      </c>
      <c r="Q85" s="447">
        <f>F85+I85+L85</f>
        <v>1</v>
      </c>
      <c r="R85" s="447">
        <f>G85+J85+M85+O85</f>
        <v>20</v>
      </c>
      <c r="S85" s="447">
        <f>H85+K85+N85+P85</f>
        <v>83500</v>
      </c>
    </row>
    <row r="86" spans="1:19" ht="17.100000000000001" customHeight="1" x14ac:dyDescent="0.3">
      <c r="A86" s="450"/>
      <c r="B86" s="429"/>
      <c r="C86" s="465" t="s">
        <v>91</v>
      </c>
      <c r="D86" s="429" t="s">
        <v>92</v>
      </c>
      <c r="E86" s="361"/>
      <c r="F86" s="451"/>
      <c r="G86" s="451"/>
      <c r="H86" s="451"/>
      <c r="I86" s="451"/>
      <c r="J86" s="451"/>
      <c r="K86" s="451"/>
      <c r="L86" s="451"/>
      <c r="M86" s="451"/>
      <c r="N86" s="432"/>
      <c r="O86" s="451"/>
      <c r="P86" s="451"/>
      <c r="Q86" s="451"/>
      <c r="R86" s="451"/>
      <c r="S86" s="451"/>
    </row>
    <row r="87" spans="1:19" ht="17.100000000000001" customHeight="1" x14ac:dyDescent="0.3">
      <c r="A87" s="450"/>
      <c r="B87" s="429"/>
      <c r="C87" s="465" t="s">
        <v>446</v>
      </c>
      <c r="D87" s="361" t="s">
        <v>95</v>
      </c>
      <c r="E87" s="361">
        <v>60</v>
      </c>
      <c r="F87" s="451">
        <v>0</v>
      </c>
      <c r="G87" s="451">
        <v>0</v>
      </c>
      <c r="H87" s="451">
        <v>0</v>
      </c>
      <c r="I87" s="451">
        <v>0</v>
      </c>
      <c r="J87" s="451">
        <v>0</v>
      </c>
      <c r="K87" s="451">
        <v>0</v>
      </c>
      <c r="L87" s="451">
        <v>4</v>
      </c>
      <c r="M87" s="451">
        <v>80</v>
      </c>
      <c r="N87" s="432">
        <v>334000</v>
      </c>
      <c r="O87" s="451">
        <v>0</v>
      </c>
      <c r="P87" s="451">
        <v>0</v>
      </c>
      <c r="Q87" s="433">
        <f>F87+I87+L87</f>
        <v>4</v>
      </c>
      <c r="R87" s="433">
        <f>G87+J87+M87+O87</f>
        <v>80</v>
      </c>
      <c r="S87" s="433">
        <f>H87+K87+N87+P87</f>
        <v>334000</v>
      </c>
    </row>
    <row r="88" spans="1:19" ht="17.100000000000001" customHeight="1" x14ac:dyDescent="0.3">
      <c r="A88" s="450"/>
      <c r="B88" s="429"/>
      <c r="C88" s="429" t="s">
        <v>447</v>
      </c>
      <c r="D88" s="361" t="s">
        <v>95</v>
      </c>
      <c r="E88" s="361">
        <v>60</v>
      </c>
      <c r="F88" s="451">
        <v>0</v>
      </c>
      <c r="G88" s="451">
        <v>0</v>
      </c>
      <c r="H88" s="451">
        <v>0</v>
      </c>
      <c r="I88" s="451">
        <v>0</v>
      </c>
      <c r="J88" s="451">
        <v>0</v>
      </c>
      <c r="K88" s="451">
        <v>0</v>
      </c>
      <c r="L88" s="451">
        <v>2</v>
      </c>
      <c r="M88" s="451">
        <v>40</v>
      </c>
      <c r="N88" s="432">
        <v>167000</v>
      </c>
      <c r="O88" s="451">
        <v>0</v>
      </c>
      <c r="P88" s="451">
        <v>0</v>
      </c>
      <c r="Q88" s="433">
        <f>F88+I88+L88</f>
        <v>2</v>
      </c>
      <c r="R88" s="433">
        <f>G88+J88+M88+O88</f>
        <v>40</v>
      </c>
      <c r="S88" s="433">
        <f>H88+K88+N88+P88</f>
        <v>167000</v>
      </c>
    </row>
    <row r="89" spans="1:19" ht="17.100000000000001" customHeight="1" x14ac:dyDescent="0.3">
      <c r="A89" s="450"/>
      <c r="B89" s="429"/>
      <c r="C89" s="429" t="s">
        <v>101</v>
      </c>
      <c r="D89" s="429"/>
      <c r="E89" s="361"/>
      <c r="F89" s="451"/>
      <c r="G89" s="451"/>
      <c r="H89" s="451"/>
      <c r="I89" s="451"/>
      <c r="J89" s="451"/>
      <c r="K89" s="451"/>
      <c r="L89" s="451"/>
      <c r="M89" s="451"/>
      <c r="N89" s="432"/>
      <c r="O89" s="451"/>
      <c r="P89" s="451"/>
      <c r="Q89" s="451"/>
      <c r="R89" s="451"/>
      <c r="S89" s="451"/>
    </row>
    <row r="90" spans="1:19" ht="17.100000000000001" customHeight="1" x14ac:dyDescent="0.3">
      <c r="A90" s="450"/>
      <c r="B90" s="429"/>
      <c r="C90" s="429" t="s">
        <v>448</v>
      </c>
      <c r="D90" s="361" t="s">
        <v>95</v>
      </c>
      <c r="E90" s="361">
        <v>60</v>
      </c>
      <c r="F90" s="451">
        <v>0</v>
      </c>
      <c r="G90" s="451">
        <v>0</v>
      </c>
      <c r="H90" s="451">
        <v>0</v>
      </c>
      <c r="I90" s="451">
        <v>0</v>
      </c>
      <c r="J90" s="451">
        <v>0</v>
      </c>
      <c r="K90" s="451">
        <v>0</v>
      </c>
      <c r="L90" s="451">
        <v>2</v>
      </c>
      <c r="M90" s="451">
        <v>40</v>
      </c>
      <c r="N90" s="432">
        <v>167000</v>
      </c>
      <c r="O90" s="451">
        <v>0</v>
      </c>
      <c r="P90" s="451">
        <v>0</v>
      </c>
      <c r="Q90" s="433">
        <f>F90+I90+L90</f>
        <v>2</v>
      </c>
      <c r="R90" s="433">
        <f>G90+J90+M90+O90</f>
        <v>40</v>
      </c>
      <c r="S90" s="433">
        <f>H90+K90+N90+P90</f>
        <v>167000</v>
      </c>
    </row>
    <row r="91" spans="1:19" ht="17.100000000000001" customHeight="1" x14ac:dyDescent="0.3">
      <c r="A91" s="450"/>
      <c r="B91" s="429"/>
      <c r="C91" s="465" t="s">
        <v>94</v>
      </c>
      <c r="D91" s="429"/>
      <c r="E91" s="361"/>
      <c r="F91" s="451"/>
      <c r="G91" s="451"/>
      <c r="H91" s="451"/>
      <c r="I91" s="451"/>
      <c r="J91" s="451"/>
      <c r="K91" s="451"/>
      <c r="L91" s="451"/>
      <c r="M91" s="451"/>
      <c r="N91" s="432"/>
      <c r="O91" s="451"/>
      <c r="P91" s="451"/>
      <c r="Q91" s="451"/>
      <c r="R91" s="451"/>
      <c r="S91" s="451"/>
    </row>
    <row r="92" spans="1:19" ht="17.100000000000001" customHeight="1" x14ac:dyDescent="0.3">
      <c r="A92" s="450"/>
      <c r="B92" s="429"/>
      <c r="C92" s="429" t="s">
        <v>449</v>
      </c>
      <c r="D92" s="361" t="s">
        <v>95</v>
      </c>
      <c r="E92" s="361">
        <v>60</v>
      </c>
      <c r="F92" s="451">
        <v>0</v>
      </c>
      <c r="G92" s="451">
        <v>0</v>
      </c>
      <c r="H92" s="451">
        <v>0</v>
      </c>
      <c r="I92" s="451">
        <v>0</v>
      </c>
      <c r="J92" s="451">
        <v>0</v>
      </c>
      <c r="K92" s="451">
        <v>0</v>
      </c>
      <c r="L92" s="451">
        <v>2</v>
      </c>
      <c r="M92" s="451">
        <v>40</v>
      </c>
      <c r="N92" s="432">
        <v>167000</v>
      </c>
      <c r="O92" s="451">
        <v>0</v>
      </c>
      <c r="P92" s="451">
        <v>0</v>
      </c>
      <c r="Q92" s="433">
        <f>F92+I92+L92</f>
        <v>2</v>
      </c>
      <c r="R92" s="433">
        <f>G92+J92+M92+O92</f>
        <v>40</v>
      </c>
      <c r="S92" s="433">
        <f>H92+K92+N92+P92</f>
        <v>167000</v>
      </c>
    </row>
    <row r="93" spans="1:19" ht="17.100000000000001" customHeight="1" x14ac:dyDescent="0.3">
      <c r="A93" s="450"/>
      <c r="B93" s="429"/>
      <c r="C93" s="429" t="s">
        <v>451</v>
      </c>
      <c r="D93" s="361"/>
      <c r="E93" s="361"/>
      <c r="F93" s="451"/>
      <c r="G93" s="451"/>
      <c r="H93" s="451"/>
      <c r="I93" s="451"/>
      <c r="J93" s="451"/>
      <c r="K93" s="451"/>
      <c r="L93" s="451"/>
      <c r="M93" s="451"/>
      <c r="N93" s="432"/>
      <c r="O93" s="451"/>
      <c r="P93" s="451"/>
      <c r="Q93" s="433"/>
      <c r="R93" s="433"/>
      <c r="S93" s="433"/>
    </row>
    <row r="94" spans="1:19" ht="17.100000000000001" customHeight="1" x14ac:dyDescent="0.3">
      <c r="A94" s="450"/>
      <c r="B94" s="429"/>
      <c r="C94" s="429" t="s">
        <v>450</v>
      </c>
      <c r="D94" s="361"/>
      <c r="E94" s="361">
        <v>60</v>
      </c>
      <c r="F94" s="451">
        <v>0</v>
      </c>
      <c r="G94" s="451">
        <v>0</v>
      </c>
      <c r="H94" s="451">
        <v>0</v>
      </c>
      <c r="I94" s="451">
        <v>0</v>
      </c>
      <c r="J94" s="451">
        <v>0</v>
      </c>
      <c r="K94" s="451">
        <v>0</v>
      </c>
      <c r="L94" s="451">
        <v>2</v>
      </c>
      <c r="M94" s="451">
        <v>40</v>
      </c>
      <c r="N94" s="432">
        <v>167000</v>
      </c>
      <c r="O94" s="451">
        <v>0</v>
      </c>
      <c r="P94" s="451">
        <v>0</v>
      </c>
      <c r="Q94" s="433">
        <f>F94+I94+L94</f>
        <v>2</v>
      </c>
      <c r="R94" s="433">
        <f>G94+J94+M94+O94</f>
        <v>40</v>
      </c>
      <c r="S94" s="433">
        <f>H94+K94+N94+P94</f>
        <v>167000</v>
      </c>
    </row>
    <row r="95" spans="1:19" ht="17.100000000000001" customHeight="1" x14ac:dyDescent="0.3">
      <c r="A95" s="456"/>
      <c r="B95" s="434"/>
      <c r="C95" s="434" t="s">
        <v>451</v>
      </c>
      <c r="D95" s="372"/>
      <c r="E95" s="372"/>
      <c r="F95" s="460"/>
      <c r="G95" s="460"/>
      <c r="H95" s="460"/>
      <c r="I95" s="460"/>
      <c r="J95" s="460"/>
      <c r="K95" s="460"/>
      <c r="L95" s="460"/>
      <c r="M95" s="460"/>
      <c r="N95" s="436"/>
      <c r="O95" s="460"/>
      <c r="P95" s="460"/>
      <c r="Q95" s="437"/>
      <c r="R95" s="437"/>
      <c r="S95" s="437"/>
    </row>
    <row r="96" spans="1:19" ht="17.100000000000001" customHeight="1" x14ac:dyDescent="0.3">
      <c r="A96" s="450"/>
      <c r="B96" s="450"/>
      <c r="C96" s="459" t="s">
        <v>452</v>
      </c>
      <c r="D96" s="361" t="s">
        <v>95</v>
      </c>
      <c r="E96" s="361">
        <v>60</v>
      </c>
      <c r="F96" s="451">
        <v>0</v>
      </c>
      <c r="G96" s="451">
        <v>0</v>
      </c>
      <c r="H96" s="451">
        <v>0</v>
      </c>
      <c r="I96" s="451">
        <v>0</v>
      </c>
      <c r="J96" s="451">
        <v>0</v>
      </c>
      <c r="K96" s="451">
        <v>0</v>
      </c>
      <c r="L96" s="451">
        <v>2</v>
      </c>
      <c r="M96" s="451">
        <v>40</v>
      </c>
      <c r="N96" s="432">
        <v>167000</v>
      </c>
      <c r="O96" s="451">
        <v>0</v>
      </c>
      <c r="P96" s="451">
        <v>0</v>
      </c>
      <c r="Q96" s="433">
        <f>F96+I96+L96</f>
        <v>2</v>
      </c>
      <c r="R96" s="433">
        <f>G96+J96+M96+O96</f>
        <v>40</v>
      </c>
      <c r="S96" s="433">
        <f>H96+K96+N96+P96</f>
        <v>167000</v>
      </c>
    </row>
    <row r="97" spans="1:19" ht="17.100000000000001" customHeight="1" x14ac:dyDescent="0.3">
      <c r="A97" s="456"/>
      <c r="B97" s="456"/>
      <c r="C97" s="456" t="s">
        <v>101</v>
      </c>
      <c r="D97" s="434"/>
      <c r="E97" s="372"/>
      <c r="F97" s="460"/>
      <c r="G97" s="460"/>
      <c r="H97" s="460"/>
      <c r="I97" s="460"/>
      <c r="J97" s="460"/>
      <c r="K97" s="460"/>
      <c r="L97" s="460"/>
      <c r="M97" s="460"/>
      <c r="N97" s="436"/>
      <c r="O97" s="460"/>
      <c r="P97" s="460"/>
      <c r="Q97" s="460"/>
      <c r="R97" s="460"/>
      <c r="S97" s="460"/>
    </row>
    <row r="98" spans="1:19" ht="17.100000000000001" customHeight="1" x14ac:dyDescent="0.3">
      <c r="A98" s="543" t="s">
        <v>39</v>
      </c>
      <c r="B98" s="544"/>
      <c r="C98" s="544"/>
      <c r="D98" s="545"/>
      <c r="E98" s="438"/>
      <c r="F98" s="439">
        <f>SUM(F85:F97)</f>
        <v>0</v>
      </c>
      <c r="G98" s="439">
        <f t="shared" ref="G98:S98" si="22">SUM(G85:G97)</f>
        <v>0</v>
      </c>
      <c r="H98" s="439">
        <f t="shared" si="22"/>
        <v>0</v>
      </c>
      <c r="I98" s="439">
        <f t="shared" si="22"/>
        <v>0</v>
      </c>
      <c r="J98" s="439">
        <f t="shared" si="22"/>
        <v>0</v>
      </c>
      <c r="K98" s="439">
        <f t="shared" si="22"/>
        <v>0</v>
      </c>
      <c r="L98" s="439">
        <f t="shared" si="22"/>
        <v>15</v>
      </c>
      <c r="M98" s="439">
        <f t="shared" si="22"/>
        <v>300</v>
      </c>
      <c r="N98" s="439">
        <f t="shared" si="22"/>
        <v>1252500</v>
      </c>
      <c r="O98" s="439">
        <f t="shared" si="22"/>
        <v>0</v>
      </c>
      <c r="P98" s="439">
        <f t="shared" si="22"/>
        <v>0</v>
      </c>
      <c r="Q98" s="439">
        <f t="shared" si="22"/>
        <v>15</v>
      </c>
      <c r="R98" s="439">
        <f t="shared" si="22"/>
        <v>300</v>
      </c>
      <c r="S98" s="439">
        <f t="shared" si="22"/>
        <v>1252500</v>
      </c>
    </row>
    <row r="99" spans="1:19" x14ac:dyDescent="0.3">
      <c r="A99" s="382">
        <v>11</v>
      </c>
      <c r="B99" s="440" t="s">
        <v>183</v>
      </c>
      <c r="C99" s="440" t="s">
        <v>453</v>
      </c>
      <c r="D99" s="440" t="s">
        <v>455</v>
      </c>
      <c r="E99" s="457">
        <v>30</v>
      </c>
      <c r="F99" s="464">
        <v>0</v>
      </c>
      <c r="G99" s="464">
        <v>0</v>
      </c>
      <c r="H99" s="446">
        <v>0</v>
      </c>
      <c r="I99" s="464">
        <v>0</v>
      </c>
      <c r="J99" s="464">
        <v>0</v>
      </c>
      <c r="K99" s="446">
        <v>0</v>
      </c>
      <c r="L99" s="446">
        <v>1</v>
      </c>
      <c r="M99" s="446">
        <v>20</v>
      </c>
      <c r="N99" s="446">
        <v>28000</v>
      </c>
      <c r="O99" s="446">
        <v>0</v>
      </c>
      <c r="P99" s="446">
        <v>0</v>
      </c>
      <c r="Q99" s="433">
        <f>F99+I99+L99</f>
        <v>1</v>
      </c>
      <c r="R99" s="433">
        <f>G99+J99+M99+O99</f>
        <v>20</v>
      </c>
      <c r="S99" s="433">
        <f>H99+K99+N99+P99</f>
        <v>28000</v>
      </c>
    </row>
    <row r="100" spans="1:19" x14ac:dyDescent="0.3">
      <c r="A100" s="361"/>
      <c r="B100" s="429"/>
      <c r="C100" s="429" t="s">
        <v>454</v>
      </c>
      <c r="D100" s="429" t="s">
        <v>456</v>
      </c>
      <c r="E100" s="431"/>
      <c r="F100" s="451"/>
      <c r="G100" s="451"/>
      <c r="H100" s="432"/>
      <c r="I100" s="451"/>
      <c r="J100" s="451"/>
      <c r="K100" s="432"/>
      <c r="L100" s="432"/>
      <c r="M100" s="432"/>
      <c r="N100" s="432"/>
      <c r="O100" s="432"/>
      <c r="P100" s="432"/>
      <c r="Q100" s="433"/>
      <c r="R100" s="433"/>
      <c r="S100" s="433"/>
    </row>
    <row r="101" spans="1:19" x14ac:dyDescent="0.3">
      <c r="A101" s="361"/>
      <c r="B101" s="429"/>
      <c r="C101" s="429" t="s">
        <v>457</v>
      </c>
      <c r="D101" s="430" t="s">
        <v>458</v>
      </c>
      <c r="E101" s="431">
        <v>30</v>
      </c>
      <c r="F101" s="451">
        <v>0</v>
      </c>
      <c r="G101" s="451">
        <v>0</v>
      </c>
      <c r="H101" s="432">
        <v>0</v>
      </c>
      <c r="I101" s="451">
        <v>0</v>
      </c>
      <c r="J101" s="451">
        <v>0</v>
      </c>
      <c r="K101" s="432">
        <v>0</v>
      </c>
      <c r="L101" s="432">
        <v>1</v>
      </c>
      <c r="M101" s="432">
        <v>20</v>
      </c>
      <c r="N101" s="432">
        <v>28000</v>
      </c>
      <c r="O101" s="432">
        <v>0</v>
      </c>
      <c r="P101" s="432">
        <v>0</v>
      </c>
      <c r="Q101" s="433">
        <f>F101+I101+L101</f>
        <v>1</v>
      </c>
      <c r="R101" s="433">
        <f t="shared" ref="R101:S105" si="23">G101+J101+M101+O101</f>
        <v>20</v>
      </c>
      <c r="S101" s="433">
        <f t="shared" si="23"/>
        <v>28000</v>
      </c>
    </row>
    <row r="102" spans="1:19" x14ac:dyDescent="0.3">
      <c r="A102" s="361"/>
      <c r="B102" s="429"/>
      <c r="C102" s="429" t="s">
        <v>459</v>
      </c>
      <c r="D102" s="429" t="s">
        <v>24</v>
      </c>
      <c r="E102" s="431">
        <v>30</v>
      </c>
      <c r="F102" s="451">
        <v>0</v>
      </c>
      <c r="G102" s="451">
        <v>0</v>
      </c>
      <c r="H102" s="432">
        <v>0</v>
      </c>
      <c r="I102" s="451">
        <v>0</v>
      </c>
      <c r="J102" s="451">
        <v>0</v>
      </c>
      <c r="K102" s="432">
        <v>0</v>
      </c>
      <c r="L102" s="432">
        <v>1</v>
      </c>
      <c r="M102" s="432">
        <v>20</v>
      </c>
      <c r="N102" s="432">
        <v>28000</v>
      </c>
      <c r="O102" s="432">
        <v>0</v>
      </c>
      <c r="P102" s="432">
        <v>0</v>
      </c>
      <c r="Q102" s="433">
        <f>F102+I102+L102</f>
        <v>1</v>
      </c>
      <c r="R102" s="433">
        <f t="shared" si="23"/>
        <v>20</v>
      </c>
      <c r="S102" s="433">
        <f t="shared" si="23"/>
        <v>28000</v>
      </c>
    </row>
    <row r="103" spans="1:19" x14ac:dyDescent="0.3">
      <c r="A103" s="361"/>
      <c r="B103" s="429"/>
      <c r="C103" s="429" t="s">
        <v>460</v>
      </c>
      <c r="D103" s="430" t="s">
        <v>458</v>
      </c>
      <c r="E103" s="431">
        <v>30</v>
      </c>
      <c r="F103" s="460">
        <v>0</v>
      </c>
      <c r="G103" s="460">
        <v>0</v>
      </c>
      <c r="H103" s="436">
        <v>0</v>
      </c>
      <c r="I103" s="460">
        <v>0</v>
      </c>
      <c r="J103" s="460">
        <v>0</v>
      </c>
      <c r="K103" s="436">
        <v>0</v>
      </c>
      <c r="L103" s="436">
        <v>1</v>
      </c>
      <c r="M103" s="436">
        <v>20</v>
      </c>
      <c r="N103" s="436">
        <v>28000</v>
      </c>
      <c r="O103" s="436">
        <v>0</v>
      </c>
      <c r="P103" s="436">
        <v>0</v>
      </c>
      <c r="Q103" s="433">
        <f>F103+I103+L103</f>
        <v>1</v>
      </c>
      <c r="R103" s="433">
        <f t="shared" si="23"/>
        <v>20</v>
      </c>
      <c r="S103" s="433">
        <f t="shared" si="23"/>
        <v>28000</v>
      </c>
    </row>
    <row r="104" spans="1:19" ht="15" customHeight="1" x14ac:dyDescent="0.3">
      <c r="A104" s="543" t="s">
        <v>39</v>
      </c>
      <c r="B104" s="544"/>
      <c r="C104" s="544"/>
      <c r="D104" s="545"/>
      <c r="E104" s="438"/>
      <c r="F104" s="439">
        <f>SUM(F99:F103)</f>
        <v>0</v>
      </c>
      <c r="G104" s="439">
        <f t="shared" ref="G104:S104" si="24">SUM(G99:G103)</f>
        <v>0</v>
      </c>
      <c r="H104" s="439">
        <f t="shared" si="24"/>
        <v>0</v>
      </c>
      <c r="I104" s="439">
        <f t="shared" si="24"/>
        <v>0</v>
      </c>
      <c r="J104" s="439">
        <f t="shared" si="24"/>
        <v>0</v>
      </c>
      <c r="K104" s="439">
        <f t="shared" si="24"/>
        <v>0</v>
      </c>
      <c r="L104" s="439">
        <f t="shared" si="24"/>
        <v>4</v>
      </c>
      <c r="M104" s="439">
        <f t="shared" si="24"/>
        <v>80</v>
      </c>
      <c r="N104" s="439">
        <f t="shared" si="24"/>
        <v>112000</v>
      </c>
      <c r="O104" s="439">
        <f t="shared" si="24"/>
        <v>0</v>
      </c>
      <c r="P104" s="439">
        <f t="shared" si="24"/>
        <v>0</v>
      </c>
      <c r="Q104" s="439">
        <f t="shared" si="24"/>
        <v>4</v>
      </c>
      <c r="R104" s="439">
        <f t="shared" si="24"/>
        <v>80</v>
      </c>
      <c r="S104" s="439">
        <f t="shared" si="24"/>
        <v>112000</v>
      </c>
    </row>
    <row r="105" spans="1:19" ht="17.45" customHeight="1" x14ac:dyDescent="0.3">
      <c r="A105" s="382">
        <v>12</v>
      </c>
      <c r="B105" s="443" t="s">
        <v>122</v>
      </c>
      <c r="C105" s="443" t="s">
        <v>123</v>
      </c>
      <c r="D105" s="440" t="s">
        <v>125</v>
      </c>
      <c r="E105" s="457">
        <v>1120</v>
      </c>
      <c r="F105" s="464">
        <v>2</v>
      </c>
      <c r="G105" s="464">
        <v>30</v>
      </c>
      <c r="H105" s="446">
        <v>150000</v>
      </c>
      <c r="I105" s="446">
        <v>0</v>
      </c>
      <c r="J105" s="446">
        <v>0</v>
      </c>
      <c r="K105" s="446">
        <v>0</v>
      </c>
      <c r="L105" s="446">
        <v>0</v>
      </c>
      <c r="M105" s="446">
        <v>0</v>
      </c>
      <c r="N105" s="446">
        <v>0</v>
      </c>
      <c r="O105" s="464">
        <v>0</v>
      </c>
      <c r="P105" s="464">
        <v>0</v>
      </c>
      <c r="Q105" s="447">
        <f>F105+I105+L105</f>
        <v>2</v>
      </c>
      <c r="R105" s="447">
        <f t="shared" si="23"/>
        <v>30</v>
      </c>
      <c r="S105" s="447">
        <f t="shared" si="23"/>
        <v>150000</v>
      </c>
    </row>
    <row r="106" spans="1:19" ht="17.45" customHeight="1" x14ac:dyDescent="0.3">
      <c r="A106" s="450"/>
      <c r="B106" s="450"/>
      <c r="C106" s="450"/>
      <c r="D106" s="429" t="s">
        <v>126</v>
      </c>
      <c r="E106" s="36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451"/>
      <c r="Q106" s="451"/>
      <c r="R106" s="451"/>
      <c r="S106" s="451"/>
    </row>
    <row r="107" spans="1:19" ht="17.45" customHeight="1" x14ac:dyDescent="0.3">
      <c r="A107" s="450"/>
      <c r="B107" s="450"/>
      <c r="C107" s="450" t="s">
        <v>124</v>
      </c>
      <c r="D107" s="361" t="s">
        <v>95</v>
      </c>
      <c r="E107" s="361">
        <v>840</v>
      </c>
      <c r="F107" s="451">
        <v>2</v>
      </c>
      <c r="G107" s="451">
        <v>7</v>
      </c>
      <c r="H107" s="432">
        <v>35000</v>
      </c>
      <c r="I107" s="432">
        <v>0</v>
      </c>
      <c r="J107" s="432">
        <v>0</v>
      </c>
      <c r="K107" s="432">
        <v>0</v>
      </c>
      <c r="L107" s="432">
        <v>0</v>
      </c>
      <c r="M107" s="432">
        <v>0</v>
      </c>
      <c r="N107" s="432">
        <v>0</v>
      </c>
      <c r="O107" s="451">
        <v>0</v>
      </c>
      <c r="P107" s="451">
        <v>0</v>
      </c>
      <c r="Q107" s="433">
        <f t="shared" ref="Q107:Q117" si="25">F107+I107+L107</f>
        <v>2</v>
      </c>
      <c r="R107" s="433">
        <f t="shared" ref="R107:S117" si="26">G107+J107+M107+O107</f>
        <v>7</v>
      </c>
      <c r="S107" s="433">
        <f t="shared" si="26"/>
        <v>35000</v>
      </c>
    </row>
    <row r="108" spans="1:19" ht="17.45" customHeight="1" x14ac:dyDescent="0.3">
      <c r="A108" s="450"/>
      <c r="B108" s="450"/>
      <c r="C108" s="450" t="s">
        <v>127</v>
      </c>
      <c r="D108" s="361" t="s">
        <v>95</v>
      </c>
      <c r="E108" s="361">
        <v>840</v>
      </c>
      <c r="F108" s="451">
        <v>1</v>
      </c>
      <c r="G108" s="451">
        <v>6</v>
      </c>
      <c r="H108" s="432">
        <v>30000</v>
      </c>
      <c r="I108" s="432">
        <v>0</v>
      </c>
      <c r="J108" s="432">
        <v>0</v>
      </c>
      <c r="K108" s="432">
        <v>0</v>
      </c>
      <c r="L108" s="432">
        <v>0</v>
      </c>
      <c r="M108" s="432">
        <v>0</v>
      </c>
      <c r="N108" s="432">
        <v>0</v>
      </c>
      <c r="O108" s="451">
        <v>0</v>
      </c>
      <c r="P108" s="451">
        <v>0</v>
      </c>
      <c r="Q108" s="433">
        <f t="shared" si="25"/>
        <v>1</v>
      </c>
      <c r="R108" s="433">
        <f t="shared" si="26"/>
        <v>6</v>
      </c>
      <c r="S108" s="433">
        <f t="shared" si="26"/>
        <v>30000</v>
      </c>
    </row>
    <row r="109" spans="1:19" ht="17.45" customHeight="1" x14ac:dyDescent="0.3">
      <c r="A109" s="450"/>
      <c r="B109" s="450"/>
      <c r="C109" s="450" t="s">
        <v>128</v>
      </c>
      <c r="D109" s="361" t="s">
        <v>95</v>
      </c>
      <c r="E109" s="431">
        <v>1120</v>
      </c>
      <c r="F109" s="451">
        <v>1</v>
      </c>
      <c r="G109" s="451">
        <v>3</v>
      </c>
      <c r="H109" s="432">
        <v>15000</v>
      </c>
      <c r="I109" s="432">
        <v>0</v>
      </c>
      <c r="J109" s="432">
        <v>0</v>
      </c>
      <c r="K109" s="432">
        <v>0</v>
      </c>
      <c r="L109" s="432">
        <v>0</v>
      </c>
      <c r="M109" s="432">
        <v>0</v>
      </c>
      <c r="N109" s="432">
        <v>0</v>
      </c>
      <c r="O109" s="451">
        <v>0</v>
      </c>
      <c r="P109" s="451">
        <v>0</v>
      </c>
      <c r="Q109" s="433">
        <f t="shared" si="25"/>
        <v>1</v>
      </c>
      <c r="R109" s="433">
        <f t="shared" si="26"/>
        <v>3</v>
      </c>
      <c r="S109" s="433">
        <f t="shared" si="26"/>
        <v>15000</v>
      </c>
    </row>
    <row r="110" spans="1:19" ht="17.45" customHeight="1" x14ac:dyDescent="0.3">
      <c r="A110" s="450"/>
      <c r="B110" s="450"/>
      <c r="C110" s="450" t="s">
        <v>129</v>
      </c>
      <c r="D110" s="361" t="s">
        <v>95</v>
      </c>
      <c r="E110" s="361">
        <v>840</v>
      </c>
      <c r="F110" s="451">
        <v>1</v>
      </c>
      <c r="G110" s="451">
        <v>8</v>
      </c>
      <c r="H110" s="432">
        <v>40000</v>
      </c>
      <c r="I110" s="432">
        <v>0</v>
      </c>
      <c r="J110" s="432">
        <v>0</v>
      </c>
      <c r="K110" s="432">
        <v>0</v>
      </c>
      <c r="L110" s="432">
        <v>0</v>
      </c>
      <c r="M110" s="432">
        <v>0</v>
      </c>
      <c r="N110" s="432">
        <v>0</v>
      </c>
      <c r="O110" s="451">
        <v>0</v>
      </c>
      <c r="P110" s="451">
        <v>0</v>
      </c>
      <c r="Q110" s="433">
        <f t="shared" si="25"/>
        <v>1</v>
      </c>
      <c r="R110" s="433">
        <f t="shared" si="26"/>
        <v>8</v>
      </c>
      <c r="S110" s="433">
        <f t="shared" si="26"/>
        <v>40000</v>
      </c>
    </row>
    <row r="111" spans="1:19" ht="17.45" customHeight="1" x14ac:dyDescent="0.3">
      <c r="A111" s="450"/>
      <c r="B111" s="450"/>
      <c r="C111" s="450" t="s">
        <v>130</v>
      </c>
      <c r="D111" s="361" t="s">
        <v>95</v>
      </c>
      <c r="E111" s="431">
        <v>1120</v>
      </c>
      <c r="F111" s="451">
        <v>1</v>
      </c>
      <c r="G111" s="451">
        <v>15</v>
      </c>
      <c r="H111" s="432">
        <v>75000</v>
      </c>
      <c r="I111" s="432">
        <v>0</v>
      </c>
      <c r="J111" s="432">
        <v>0</v>
      </c>
      <c r="K111" s="432">
        <v>0</v>
      </c>
      <c r="L111" s="432">
        <v>0</v>
      </c>
      <c r="M111" s="432">
        <v>0</v>
      </c>
      <c r="N111" s="432">
        <v>0</v>
      </c>
      <c r="O111" s="451">
        <v>0</v>
      </c>
      <c r="P111" s="451">
        <v>0</v>
      </c>
      <c r="Q111" s="433">
        <f t="shared" si="25"/>
        <v>1</v>
      </c>
      <c r="R111" s="433">
        <f t="shared" si="26"/>
        <v>15</v>
      </c>
      <c r="S111" s="433">
        <f t="shared" si="26"/>
        <v>75000</v>
      </c>
    </row>
    <row r="112" spans="1:19" ht="17.45" customHeight="1" x14ac:dyDescent="0.3">
      <c r="A112" s="450"/>
      <c r="B112" s="450"/>
      <c r="C112" s="450" t="s">
        <v>131</v>
      </c>
      <c r="D112" s="361" t="s">
        <v>95</v>
      </c>
      <c r="E112" s="431">
        <v>1121</v>
      </c>
      <c r="F112" s="451">
        <v>1</v>
      </c>
      <c r="G112" s="451">
        <v>4</v>
      </c>
      <c r="H112" s="432">
        <v>20000</v>
      </c>
      <c r="I112" s="432">
        <v>0</v>
      </c>
      <c r="J112" s="432">
        <v>0</v>
      </c>
      <c r="K112" s="432">
        <v>0</v>
      </c>
      <c r="L112" s="432">
        <v>0</v>
      </c>
      <c r="M112" s="432">
        <v>0</v>
      </c>
      <c r="N112" s="432">
        <v>0</v>
      </c>
      <c r="O112" s="451">
        <v>0</v>
      </c>
      <c r="P112" s="451">
        <v>0</v>
      </c>
      <c r="Q112" s="433">
        <f t="shared" si="25"/>
        <v>1</v>
      </c>
      <c r="R112" s="433">
        <f t="shared" si="26"/>
        <v>4</v>
      </c>
      <c r="S112" s="433">
        <f t="shared" si="26"/>
        <v>20000</v>
      </c>
    </row>
    <row r="113" spans="1:19" ht="17.45" customHeight="1" x14ac:dyDescent="0.3">
      <c r="A113" s="450"/>
      <c r="B113" s="450"/>
      <c r="C113" s="450" t="s">
        <v>132</v>
      </c>
      <c r="D113" s="361" t="s">
        <v>95</v>
      </c>
      <c r="E113" s="361">
        <v>449</v>
      </c>
      <c r="F113" s="451">
        <v>1</v>
      </c>
      <c r="G113" s="451">
        <v>24</v>
      </c>
      <c r="H113" s="432">
        <v>120000</v>
      </c>
      <c r="I113" s="432">
        <v>0</v>
      </c>
      <c r="J113" s="432">
        <v>0</v>
      </c>
      <c r="K113" s="432">
        <v>0</v>
      </c>
      <c r="L113" s="432">
        <v>0</v>
      </c>
      <c r="M113" s="432">
        <v>0</v>
      </c>
      <c r="N113" s="432">
        <v>0</v>
      </c>
      <c r="O113" s="451">
        <v>0</v>
      </c>
      <c r="P113" s="451">
        <v>0</v>
      </c>
      <c r="Q113" s="433">
        <f t="shared" si="25"/>
        <v>1</v>
      </c>
      <c r="R113" s="433">
        <f t="shared" si="26"/>
        <v>24</v>
      </c>
      <c r="S113" s="433">
        <f t="shared" si="26"/>
        <v>120000</v>
      </c>
    </row>
    <row r="114" spans="1:19" ht="17.45" customHeight="1" x14ac:dyDescent="0.3">
      <c r="A114" s="450"/>
      <c r="B114" s="450"/>
      <c r="C114" s="450" t="s">
        <v>133</v>
      </c>
      <c r="D114" s="361" t="s">
        <v>95</v>
      </c>
      <c r="E114" s="431">
        <v>1120</v>
      </c>
      <c r="F114" s="451">
        <v>1</v>
      </c>
      <c r="G114" s="451">
        <v>14</v>
      </c>
      <c r="H114" s="432">
        <v>70000</v>
      </c>
      <c r="I114" s="432">
        <v>0</v>
      </c>
      <c r="J114" s="432">
        <v>0</v>
      </c>
      <c r="K114" s="432">
        <v>0</v>
      </c>
      <c r="L114" s="432">
        <v>0</v>
      </c>
      <c r="M114" s="432">
        <v>0</v>
      </c>
      <c r="N114" s="432">
        <v>0</v>
      </c>
      <c r="O114" s="451">
        <v>0</v>
      </c>
      <c r="P114" s="451">
        <v>0</v>
      </c>
      <c r="Q114" s="433">
        <f t="shared" si="25"/>
        <v>1</v>
      </c>
      <c r="R114" s="433">
        <f t="shared" si="26"/>
        <v>14</v>
      </c>
      <c r="S114" s="433">
        <f t="shared" si="26"/>
        <v>70000</v>
      </c>
    </row>
    <row r="115" spans="1:19" ht="17.45" customHeight="1" x14ac:dyDescent="0.3">
      <c r="A115" s="450"/>
      <c r="B115" s="450"/>
      <c r="C115" s="450" t="s">
        <v>134</v>
      </c>
      <c r="D115" s="361" t="s">
        <v>95</v>
      </c>
      <c r="E115" s="361">
        <v>840</v>
      </c>
      <c r="F115" s="451">
        <v>1</v>
      </c>
      <c r="G115" s="451">
        <v>11</v>
      </c>
      <c r="H115" s="432">
        <v>55000</v>
      </c>
      <c r="I115" s="432">
        <v>0</v>
      </c>
      <c r="J115" s="432">
        <v>0</v>
      </c>
      <c r="K115" s="432">
        <v>0</v>
      </c>
      <c r="L115" s="432">
        <v>0</v>
      </c>
      <c r="M115" s="432">
        <v>0</v>
      </c>
      <c r="N115" s="432">
        <v>0</v>
      </c>
      <c r="O115" s="451">
        <v>0</v>
      </c>
      <c r="P115" s="451">
        <v>0</v>
      </c>
      <c r="Q115" s="433">
        <f t="shared" si="25"/>
        <v>1</v>
      </c>
      <c r="R115" s="433">
        <f t="shared" si="26"/>
        <v>11</v>
      </c>
      <c r="S115" s="433">
        <f t="shared" si="26"/>
        <v>55000</v>
      </c>
    </row>
    <row r="116" spans="1:19" ht="17.45" customHeight="1" x14ac:dyDescent="0.3">
      <c r="A116" s="450"/>
      <c r="B116" s="450"/>
      <c r="C116" s="450" t="s">
        <v>135</v>
      </c>
      <c r="D116" s="361" t="s">
        <v>95</v>
      </c>
      <c r="E116" s="361">
        <v>980</v>
      </c>
      <c r="F116" s="451">
        <v>1</v>
      </c>
      <c r="G116" s="451">
        <v>7</v>
      </c>
      <c r="H116" s="432">
        <v>35000</v>
      </c>
      <c r="I116" s="432">
        <v>0</v>
      </c>
      <c r="J116" s="432">
        <v>0</v>
      </c>
      <c r="K116" s="432">
        <v>0</v>
      </c>
      <c r="L116" s="432">
        <v>0</v>
      </c>
      <c r="M116" s="432">
        <v>0</v>
      </c>
      <c r="N116" s="432">
        <v>0</v>
      </c>
      <c r="O116" s="451">
        <v>0</v>
      </c>
      <c r="P116" s="451">
        <v>0</v>
      </c>
      <c r="Q116" s="433">
        <f t="shared" si="25"/>
        <v>1</v>
      </c>
      <c r="R116" s="433">
        <f t="shared" si="26"/>
        <v>7</v>
      </c>
      <c r="S116" s="433">
        <f t="shared" si="26"/>
        <v>35000</v>
      </c>
    </row>
    <row r="117" spans="1:19" ht="18" customHeight="1" x14ac:dyDescent="0.3">
      <c r="A117" s="450"/>
      <c r="B117" s="450"/>
      <c r="C117" s="450" t="s">
        <v>136</v>
      </c>
      <c r="D117" s="429" t="s">
        <v>143</v>
      </c>
      <c r="E117" s="431">
        <v>1120</v>
      </c>
      <c r="F117" s="451">
        <v>1</v>
      </c>
      <c r="G117" s="451">
        <v>16</v>
      </c>
      <c r="H117" s="432">
        <v>153600</v>
      </c>
      <c r="I117" s="432">
        <v>0</v>
      </c>
      <c r="J117" s="432">
        <v>0</v>
      </c>
      <c r="K117" s="432">
        <v>0</v>
      </c>
      <c r="L117" s="432">
        <v>0</v>
      </c>
      <c r="M117" s="432">
        <v>0</v>
      </c>
      <c r="N117" s="432">
        <v>0</v>
      </c>
      <c r="O117" s="451">
        <v>0</v>
      </c>
      <c r="P117" s="451">
        <v>0</v>
      </c>
      <c r="Q117" s="433">
        <f t="shared" si="25"/>
        <v>1</v>
      </c>
      <c r="R117" s="433">
        <f t="shared" si="26"/>
        <v>16</v>
      </c>
      <c r="S117" s="433">
        <f t="shared" si="26"/>
        <v>153600</v>
      </c>
    </row>
    <row r="118" spans="1:19" ht="18" customHeight="1" x14ac:dyDescent="0.3">
      <c r="A118" s="450"/>
      <c r="B118" s="450"/>
      <c r="C118" s="450"/>
      <c r="D118" s="429" t="s">
        <v>144</v>
      </c>
      <c r="E118" s="431"/>
      <c r="F118" s="451"/>
      <c r="G118" s="451"/>
      <c r="H118" s="432"/>
      <c r="I118" s="432"/>
      <c r="J118" s="432"/>
      <c r="K118" s="432"/>
      <c r="L118" s="432"/>
      <c r="M118" s="432"/>
      <c r="N118" s="432"/>
      <c r="O118" s="451"/>
      <c r="P118" s="451"/>
      <c r="Q118" s="433"/>
      <c r="R118" s="433"/>
      <c r="S118" s="433"/>
    </row>
    <row r="119" spans="1:19" ht="18" customHeight="1" x14ac:dyDescent="0.3">
      <c r="A119" s="450"/>
      <c r="B119" s="450"/>
      <c r="C119" s="450" t="s">
        <v>137</v>
      </c>
      <c r="D119" s="361" t="s">
        <v>95</v>
      </c>
      <c r="E119" s="361">
        <v>840</v>
      </c>
      <c r="F119" s="451">
        <v>1</v>
      </c>
      <c r="G119" s="451">
        <v>2</v>
      </c>
      <c r="H119" s="432">
        <v>9600</v>
      </c>
      <c r="I119" s="432">
        <v>0</v>
      </c>
      <c r="J119" s="432">
        <v>0</v>
      </c>
      <c r="K119" s="432">
        <v>0</v>
      </c>
      <c r="L119" s="432">
        <v>0</v>
      </c>
      <c r="M119" s="432">
        <v>0</v>
      </c>
      <c r="N119" s="432">
        <v>0</v>
      </c>
      <c r="O119" s="451">
        <v>0</v>
      </c>
      <c r="P119" s="451">
        <v>0</v>
      </c>
      <c r="Q119" s="433">
        <f t="shared" ref="Q119:Q124" si="27">F119+I119+L119</f>
        <v>1</v>
      </c>
      <c r="R119" s="433">
        <f t="shared" ref="R119:S124" si="28">G119+J119+M119+O119</f>
        <v>2</v>
      </c>
      <c r="S119" s="433">
        <f t="shared" si="28"/>
        <v>9600</v>
      </c>
    </row>
    <row r="120" spans="1:19" ht="18" customHeight="1" x14ac:dyDescent="0.3">
      <c r="A120" s="450"/>
      <c r="B120" s="450"/>
      <c r="C120" s="450" t="s">
        <v>138</v>
      </c>
      <c r="D120" s="361" t="s">
        <v>95</v>
      </c>
      <c r="E120" s="361">
        <v>841</v>
      </c>
      <c r="F120" s="451">
        <v>1</v>
      </c>
      <c r="G120" s="451">
        <v>6</v>
      </c>
      <c r="H120" s="432">
        <v>38400</v>
      </c>
      <c r="I120" s="432">
        <v>0</v>
      </c>
      <c r="J120" s="432">
        <v>0</v>
      </c>
      <c r="K120" s="432">
        <v>0</v>
      </c>
      <c r="L120" s="432">
        <v>0</v>
      </c>
      <c r="M120" s="432">
        <v>0</v>
      </c>
      <c r="N120" s="432">
        <v>0</v>
      </c>
      <c r="O120" s="451">
        <v>0</v>
      </c>
      <c r="P120" s="451">
        <v>0</v>
      </c>
      <c r="Q120" s="433">
        <f t="shared" si="27"/>
        <v>1</v>
      </c>
      <c r="R120" s="433">
        <f t="shared" si="28"/>
        <v>6</v>
      </c>
      <c r="S120" s="433">
        <f t="shared" si="28"/>
        <v>38400</v>
      </c>
    </row>
    <row r="121" spans="1:19" ht="18" customHeight="1" x14ac:dyDescent="0.3">
      <c r="A121" s="450"/>
      <c r="B121" s="450"/>
      <c r="C121" s="450" t="s">
        <v>139</v>
      </c>
      <c r="D121" s="361" t="s">
        <v>95</v>
      </c>
      <c r="E121" s="431">
        <v>1120</v>
      </c>
      <c r="F121" s="451">
        <v>1</v>
      </c>
      <c r="G121" s="451">
        <v>3</v>
      </c>
      <c r="H121" s="432">
        <v>21600</v>
      </c>
      <c r="I121" s="432">
        <v>0</v>
      </c>
      <c r="J121" s="432">
        <v>0</v>
      </c>
      <c r="K121" s="432">
        <v>0</v>
      </c>
      <c r="L121" s="432">
        <v>0</v>
      </c>
      <c r="M121" s="432">
        <v>0</v>
      </c>
      <c r="N121" s="432">
        <v>0</v>
      </c>
      <c r="O121" s="451">
        <v>0</v>
      </c>
      <c r="P121" s="451">
        <v>0</v>
      </c>
      <c r="Q121" s="433">
        <f t="shared" si="27"/>
        <v>1</v>
      </c>
      <c r="R121" s="433">
        <f t="shared" si="28"/>
        <v>3</v>
      </c>
      <c r="S121" s="433">
        <f t="shared" si="28"/>
        <v>21600</v>
      </c>
    </row>
    <row r="122" spans="1:19" ht="18" customHeight="1" x14ac:dyDescent="0.3">
      <c r="A122" s="450"/>
      <c r="B122" s="450"/>
      <c r="C122" s="450" t="s">
        <v>140</v>
      </c>
      <c r="D122" s="361" t="s">
        <v>95</v>
      </c>
      <c r="E122" s="361">
        <v>840</v>
      </c>
      <c r="F122" s="451">
        <v>1</v>
      </c>
      <c r="G122" s="451">
        <v>8</v>
      </c>
      <c r="H122" s="432">
        <v>51200</v>
      </c>
      <c r="I122" s="432">
        <v>0</v>
      </c>
      <c r="J122" s="432">
        <v>0</v>
      </c>
      <c r="K122" s="432">
        <v>0</v>
      </c>
      <c r="L122" s="432">
        <v>0</v>
      </c>
      <c r="M122" s="432">
        <v>0</v>
      </c>
      <c r="N122" s="432">
        <v>0</v>
      </c>
      <c r="O122" s="451">
        <v>0</v>
      </c>
      <c r="P122" s="451">
        <v>0</v>
      </c>
      <c r="Q122" s="433">
        <f t="shared" si="27"/>
        <v>1</v>
      </c>
      <c r="R122" s="433">
        <f t="shared" si="28"/>
        <v>8</v>
      </c>
      <c r="S122" s="433">
        <f t="shared" si="28"/>
        <v>51200</v>
      </c>
    </row>
    <row r="123" spans="1:19" ht="18" customHeight="1" x14ac:dyDescent="0.3">
      <c r="A123" s="450"/>
      <c r="B123" s="450"/>
      <c r="C123" s="450" t="s">
        <v>141</v>
      </c>
      <c r="D123" s="361" t="s">
        <v>95</v>
      </c>
      <c r="E123" s="431">
        <v>1120</v>
      </c>
      <c r="F123" s="451">
        <v>1</v>
      </c>
      <c r="G123" s="451">
        <v>15</v>
      </c>
      <c r="H123" s="432">
        <v>138180</v>
      </c>
      <c r="I123" s="432">
        <v>0</v>
      </c>
      <c r="J123" s="432">
        <v>0</v>
      </c>
      <c r="K123" s="432">
        <v>0</v>
      </c>
      <c r="L123" s="432">
        <v>0</v>
      </c>
      <c r="M123" s="432">
        <v>0</v>
      </c>
      <c r="N123" s="432">
        <v>0</v>
      </c>
      <c r="O123" s="451">
        <v>0</v>
      </c>
      <c r="P123" s="451">
        <v>0</v>
      </c>
      <c r="Q123" s="433">
        <f t="shared" si="27"/>
        <v>1</v>
      </c>
      <c r="R123" s="433">
        <f t="shared" si="28"/>
        <v>15</v>
      </c>
      <c r="S123" s="433">
        <f t="shared" si="28"/>
        <v>138180</v>
      </c>
    </row>
    <row r="124" spans="1:19" ht="15.75" customHeight="1" x14ac:dyDescent="0.3">
      <c r="A124" s="456"/>
      <c r="B124" s="456"/>
      <c r="C124" s="456" t="s">
        <v>142</v>
      </c>
      <c r="D124" s="372" t="s">
        <v>95</v>
      </c>
      <c r="E124" s="435">
        <v>1120</v>
      </c>
      <c r="F124" s="460">
        <v>1</v>
      </c>
      <c r="G124" s="460">
        <v>4</v>
      </c>
      <c r="H124" s="436">
        <v>38400</v>
      </c>
      <c r="I124" s="436">
        <v>0</v>
      </c>
      <c r="J124" s="436">
        <v>0</v>
      </c>
      <c r="K124" s="436">
        <v>0</v>
      </c>
      <c r="L124" s="436">
        <v>0</v>
      </c>
      <c r="M124" s="436">
        <v>0</v>
      </c>
      <c r="N124" s="436">
        <v>0</v>
      </c>
      <c r="O124" s="460">
        <v>0</v>
      </c>
      <c r="P124" s="460">
        <v>0</v>
      </c>
      <c r="Q124" s="437">
        <f t="shared" si="27"/>
        <v>1</v>
      </c>
      <c r="R124" s="437">
        <f t="shared" si="28"/>
        <v>4</v>
      </c>
      <c r="S124" s="437">
        <f t="shared" si="28"/>
        <v>38400</v>
      </c>
    </row>
    <row r="125" spans="1:19" ht="17.100000000000001" customHeight="1" x14ac:dyDescent="0.3">
      <c r="A125" s="543" t="s">
        <v>39</v>
      </c>
      <c r="B125" s="544"/>
      <c r="C125" s="544"/>
      <c r="D125" s="545"/>
      <c r="E125" s="438"/>
      <c r="F125" s="439">
        <f>SUM(F105:F124)</f>
        <v>20</v>
      </c>
      <c r="G125" s="439">
        <f t="shared" ref="G125:S125" si="29">SUM(G105:G124)</f>
        <v>183</v>
      </c>
      <c r="H125" s="439">
        <f t="shared" si="29"/>
        <v>1095980</v>
      </c>
      <c r="I125" s="439">
        <f t="shared" si="29"/>
        <v>0</v>
      </c>
      <c r="J125" s="439">
        <f t="shared" si="29"/>
        <v>0</v>
      </c>
      <c r="K125" s="439">
        <f t="shared" si="29"/>
        <v>0</v>
      </c>
      <c r="L125" s="439">
        <f t="shared" si="29"/>
        <v>0</v>
      </c>
      <c r="M125" s="439">
        <f t="shared" si="29"/>
        <v>0</v>
      </c>
      <c r="N125" s="439">
        <f t="shared" si="29"/>
        <v>0</v>
      </c>
      <c r="O125" s="439">
        <f t="shared" si="29"/>
        <v>0</v>
      </c>
      <c r="P125" s="439">
        <f t="shared" si="29"/>
        <v>0</v>
      </c>
      <c r="Q125" s="439">
        <f t="shared" si="29"/>
        <v>20</v>
      </c>
      <c r="R125" s="439">
        <f t="shared" si="29"/>
        <v>183</v>
      </c>
      <c r="S125" s="439">
        <f t="shared" si="29"/>
        <v>1095980</v>
      </c>
    </row>
    <row r="126" spans="1:19" ht="16.5" customHeight="1" x14ac:dyDescent="0.3">
      <c r="A126" s="382">
        <v>13</v>
      </c>
      <c r="B126" s="440" t="s">
        <v>58</v>
      </c>
      <c r="C126" s="440" t="s">
        <v>59</v>
      </c>
      <c r="D126" s="440" t="s">
        <v>60</v>
      </c>
      <c r="E126" s="457" t="s">
        <v>322</v>
      </c>
      <c r="F126" s="446">
        <v>0</v>
      </c>
      <c r="G126" s="446">
        <v>0</v>
      </c>
      <c r="H126" s="446">
        <v>0</v>
      </c>
      <c r="I126" s="446">
        <v>0</v>
      </c>
      <c r="J126" s="446">
        <v>0</v>
      </c>
      <c r="K126" s="446">
        <v>0</v>
      </c>
      <c r="L126" s="446">
        <v>0</v>
      </c>
      <c r="M126" s="446">
        <v>0</v>
      </c>
      <c r="N126" s="446">
        <v>0</v>
      </c>
      <c r="O126" s="446">
        <v>4</v>
      </c>
      <c r="P126" s="446">
        <v>2800</v>
      </c>
      <c r="Q126" s="447">
        <f>F126+I126+L126</f>
        <v>0</v>
      </c>
      <c r="R126" s="447">
        <f>G126+J126+M126+O126</f>
        <v>4</v>
      </c>
      <c r="S126" s="447">
        <f>H126+K126+N126+P126</f>
        <v>2800</v>
      </c>
    </row>
    <row r="127" spans="1:19" ht="16.5" customHeight="1" x14ac:dyDescent="0.3">
      <c r="A127" s="361"/>
      <c r="B127" s="429"/>
      <c r="C127" s="429"/>
      <c r="D127" s="429" t="s">
        <v>61</v>
      </c>
      <c r="E127" s="431"/>
      <c r="F127" s="451"/>
      <c r="G127" s="451"/>
      <c r="H127" s="451"/>
      <c r="I127" s="451"/>
      <c r="J127" s="451"/>
      <c r="K127" s="451"/>
      <c r="L127" s="451"/>
      <c r="M127" s="451"/>
      <c r="N127" s="451"/>
      <c r="O127" s="451"/>
      <c r="P127" s="451"/>
      <c r="Q127" s="451"/>
      <c r="R127" s="451"/>
      <c r="S127" s="451"/>
    </row>
    <row r="128" spans="1:19" ht="16.5" customHeight="1" x14ac:dyDescent="0.3">
      <c r="A128" s="361"/>
      <c r="B128" s="429"/>
      <c r="C128" s="429" t="s">
        <v>62</v>
      </c>
      <c r="D128" s="361" t="s">
        <v>95</v>
      </c>
      <c r="E128" s="431" t="s">
        <v>322</v>
      </c>
      <c r="F128" s="432">
        <v>0</v>
      </c>
      <c r="G128" s="432">
        <v>0</v>
      </c>
      <c r="H128" s="432">
        <v>0</v>
      </c>
      <c r="I128" s="432">
        <v>0</v>
      </c>
      <c r="J128" s="432">
        <v>0</v>
      </c>
      <c r="K128" s="432">
        <v>0</v>
      </c>
      <c r="L128" s="432">
        <v>0</v>
      </c>
      <c r="M128" s="432">
        <v>0</v>
      </c>
      <c r="N128" s="432">
        <v>0</v>
      </c>
      <c r="O128" s="432">
        <v>52</v>
      </c>
      <c r="P128" s="432">
        <v>36400</v>
      </c>
      <c r="Q128" s="433">
        <f>F128+I128+L128</f>
        <v>0</v>
      </c>
      <c r="R128" s="433">
        <f>G128+J128+M128+O128</f>
        <v>52</v>
      </c>
      <c r="S128" s="433">
        <f>H128+K128+N128+P128</f>
        <v>36400</v>
      </c>
    </row>
    <row r="129" spans="1:19" ht="16.5" customHeight="1" x14ac:dyDescent="0.3">
      <c r="A129" s="361"/>
      <c r="B129" s="429"/>
      <c r="C129" s="450" t="s">
        <v>63</v>
      </c>
      <c r="D129" s="429" t="s">
        <v>41</v>
      </c>
      <c r="E129" s="431" t="s">
        <v>322</v>
      </c>
      <c r="F129" s="432">
        <v>0</v>
      </c>
      <c r="G129" s="432">
        <v>0</v>
      </c>
      <c r="H129" s="432">
        <v>0</v>
      </c>
      <c r="I129" s="432">
        <v>0</v>
      </c>
      <c r="J129" s="432">
        <v>0</v>
      </c>
      <c r="K129" s="432">
        <v>0</v>
      </c>
      <c r="L129" s="432">
        <v>0</v>
      </c>
      <c r="M129" s="432">
        <v>0</v>
      </c>
      <c r="N129" s="432">
        <v>0</v>
      </c>
      <c r="O129" s="432">
        <v>20</v>
      </c>
      <c r="P129" s="432">
        <v>14000</v>
      </c>
      <c r="Q129" s="433">
        <f>F129+I129+L129</f>
        <v>0</v>
      </c>
      <c r="R129" s="433">
        <f>G129+J129+M129+O129</f>
        <v>20</v>
      </c>
      <c r="S129" s="433">
        <f>H129+K129+N129+P129</f>
        <v>14000</v>
      </c>
    </row>
    <row r="130" spans="1:19" ht="16.5" customHeight="1" x14ac:dyDescent="0.3">
      <c r="A130" s="361"/>
      <c r="B130" s="429"/>
      <c r="C130" s="429"/>
      <c r="D130" s="429" t="s">
        <v>42</v>
      </c>
      <c r="E130" s="431"/>
      <c r="F130" s="451"/>
      <c r="G130" s="451"/>
      <c r="H130" s="451"/>
      <c r="I130" s="451"/>
      <c r="J130" s="451"/>
      <c r="K130" s="451"/>
      <c r="L130" s="451"/>
      <c r="M130" s="451"/>
      <c r="N130" s="451"/>
      <c r="O130" s="451"/>
      <c r="P130" s="451"/>
      <c r="Q130" s="451"/>
      <c r="R130" s="451"/>
      <c r="S130" s="451"/>
    </row>
    <row r="131" spans="1:19" ht="16.5" customHeight="1" x14ac:dyDescent="0.3">
      <c r="A131" s="361"/>
      <c r="B131" s="429"/>
      <c r="C131" s="429" t="s">
        <v>64</v>
      </c>
      <c r="D131" s="361" t="s">
        <v>95</v>
      </c>
      <c r="E131" s="431" t="s">
        <v>322</v>
      </c>
      <c r="F131" s="432">
        <v>0</v>
      </c>
      <c r="G131" s="432">
        <v>0</v>
      </c>
      <c r="H131" s="432">
        <v>0</v>
      </c>
      <c r="I131" s="432">
        <v>0</v>
      </c>
      <c r="J131" s="432">
        <v>0</v>
      </c>
      <c r="K131" s="432">
        <v>0</v>
      </c>
      <c r="L131" s="432">
        <v>0</v>
      </c>
      <c r="M131" s="432">
        <v>0</v>
      </c>
      <c r="N131" s="432">
        <v>0</v>
      </c>
      <c r="O131" s="432">
        <v>5</v>
      </c>
      <c r="P131" s="432">
        <v>3500</v>
      </c>
      <c r="Q131" s="433">
        <f>F131+I131+L131</f>
        <v>0</v>
      </c>
      <c r="R131" s="433">
        <f>G131+J131+M131+O131</f>
        <v>5</v>
      </c>
      <c r="S131" s="433">
        <f>H131+K131+N131+P131</f>
        <v>3500</v>
      </c>
    </row>
    <row r="132" spans="1:19" ht="16.5" customHeight="1" x14ac:dyDescent="0.3">
      <c r="A132" s="361"/>
      <c r="B132" s="429"/>
      <c r="C132" s="429" t="s">
        <v>65</v>
      </c>
      <c r="D132" s="429" t="s">
        <v>57</v>
      </c>
      <c r="E132" s="431">
        <v>560</v>
      </c>
      <c r="F132" s="432">
        <v>1</v>
      </c>
      <c r="G132" s="432">
        <v>3</v>
      </c>
      <c r="H132" s="432">
        <v>60000</v>
      </c>
      <c r="I132" s="432">
        <v>0</v>
      </c>
      <c r="J132" s="432">
        <v>0</v>
      </c>
      <c r="K132" s="432">
        <v>0</v>
      </c>
      <c r="L132" s="432">
        <v>0</v>
      </c>
      <c r="M132" s="432">
        <v>0</v>
      </c>
      <c r="N132" s="432">
        <v>0</v>
      </c>
      <c r="O132" s="432">
        <v>0</v>
      </c>
      <c r="P132" s="432">
        <v>0</v>
      </c>
      <c r="Q132" s="433">
        <f>F132+I132+L132</f>
        <v>1</v>
      </c>
      <c r="R132" s="433">
        <f t="shared" ref="R132:S134" si="30">G132+J132+M132+O132</f>
        <v>3</v>
      </c>
      <c r="S132" s="433">
        <f t="shared" si="30"/>
        <v>60000</v>
      </c>
    </row>
    <row r="133" spans="1:19" ht="16.5" customHeight="1" x14ac:dyDescent="0.3">
      <c r="A133" s="361"/>
      <c r="B133" s="429"/>
      <c r="C133" s="429" t="s">
        <v>66</v>
      </c>
      <c r="D133" s="361" t="s">
        <v>95</v>
      </c>
      <c r="E133" s="431">
        <v>560</v>
      </c>
      <c r="F133" s="432">
        <v>1</v>
      </c>
      <c r="G133" s="432">
        <v>3</v>
      </c>
      <c r="H133" s="432">
        <v>60000</v>
      </c>
      <c r="I133" s="432">
        <v>0</v>
      </c>
      <c r="J133" s="432">
        <v>0</v>
      </c>
      <c r="K133" s="432">
        <v>0</v>
      </c>
      <c r="L133" s="432">
        <v>0</v>
      </c>
      <c r="M133" s="432">
        <v>0</v>
      </c>
      <c r="N133" s="432">
        <v>0</v>
      </c>
      <c r="O133" s="432">
        <v>0</v>
      </c>
      <c r="P133" s="432">
        <v>0</v>
      </c>
      <c r="Q133" s="433">
        <f>F133+I133+L133</f>
        <v>1</v>
      </c>
      <c r="R133" s="433">
        <f t="shared" si="30"/>
        <v>3</v>
      </c>
      <c r="S133" s="433">
        <f t="shared" si="30"/>
        <v>60000</v>
      </c>
    </row>
    <row r="134" spans="1:19" ht="16.5" customHeight="1" x14ac:dyDescent="0.3">
      <c r="A134" s="456"/>
      <c r="B134" s="434"/>
      <c r="C134" s="434" t="s">
        <v>32</v>
      </c>
      <c r="D134" s="372" t="s">
        <v>95</v>
      </c>
      <c r="E134" s="435">
        <v>560</v>
      </c>
      <c r="F134" s="436">
        <v>1</v>
      </c>
      <c r="G134" s="436">
        <v>3</v>
      </c>
      <c r="H134" s="436">
        <v>60000</v>
      </c>
      <c r="I134" s="436">
        <v>0</v>
      </c>
      <c r="J134" s="436">
        <v>0</v>
      </c>
      <c r="K134" s="436">
        <v>0</v>
      </c>
      <c r="L134" s="436">
        <v>0</v>
      </c>
      <c r="M134" s="436">
        <v>0</v>
      </c>
      <c r="N134" s="436">
        <v>0</v>
      </c>
      <c r="O134" s="436">
        <v>0</v>
      </c>
      <c r="P134" s="436">
        <v>0</v>
      </c>
      <c r="Q134" s="437">
        <f>F134+I134+L134</f>
        <v>1</v>
      </c>
      <c r="R134" s="437">
        <f t="shared" si="30"/>
        <v>3</v>
      </c>
      <c r="S134" s="437">
        <f t="shared" si="30"/>
        <v>60000</v>
      </c>
    </row>
    <row r="135" spans="1:19" ht="16.5" customHeight="1" x14ac:dyDescent="0.3">
      <c r="A135" s="543" t="s">
        <v>39</v>
      </c>
      <c r="B135" s="544"/>
      <c r="C135" s="544"/>
      <c r="D135" s="545"/>
      <c r="E135" s="438"/>
      <c r="F135" s="439">
        <f>SUM(F126:F134)</f>
        <v>3</v>
      </c>
      <c r="G135" s="439">
        <f t="shared" ref="G135:S135" si="31">SUM(G126:G134)</f>
        <v>9</v>
      </c>
      <c r="H135" s="439">
        <f t="shared" si="31"/>
        <v>180000</v>
      </c>
      <c r="I135" s="439">
        <f t="shared" si="31"/>
        <v>0</v>
      </c>
      <c r="J135" s="439">
        <f t="shared" si="31"/>
        <v>0</v>
      </c>
      <c r="K135" s="439">
        <f t="shared" si="31"/>
        <v>0</v>
      </c>
      <c r="L135" s="439">
        <f t="shared" si="31"/>
        <v>0</v>
      </c>
      <c r="M135" s="439">
        <f t="shared" si="31"/>
        <v>0</v>
      </c>
      <c r="N135" s="439">
        <f t="shared" si="31"/>
        <v>0</v>
      </c>
      <c r="O135" s="439">
        <f t="shared" si="31"/>
        <v>81</v>
      </c>
      <c r="P135" s="439">
        <f t="shared" si="31"/>
        <v>56700</v>
      </c>
      <c r="Q135" s="439">
        <f t="shared" si="31"/>
        <v>3</v>
      </c>
      <c r="R135" s="439">
        <f t="shared" si="31"/>
        <v>90</v>
      </c>
      <c r="S135" s="439">
        <f t="shared" si="31"/>
        <v>236700</v>
      </c>
    </row>
    <row r="136" spans="1:19" ht="16.5" customHeight="1" x14ac:dyDescent="0.3">
      <c r="A136" s="352">
        <v>14</v>
      </c>
      <c r="B136" s="466" t="s">
        <v>84</v>
      </c>
      <c r="C136" s="467" t="s">
        <v>475</v>
      </c>
      <c r="D136" s="468" t="s">
        <v>325</v>
      </c>
      <c r="E136" s="365">
        <v>100</v>
      </c>
      <c r="F136" s="367">
        <v>0</v>
      </c>
      <c r="G136" s="367">
        <v>0</v>
      </c>
      <c r="H136" s="368">
        <v>0</v>
      </c>
      <c r="I136" s="368">
        <v>1</v>
      </c>
      <c r="J136" s="368">
        <v>20</v>
      </c>
      <c r="K136" s="368">
        <f>J136*1000</f>
        <v>20000</v>
      </c>
      <c r="L136" s="368">
        <v>0</v>
      </c>
      <c r="M136" s="368">
        <v>0</v>
      </c>
      <c r="N136" s="368">
        <v>0</v>
      </c>
      <c r="O136" s="368">
        <v>0</v>
      </c>
      <c r="P136" s="368">
        <v>0</v>
      </c>
      <c r="Q136" s="371">
        <f>F136+I136+L136</f>
        <v>1</v>
      </c>
      <c r="R136" s="371">
        <f>G136+J136+M136+O136</f>
        <v>20</v>
      </c>
      <c r="S136" s="371">
        <f>H136+K136+N136+P136</f>
        <v>20000</v>
      </c>
    </row>
    <row r="137" spans="1:19" ht="16.5" customHeight="1" x14ac:dyDescent="0.3">
      <c r="A137" s="543" t="s">
        <v>39</v>
      </c>
      <c r="B137" s="544"/>
      <c r="C137" s="544"/>
      <c r="D137" s="545"/>
      <c r="E137" s="438"/>
      <c r="F137" s="439">
        <f>SUM(F136:F136)</f>
        <v>0</v>
      </c>
      <c r="G137" s="439">
        <f t="shared" ref="G137:S137" si="32">SUM(G136:G136)</f>
        <v>0</v>
      </c>
      <c r="H137" s="439">
        <f t="shared" si="32"/>
        <v>0</v>
      </c>
      <c r="I137" s="439">
        <f t="shared" si="32"/>
        <v>1</v>
      </c>
      <c r="J137" s="439">
        <f t="shared" si="32"/>
        <v>20</v>
      </c>
      <c r="K137" s="439">
        <f t="shared" si="32"/>
        <v>20000</v>
      </c>
      <c r="L137" s="439">
        <f t="shared" si="32"/>
        <v>0</v>
      </c>
      <c r="M137" s="439">
        <f t="shared" si="32"/>
        <v>0</v>
      </c>
      <c r="N137" s="439">
        <f t="shared" si="32"/>
        <v>0</v>
      </c>
      <c r="O137" s="439">
        <f t="shared" si="32"/>
        <v>0</v>
      </c>
      <c r="P137" s="439">
        <f t="shared" si="32"/>
        <v>0</v>
      </c>
      <c r="Q137" s="439">
        <f t="shared" si="32"/>
        <v>1</v>
      </c>
      <c r="R137" s="439">
        <f t="shared" si="32"/>
        <v>20</v>
      </c>
      <c r="S137" s="439">
        <f t="shared" si="32"/>
        <v>20000</v>
      </c>
    </row>
    <row r="138" spans="1:19" ht="16.5" customHeight="1" x14ac:dyDescent="0.3">
      <c r="A138" s="382">
        <v>15</v>
      </c>
      <c r="B138" s="382" t="s">
        <v>321</v>
      </c>
      <c r="C138" s="443" t="s">
        <v>405</v>
      </c>
      <c r="D138" s="382" t="s">
        <v>158</v>
      </c>
      <c r="E138" s="382">
        <v>18</v>
      </c>
      <c r="F138" s="464">
        <v>0</v>
      </c>
      <c r="G138" s="464">
        <v>0</v>
      </c>
      <c r="H138" s="464">
        <v>0</v>
      </c>
      <c r="I138" s="464">
        <v>0</v>
      </c>
      <c r="J138" s="464">
        <v>0</v>
      </c>
      <c r="K138" s="464">
        <v>0</v>
      </c>
      <c r="L138" s="464">
        <v>1</v>
      </c>
      <c r="M138" s="464">
        <v>20</v>
      </c>
      <c r="N138" s="469">
        <v>20000</v>
      </c>
      <c r="O138" s="447">
        <v>0</v>
      </c>
      <c r="P138" s="447">
        <v>0</v>
      </c>
      <c r="Q138" s="447">
        <f>F138+I138+L138</f>
        <v>1</v>
      </c>
      <c r="R138" s="447">
        <f>G138+J138+M138+O138</f>
        <v>20</v>
      </c>
      <c r="S138" s="447">
        <f>H138+K138+N138+P138</f>
        <v>20000</v>
      </c>
    </row>
    <row r="139" spans="1:19" ht="16.5" customHeight="1" x14ac:dyDescent="0.3">
      <c r="A139" s="448"/>
      <c r="B139" s="448"/>
      <c r="C139" s="450" t="s">
        <v>320</v>
      </c>
      <c r="D139" s="361"/>
      <c r="E139" s="361"/>
      <c r="F139" s="451"/>
      <c r="G139" s="451"/>
      <c r="H139" s="451"/>
      <c r="I139" s="451"/>
      <c r="J139" s="451"/>
      <c r="K139" s="451"/>
      <c r="L139" s="451"/>
      <c r="M139" s="451"/>
      <c r="N139" s="451"/>
      <c r="O139" s="433"/>
      <c r="P139" s="433"/>
      <c r="Q139" s="433"/>
      <c r="R139" s="433"/>
      <c r="S139" s="433"/>
    </row>
    <row r="140" spans="1:19" ht="16.5" customHeight="1" x14ac:dyDescent="0.3">
      <c r="A140" s="448"/>
      <c r="B140" s="448"/>
      <c r="C140" s="450" t="s">
        <v>406</v>
      </c>
      <c r="D140" s="361" t="s">
        <v>158</v>
      </c>
      <c r="E140" s="361">
        <v>18</v>
      </c>
      <c r="F140" s="451">
        <v>0</v>
      </c>
      <c r="G140" s="451">
        <v>0</v>
      </c>
      <c r="H140" s="451">
        <v>0</v>
      </c>
      <c r="I140" s="451">
        <v>0</v>
      </c>
      <c r="J140" s="451">
        <v>0</v>
      </c>
      <c r="K140" s="451">
        <v>0</v>
      </c>
      <c r="L140" s="451">
        <v>1</v>
      </c>
      <c r="M140" s="451">
        <v>20</v>
      </c>
      <c r="N140" s="470">
        <v>20000</v>
      </c>
      <c r="O140" s="433">
        <v>0</v>
      </c>
      <c r="P140" s="433">
        <v>0</v>
      </c>
      <c r="Q140" s="433">
        <f>F140+I140+L140</f>
        <v>1</v>
      </c>
      <c r="R140" s="433">
        <f>G140+J140+M140+O140</f>
        <v>20</v>
      </c>
      <c r="S140" s="433">
        <f>H140+K140+N140+P140</f>
        <v>20000</v>
      </c>
    </row>
    <row r="141" spans="1:19" ht="16.5" customHeight="1" x14ac:dyDescent="0.3">
      <c r="A141" s="448"/>
      <c r="B141" s="448"/>
      <c r="C141" s="450" t="s">
        <v>407</v>
      </c>
      <c r="D141" s="361" t="s">
        <v>158</v>
      </c>
      <c r="E141" s="361">
        <v>18</v>
      </c>
      <c r="F141" s="451">
        <v>0</v>
      </c>
      <c r="G141" s="451">
        <v>0</v>
      </c>
      <c r="H141" s="451">
        <v>0</v>
      </c>
      <c r="I141" s="451">
        <v>0</v>
      </c>
      <c r="J141" s="451">
        <v>0</v>
      </c>
      <c r="K141" s="451">
        <v>0</v>
      </c>
      <c r="L141" s="451">
        <v>1</v>
      </c>
      <c r="M141" s="451">
        <v>20</v>
      </c>
      <c r="N141" s="470">
        <v>20000</v>
      </c>
      <c r="O141" s="433">
        <v>0</v>
      </c>
      <c r="P141" s="433">
        <v>0</v>
      </c>
      <c r="Q141" s="433">
        <f>F141+I141+L141</f>
        <v>1</v>
      </c>
      <c r="R141" s="433">
        <f>G141+J141+M141+O141</f>
        <v>20</v>
      </c>
      <c r="S141" s="433">
        <f>H141+K141+N141+P141</f>
        <v>20000</v>
      </c>
    </row>
    <row r="142" spans="1:19" ht="16.5" customHeight="1" x14ac:dyDescent="0.3">
      <c r="A142" s="546" t="s">
        <v>39</v>
      </c>
      <c r="B142" s="546"/>
      <c r="C142" s="546"/>
      <c r="D142" s="546"/>
      <c r="E142" s="438"/>
      <c r="F142" s="439">
        <f>SUM(F138:F141)</f>
        <v>0</v>
      </c>
      <c r="G142" s="439">
        <f t="shared" ref="G142:S142" si="33">SUM(G138:G141)</f>
        <v>0</v>
      </c>
      <c r="H142" s="439">
        <f t="shared" si="33"/>
        <v>0</v>
      </c>
      <c r="I142" s="439">
        <f t="shared" si="33"/>
        <v>0</v>
      </c>
      <c r="J142" s="439">
        <f t="shared" si="33"/>
        <v>0</v>
      </c>
      <c r="K142" s="439">
        <f t="shared" si="33"/>
        <v>0</v>
      </c>
      <c r="L142" s="439">
        <f t="shared" si="33"/>
        <v>3</v>
      </c>
      <c r="M142" s="439">
        <f t="shared" si="33"/>
        <v>60</v>
      </c>
      <c r="N142" s="439">
        <f t="shared" si="33"/>
        <v>60000</v>
      </c>
      <c r="O142" s="439">
        <f t="shared" si="33"/>
        <v>0</v>
      </c>
      <c r="P142" s="439">
        <f t="shared" si="33"/>
        <v>0</v>
      </c>
      <c r="Q142" s="439">
        <f t="shared" si="33"/>
        <v>3</v>
      </c>
      <c r="R142" s="439">
        <f t="shared" si="33"/>
        <v>60</v>
      </c>
      <c r="S142" s="439">
        <f t="shared" si="33"/>
        <v>60000</v>
      </c>
    </row>
    <row r="143" spans="1:19" ht="16.5" customHeight="1" x14ac:dyDescent="0.3">
      <c r="A143" s="361">
        <v>16</v>
      </c>
      <c r="B143" s="429" t="s">
        <v>159</v>
      </c>
      <c r="C143" s="429" t="s">
        <v>160</v>
      </c>
      <c r="D143" s="429" t="s">
        <v>163</v>
      </c>
      <c r="E143" s="431">
        <v>30</v>
      </c>
      <c r="F143" s="464">
        <v>0</v>
      </c>
      <c r="G143" s="464">
        <v>0</v>
      </c>
      <c r="H143" s="446">
        <v>0</v>
      </c>
      <c r="I143" s="464">
        <v>0</v>
      </c>
      <c r="J143" s="464">
        <v>0</v>
      </c>
      <c r="K143" s="446">
        <v>0</v>
      </c>
      <c r="L143" s="464">
        <v>1</v>
      </c>
      <c r="M143" s="464">
        <v>16</v>
      </c>
      <c r="N143" s="446">
        <v>16000</v>
      </c>
      <c r="O143" s="446">
        <v>0</v>
      </c>
      <c r="P143" s="446">
        <v>0</v>
      </c>
      <c r="Q143" s="447">
        <f>F143+I143+L143</f>
        <v>1</v>
      </c>
      <c r="R143" s="447">
        <f t="shared" ref="R143:S145" si="34">G143+J143+M143+O143</f>
        <v>16</v>
      </c>
      <c r="S143" s="447">
        <f t="shared" si="34"/>
        <v>16000</v>
      </c>
    </row>
    <row r="144" spans="1:19" ht="16.5" customHeight="1" x14ac:dyDescent="0.3">
      <c r="A144" s="361"/>
      <c r="B144" s="429"/>
      <c r="C144" s="429" t="s">
        <v>161</v>
      </c>
      <c r="D144" s="429" t="s">
        <v>164</v>
      </c>
      <c r="E144" s="431">
        <v>60</v>
      </c>
      <c r="F144" s="451">
        <v>0</v>
      </c>
      <c r="G144" s="451">
        <v>0</v>
      </c>
      <c r="H144" s="432">
        <v>0</v>
      </c>
      <c r="I144" s="451">
        <v>0</v>
      </c>
      <c r="J144" s="451">
        <v>0</v>
      </c>
      <c r="K144" s="432">
        <v>0</v>
      </c>
      <c r="L144" s="451">
        <v>1</v>
      </c>
      <c r="M144" s="451">
        <v>20</v>
      </c>
      <c r="N144" s="432">
        <v>30000</v>
      </c>
      <c r="O144" s="432">
        <v>0</v>
      </c>
      <c r="P144" s="432">
        <v>0</v>
      </c>
      <c r="Q144" s="433">
        <f>F144+I144+L144</f>
        <v>1</v>
      </c>
      <c r="R144" s="433">
        <f t="shared" si="34"/>
        <v>20</v>
      </c>
      <c r="S144" s="433">
        <f t="shared" si="34"/>
        <v>30000</v>
      </c>
    </row>
    <row r="145" spans="1:19" ht="16.5" customHeight="1" x14ac:dyDescent="0.3">
      <c r="A145" s="372"/>
      <c r="B145" s="434"/>
      <c r="C145" s="434" t="s">
        <v>162</v>
      </c>
      <c r="D145" s="434" t="s">
        <v>24</v>
      </c>
      <c r="E145" s="435">
        <v>30</v>
      </c>
      <c r="F145" s="460">
        <v>0</v>
      </c>
      <c r="G145" s="460">
        <v>0</v>
      </c>
      <c r="H145" s="436">
        <v>0</v>
      </c>
      <c r="I145" s="436">
        <v>2</v>
      </c>
      <c r="J145" s="436">
        <v>40</v>
      </c>
      <c r="K145" s="436">
        <v>40000</v>
      </c>
      <c r="L145" s="436">
        <v>0</v>
      </c>
      <c r="M145" s="436">
        <v>0</v>
      </c>
      <c r="N145" s="436">
        <v>0</v>
      </c>
      <c r="O145" s="436">
        <v>0</v>
      </c>
      <c r="P145" s="436">
        <v>0</v>
      </c>
      <c r="Q145" s="437">
        <f>F145+I145+L145</f>
        <v>2</v>
      </c>
      <c r="R145" s="437">
        <f t="shared" si="34"/>
        <v>40</v>
      </c>
      <c r="S145" s="437">
        <f t="shared" si="34"/>
        <v>40000</v>
      </c>
    </row>
    <row r="146" spans="1:19" ht="16.5" customHeight="1" x14ac:dyDescent="0.3">
      <c r="A146" s="543" t="s">
        <v>39</v>
      </c>
      <c r="B146" s="544"/>
      <c r="C146" s="544"/>
      <c r="D146" s="545"/>
      <c r="E146" s="438"/>
      <c r="F146" s="439">
        <f>SUM(F143:F145)</f>
        <v>0</v>
      </c>
      <c r="G146" s="439">
        <f t="shared" ref="G146:S146" si="35">SUM(G143:G145)</f>
        <v>0</v>
      </c>
      <c r="H146" s="439">
        <f t="shared" si="35"/>
        <v>0</v>
      </c>
      <c r="I146" s="439">
        <f t="shared" si="35"/>
        <v>2</v>
      </c>
      <c r="J146" s="439">
        <f t="shared" si="35"/>
        <v>40</v>
      </c>
      <c r="K146" s="439">
        <f t="shared" si="35"/>
        <v>40000</v>
      </c>
      <c r="L146" s="439">
        <f t="shared" si="35"/>
        <v>2</v>
      </c>
      <c r="M146" s="439">
        <f t="shared" si="35"/>
        <v>36</v>
      </c>
      <c r="N146" s="439">
        <f t="shared" si="35"/>
        <v>46000</v>
      </c>
      <c r="O146" s="439">
        <f t="shared" si="35"/>
        <v>0</v>
      </c>
      <c r="P146" s="439">
        <f t="shared" si="35"/>
        <v>0</v>
      </c>
      <c r="Q146" s="439">
        <f t="shared" si="35"/>
        <v>4</v>
      </c>
      <c r="R146" s="439">
        <f t="shared" si="35"/>
        <v>76</v>
      </c>
      <c r="S146" s="439">
        <f t="shared" si="35"/>
        <v>86000</v>
      </c>
    </row>
    <row r="147" spans="1:19" ht="16.5" customHeight="1" x14ac:dyDescent="0.3">
      <c r="A147" s="547" t="s">
        <v>16</v>
      </c>
      <c r="B147" s="547"/>
      <c r="C147" s="547"/>
      <c r="D147" s="547"/>
      <c r="E147" s="435"/>
      <c r="F147" s="437">
        <f t="shared" ref="F147:S147" si="36">SUM(F16+F25+F33+F44+F50+F58+F65+F75+F84+F98+F104+F125+F135+F137+F142+F146)</f>
        <v>23</v>
      </c>
      <c r="G147" s="437">
        <f t="shared" si="36"/>
        <v>192</v>
      </c>
      <c r="H147" s="437">
        <f t="shared" si="36"/>
        <v>1275980</v>
      </c>
      <c r="I147" s="437">
        <f t="shared" si="36"/>
        <v>61</v>
      </c>
      <c r="J147" s="437">
        <f t="shared" si="36"/>
        <v>1192</v>
      </c>
      <c r="K147" s="437">
        <f t="shared" si="36"/>
        <v>1195360</v>
      </c>
      <c r="L147" s="437">
        <f t="shared" si="36"/>
        <v>69</v>
      </c>
      <c r="M147" s="437">
        <f t="shared" si="36"/>
        <v>1376</v>
      </c>
      <c r="N147" s="437">
        <f t="shared" si="36"/>
        <v>2464500</v>
      </c>
      <c r="O147" s="437">
        <f t="shared" si="36"/>
        <v>131</v>
      </c>
      <c r="P147" s="437">
        <f t="shared" si="36"/>
        <v>91700</v>
      </c>
      <c r="Q147" s="437">
        <f t="shared" si="36"/>
        <v>153</v>
      </c>
      <c r="R147" s="437">
        <f t="shared" si="36"/>
        <v>2891</v>
      </c>
      <c r="S147" s="437">
        <f t="shared" si="36"/>
        <v>5027540</v>
      </c>
    </row>
    <row r="148" spans="1:19" ht="16.5" customHeight="1" x14ac:dyDescent="0.3">
      <c r="A148" s="360" t="s">
        <v>489</v>
      </c>
    </row>
    <row r="149" spans="1:19" ht="16.5" customHeight="1" x14ac:dyDescent="0.3">
      <c r="A149" s="425" t="s">
        <v>322</v>
      </c>
      <c r="B149" s="360" t="s">
        <v>486</v>
      </c>
    </row>
    <row r="150" spans="1:19" ht="16.5" customHeight="1" x14ac:dyDescent="0.3">
      <c r="A150" s="425" t="s">
        <v>322</v>
      </c>
      <c r="B150" s="360" t="s">
        <v>494</v>
      </c>
    </row>
    <row r="151" spans="1:19" ht="16.5" customHeight="1" x14ac:dyDescent="0.3">
      <c r="A151" s="425" t="s">
        <v>322</v>
      </c>
      <c r="B151" s="360" t="s">
        <v>487</v>
      </c>
    </row>
    <row r="152" spans="1:19" ht="16.5" customHeight="1" x14ac:dyDescent="0.3">
      <c r="A152" s="425" t="s">
        <v>322</v>
      </c>
      <c r="B152" s="360" t="s">
        <v>488</v>
      </c>
    </row>
    <row r="153" spans="1:19" s="427" customFormat="1" ht="16.5" customHeight="1" x14ac:dyDescent="0.3">
      <c r="B153" s="427" t="s">
        <v>495</v>
      </c>
      <c r="D153" s="473"/>
      <c r="E153" s="474"/>
      <c r="F153" s="475"/>
      <c r="G153" s="475"/>
      <c r="H153" s="475"/>
      <c r="I153" s="475"/>
      <c r="J153" s="475"/>
      <c r="K153" s="475"/>
      <c r="L153" s="475"/>
      <c r="M153" s="475"/>
      <c r="N153" s="475"/>
      <c r="O153" s="475"/>
      <c r="P153" s="475"/>
      <c r="Q153" s="475"/>
      <c r="R153" s="475"/>
      <c r="S153" s="475"/>
    </row>
    <row r="154" spans="1:19" ht="16.5" customHeight="1" x14ac:dyDescent="0.3"/>
    <row r="155" spans="1:19" x14ac:dyDescent="0.3">
      <c r="C155" s="475"/>
      <c r="D155" s="476"/>
    </row>
  </sheetData>
  <mergeCells count="40">
    <mergeCell ref="A147:D147"/>
    <mergeCell ref="A142:D142"/>
    <mergeCell ref="A146:D146"/>
    <mergeCell ref="A98:D98"/>
    <mergeCell ref="A104:D104"/>
    <mergeCell ref="A125:D125"/>
    <mergeCell ref="A135:D135"/>
    <mergeCell ref="A137:D137"/>
    <mergeCell ref="A75:D75"/>
    <mergeCell ref="A84:D84"/>
    <mergeCell ref="A33:D33"/>
    <mergeCell ref="A44:D44"/>
    <mergeCell ref="A50:D50"/>
    <mergeCell ref="A58:D58"/>
    <mergeCell ref="A25:D25"/>
    <mergeCell ref="P7:P8"/>
    <mergeCell ref="Q7:R7"/>
    <mergeCell ref="N7:N8"/>
    <mergeCell ref="A65:D65"/>
    <mergeCell ref="H7:H8"/>
    <mergeCell ref="I7:J7"/>
    <mergeCell ref="K7:K8"/>
    <mergeCell ref="L7:M7"/>
    <mergeCell ref="A16:D16"/>
    <mergeCell ref="A1:S1"/>
    <mergeCell ref="A2:S2"/>
    <mergeCell ref="A3:S3"/>
    <mergeCell ref="A5:A8"/>
    <mergeCell ref="B5:B8"/>
    <mergeCell ref="C5:C8"/>
    <mergeCell ref="D5:D8"/>
    <mergeCell ref="E5:E8"/>
    <mergeCell ref="F5:P5"/>
    <mergeCell ref="Q5:S6"/>
    <mergeCell ref="S7:S8"/>
    <mergeCell ref="F6:H6"/>
    <mergeCell ref="I6:K6"/>
    <mergeCell ref="L6:N6"/>
    <mergeCell ref="O6:P6"/>
    <mergeCell ref="F7:G7"/>
  </mergeCells>
  <pageMargins left="0.23622047244094491" right="0.19685039370078741" top="0.47244094488188981" bottom="0.27559055118110237" header="0.31496062992125984" footer="0.31496062992125984"/>
  <pageSetup paperSize="9" scale="8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ฟอร์มสำรวจเป้าหมายและงปม. 2560</vt:lpstr>
      <vt:lpstr>เป้าหมายและงปม.</vt:lpstr>
      <vt:lpstr>ฟอร์มสำรวจเป้าหมายและงปม.</vt:lpstr>
      <vt:lpstr>สำรวจเป้าหมายและงปม.(ศพจ.สพภ.)</vt:lpstr>
      <vt:lpstr>เช็ค list</vt:lpstr>
      <vt:lpstr>แบบสำรวจฝึกทหาร ปี 58</vt:lpstr>
      <vt:lpstr>เป้าหมายและงปม.(ศูนย์ช่างเก่า)</vt:lpstr>
      <vt:lpstr>สำรวจเป้าหมายและงปม.(แทรกเป้า)</vt:lpstr>
      <vt:lpstr>เป้าหมายและงปม.(ตัดที่ยกเลิก)</vt:lpstr>
      <vt:lpstr>สำรวจเป้าหมายและงปม.(ยืนยัน)</vt:lpstr>
      <vt:lpstr>'แบบสำรวจฝึกทหาร ปี 58'!Print_Titles</vt:lpstr>
      <vt:lpstr>เป้าหมายและงปม.!Print_Titles</vt:lpstr>
      <vt:lpstr>'เป้าหมายและงปม.(ตัดที่ยกเลิก)'!Print_Titles</vt:lpstr>
      <vt:lpstr>'เป้าหมายและงปม.(ศูนย์ช่างเก่า)'!Print_Titles</vt:lpstr>
      <vt:lpstr>'สำรวจเป้าหมายและงปม.(แทรกเป้า)'!Print_Titles</vt:lpstr>
      <vt:lpstr>'สำรวจเป้าหมายและงปม.(ยืนยัน)'!Print_Titles</vt:lpstr>
      <vt:lpstr>'สำรวจเป้าหมายและงปม.(ศพจ.สพภ.)'!Print_Titles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DSD39</dc:creator>
  <cp:lastModifiedBy>Chartchai</cp:lastModifiedBy>
  <cp:lastPrinted>2017-03-21T03:07:12Z</cp:lastPrinted>
  <dcterms:created xsi:type="dcterms:W3CDTF">2014-06-12T06:14:53Z</dcterms:created>
  <dcterms:modified xsi:type="dcterms:W3CDTF">2017-03-21T03:31:11Z</dcterms:modified>
</cp:coreProperties>
</file>