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filterPrivacy="1" defaultThemeVersion="124226"/>
  <bookViews>
    <workbookView xWindow="-3735" yWindow="-225" windowWidth="14805" windowHeight="7890"/>
  </bookViews>
  <sheets>
    <sheet name="นผ3.2ปี64 แก้ไข" sheetId="5" r:id="rId1"/>
    <sheet name="นผ3.2ปี64" sheetId="4" r:id="rId2"/>
    <sheet name="นผ3.2" sheetId="1" r:id="rId3"/>
    <sheet name="Sheet2" sheetId="2" r:id="rId4"/>
    <sheet name="Sheet3" sheetId="3" r:id="rId5"/>
  </sheets>
  <definedNames>
    <definedName name="_xlnm.Print_Titles" localSheetId="2">นผ3.2!$3:$4</definedName>
    <definedName name="_xlnm.Print_Titles" localSheetId="1">นผ3.2ปี64!$3:$4</definedName>
    <definedName name="_xlnm.Print_Titles" localSheetId="0">'นผ3.2ปี64 แก้ไข'!$3:$4</definedName>
  </definedNames>
  <calcPr calcId="144525"/>
</workbook>
</file>

<file path=xl/calcChain.xml><?xml version="1.0" encoding="utf-8"?>
<calcChain xmlns="http://schemas.openxmlformats.org/spreadsheetml/2006/main">
  <c r="O24" i="5" l="1"/>
  <c r="B24" i="5" s="1"/>
  <c r="B23" i="5"/>
  <c r="K23" i="5"/>
  <c r="K38" i="5" l="1"/>
  <c r="I39" i="5"/>
  <c r="G39" i="5" s="1"/>
  <c r="G38" i="5" s="1"/>
  <c r="B38" i="5"/>
  <c r="O56" i="5"/>
  <c r="K56" i="5"/>
  <c r="G56" i="5"/>
  <c r="C56" i="5"/>
  <c r="O55" i="5"/>
  <c r="K55" i="5"/>
  <c r="G55" i="5"/>
  <c r="C55" i="5"/>
  <c r="O54" i="5"/>
  <c r="K54" i="5"/>
  <c r="G54" i="5"/>
  <c r="G53" i="5" s="1"/>
  <c r="C54" i="5"/>
  <c r="R53" i="5"/>
  <c r="Q53" i="5"/>
  <c r="P53" i="5"/>
  <c r="N53" i="5"/>
  <c r="M53" i="5"/>
  <c r="L53" i="5"/>
  <c r="J53" i="5"/>
  <c r="I53" i="5"/>
  <c r="H53" i="5"/>
  <c r="F53" i="5"/>
  <c r="E53" i="5"/>
  <c r="D53" i="5"/>
  <c r="G52" i="5"/>
  <c r="B52" i="5" s="1"/>
  <c r="K51" i="5"/>
  <c r="K50" i="5" s="1"/>
  <c r="G51" i="5"/>
  <c r="L50" i="5"/>
  <c r="L38" i="5" s="1"/>
  <c r="J50" i="5"/>
  <c r="I50" i="5"/>
  <c r="H50" i="5"/>
  <c r="H38" i="5" s="1"/>
  <c r="G50" i="5"/>
  <c r="K47" i="5"/>
  <c r="B47" i="5" s="1"/>
  <c r="G41" i="5"/>
  <c r="B41" i="5" s="1"/>
  <c r="C40" i="5"/>
  <c r="C39" i="5" s="1"/>
  <c r="C38" i="5" s="1"/>
  <c r="N38" i="5"/>
  <c r="M38" i="5"/>
  <c r="I38" i="5"/>
  <c r="F39" i="5"/>
  <c r="F38" i="5" s="1"/>
  <c r="E39" i="5"/>
  <c r="E38" i="5" s="1"/>
  <c r="O38" i="5"/>
  <c r="J38" i="5"/>
  <c r="O35" i="5"/>
  <c r="K35" i="5"/>
  <c r="G35" i="5"/>
  <c r="C35" i="5"/>
  <c r="O34" i="5"/>
  <c r="K34" i="5"/>
  <c r="G34" i="5"/>
  <c r="C34" i="5"/>
  <c r="O33" i="5"/>
  <c r="K33" i="5"/>
  <c r="G33" i="5"/>
  <c r="C33" i="5"/>
  <c r="O32" i="5"/>
  <c r="K32" i="5"/>
  <c r="G32" i="5"/>
  <c r="C32" i="5"/>
  <c r="O31" i="5"/>
  <c r="O30" i="5" s="1"/>
  <c r="O29" i="5" s="1"/>
  <c r="K31" i="5"/>
  <c r="G31" i="5"/>
  <c r="B31" i="5" s="1"/>
  <c r="C31" i="5"/>
  <c r="R30" i="5"/>
  <c r="Q30" i="5"/>
  <c r="Q29" i="5" s="1"/>
  <c r="P30" i="5"/>
  <c r="P29" i="5" s="1"/>
  <c r="N30" i="5"/>
  <c r="M30" i="5"/>
  <c r="M29" i="5" s="1"/>
  <c r="L30" i="5"/>
  <c r="J30" i="5"/>
  <c r="I30" i="5"/>
  <c r="H30" i="5"/>
  <c r="H29" i="5" s="1"/>
  <c r="F30" i="5"/>
  <c r="F29" i="5" s="1"/>
  <c r="E30" i="5"/>
  <c r="D30" i="5"/>
  <c r="C30" i="5"/>
  <c r="C29" i="5" s="1"/>
  <c r="R29" i="5"/>
  <c r="N29" i="5"/>
  <c r="L29" i="5"/>
  <c r="J29" i="5"/>
  <c r="I29" i="5"/>
  <c r="E29" i="5"/>
  <c r="D29" i="5"/>
  <c r="B29" i="5"/>
  <c r="O28" i="5"/>
  <c r="K28" i="5"/>
  <c r="G28" i="5"/>
  <c r="C28" i="5"/>
  <c r="O27" i="5"/>
  <c r="K27" i="5"/>
  <c r="G27" i="5"/>
  <c r="C27" i="5"/>
  <c r="O26" i="5"/>
  <c r="K26" i="5"/>
  <c r="G26" i="5"/>
  <c r="C26" i="5"/>
  <c r="O25" i="5"/>
  <c r="K25" i="5"/>
  <c r="G25" i="5"/>
  <c r="C25" i="5"/>
  <c r="K22" i="5"/>
  <c r="G22" i="5"/>
  <c r="C22" i="5"/>
  <c r="R21" i="5"/>
  <c r="Q21" i="5"/>
  <c r="Q15" i="5" s="1"/>
  <c r="P21" i="5"/>
  <c r="P15" i="5" s="1"/>
  <c r="N21" i="5"/>
  <c r="M21" i="5"/>
  <c r="M15" i="5" s="1"/>
  <c r="L21" i="5"/>
  <c r="L15" i="5" s="1"/>
  <c r="J21" i="5"/>
  <c r="I21" i="5"/>
  <c r="I15" i="5" s="1"/>
  <c r="H21" i="5"/>
  <c r="H15" i="5" s="1"/>
  <c r="F21" i="5"/>
  <c r="F15" i="5" s="1"/>
  <c r="E21" i="5"/>
  <c r="C20" i="5"/>
  <c r="C19" i="5"/>
  <c r="C18" i="5"/>
  <c r="C17" i="5"/>
  <c r="E16" i="5"/>
  <c r="C16" i="5" s="1"/>
  <c r="R15" i="5"/>
  <c r="N15" i="5"/>
  <c r="J15" i="5"/>
  <c r="D15" i="5"/>
  <c r="B15" i="5"/>
  <c r="O14" i="5"/>
  <c r="K14" i="5"/>
  <c r="K7" i="5" s="1"/>
  <c r="G14" i="5"/>
  <c r="G7" i="5" s="1"/>
  <c r="C14" i="5"/>
  <c r="O13" i="5"/>
  <c r="B13" i="5" s="1"/>
  <c r="O12" i="5"/>
  <c r="B12" i="5" s="1"/>
  <c r="R11" i="5"/>
  <c r="Q11" i="5"/>
  <c r="P11" i="5"/>
  <c r="K10" i="5"/>
  <c r="B10" i="5" s="1"/>
  <c r="G9" i="5"/>
  <c r="G8" i="5" s="1"/>
  <c r="L8" i="5"/>
  <c r="H8" i="5"/>
  <c r="R7" i="5"/>
  <c r="Q7" i="5"/>
  <c r="P7" i="5"/>
  <c r="O7" i="5"/>
  <c r="N7" i="5"/>
  <c r="M7" i="5"/>
  <c r="L7" i="5"/>
  <c r="J7" i="5"/>
  <c r="I7" i="5"/>
  <c r="H7" i="5"/>
  <c r="F7" i="5"/>
  <c r="E7" i="5"/>
  <c r="D7" i="5"/>
  <c r="B5" i="5"/>
  <c r="D6" i="5" l="1"/>
  <c r="R6" i="5"/>
  <c r="R5" i="5" s="1"/>
  <c r="B51" i="5"/>
  <c r="P6" i="5"/>
  <c r="P5" i="5" s="1"/>
  <c r="J6" i="5"/>
  <c r="J5" i="5" s="1"/>
  <c r="B55" i="5"/>
  <c r="B56" i="5"/>
  <c r="G30" i="5"/>
  <c r="G29" i="5" s="1"/>
  <c r="B14" i="5"/>
  <c r="C21" i="5"/>
  <c r="M6" i="5"/>
  <c r="M5" i="5" s="1"/>
  <c r="H6" i="5"/>
  <c r="H5" i="5" s="1"/>
  <c r="Q6" i="5"/>
  <c r="Q5" i="5" s="1"/>
  <c r="D5" i="5"/>
  <c r="K53" i="5"/>
  <c r="F6" i="5"/>
  <c r="F5" i="5" s="1"/>
  <c r="B54" i="5"/>
  <c r="O53" i="5"/>
  <c r="I6" i="5"/>
  <c r="I5" i="5" s="1"/>
  <c r="N6" i="5"/>
  <c r="N5" i="5" s="1"/>
  <c r="B26" i="5"/>
  <c r="B35" i="5"/>
  <c r="K30" i="5"/>
  <c r="K29" i="5" s="1"/>
  <c r="B25" i="5"/>
  <c r="B22" i="5"/>
  <c r="B27" i="5"/>
  <c r="B28" i="5"/>
  <c r="B32" i="5"/>
  <c r="B33" i="5"/>
  <c r="B34" i="5"/>
  <c r="C15" i="5"/>
  <c r="L6" i="5"/>
  <c r="L5" i="5" s="1"/>
  <c r="C7" i="5"/>
  <c r="G21" i="5"/>
  <c r="G15" i="5" s="1"/>
  <c r="K21" i="5"/>
  <c r="K15" i="5" s="1"/>
  <c r="O21" i="5"/>
  <c r="O15" i="5" s="1"/>
  <c r="B40" i="5"/>
  <c r="K8" i="5"/>
  <c r="B9" i="5"/>
  <c r="B8" i="5" s="1"/>
  <c r="O11" i="5"/>
  <c r="E15" i="5"/>
  <c r="E6" i="5" s="1"/>
  <c r="E5" i="5" s="1"/>
  <c r="C53" i="5"/>
  <c r="K31" i="4"/>
  <c r="O6" i="5" l="1"/>
  <c r="T8" i="5" s="1"/>
  <c r="G6" i="5"/>
  <c r="G5" i="5" s="1"/>
  <c r="S6" i="5" s="1"/>
  <c r="K6" i="5"/>
  <c r="T7" i="5" s="1"/>
  <c r="T6" i="5"/>
  <c r="C6" i="5"/>
  <c r="T8" i="4"/>
  <c r="O6" i="4"/>
  <c r="T6" i="4"/>
  <c r="T5" i="4"/>
  <c r="S8" i="4"/>
  <c r="S6" i="4"/>
  <c r="S5" i="4"/>
  <c r="R5" i="4"/>
  <c r="Q5" i="4"/>
  <c r="P5" i="4"/>
  <c r="O5" i="4"/>
  <c r="N5" i="4"/>
  <c r="M5" i="4"/>
  <c r="L5" i="4"/>
  <c r="O5" i="5" l="1"/>
  <c r="S8" i="5" s="1"/>
  <c r="K5" i="5"/>
  <c r="S7" i="5" s="1"/>
  <c r="T5" i="5"/>
  <c r="C5" i="5"/>
  <c r="S5" i="5" s="1"/>
  <c r="J5" i="4"/>
  <c r="I5" i="4"/>
  <c r="H5" i="4"/>
  <c r="G5" i="4"/>
  <c r="E5" i="4"/>
  <c r="F5" i="4"/>
  <c r="D5" i="4"/>
  <c r="C5" i="4"/>
  <c r="M36" i="4"/>
  <c r="N36" i="4"/>
  <c r="L36" i="4"/>
  <c r="H36" i="4"/>
  <c r="J36" i="4"/>
  <c r="I36" i="4"/>
  <c r="F36" i="4"/>
  <c r="F37" i="4"/>
  <c r="E36" i="4"/>
  <c r="O27" i="4" l="1"/>
  <c r="B27" i="4"/>
  <c r="K36" i="4" l="1"/>
  <c r="O36" i="4"/>
  <c r="G36" i="4"/>
  <c r="C36" i="4"/>
  <c r="B39" i="4"/>
  <c r="B40" i="4"/>
  <c r="B38" i="4"/>
  <c r="C37" i="4"/>
  <c r="E37" i="4"/>
  <c r="I37" i="4"/>
  <c r="G37" i="4"/>
  <c r="L37" i="4"/>
  <c r="M37" i="4"/>
  <c r="N37" i="4"/>
  <c r="K37" i="4"/>
  <c r="K40" i="4"/>
  <c r="G39" i="4"/>
  <c r="C38" i="4"/>
  <c r="R50" i="4"/>
  <c r="Q50" i="4"/>
  <c r="P50" i="4"/>
  <c r="N50" i="4"/>
  <c r="M50" i="4"/>
  <c r="L50" i="4"/>
  <c r="J50" i="4"/>
  <c r="I50" i="4"/>
  <c r="H50" i="4"/>
  <c r="E50" i="4"/>
  <c r="F50" i="4"/>
  <c r="D50" i="4"/>
  <c r="G50" i="4"/>
  <c r="C50" i="4"/>
  <c r="O53" i="4"/>
  <c r="O52" i="4"/>
  <c r="O51" i="4"/>
  <c r="B51" i="4" s="1"/>
  <c r="K53" i="4"/>
  <c r="K52" i="4"/>
  <c r="B52" i="4" s="1"/>
  <c r="K51" i="4"/>
  <c r="G53" i="4"/>
  <c r="G52" i="4"/>
  <c r="G51" i="4"/>
  <c r="C52" i="4"/>
  <c r="C53" i="4"/>
  <c r="B53" i="4" s="1"/>
  <c r="C51" i="4"/>
  <c r="B49" i="4"/>
  <c r="B48" i="4"/>
  <c r="L47" i="4"/>
  <c r="K47" i="4"/>
  <c r="I47" i="4"/>
  <c r="J47" i="4"/>
  <c r="H47" i="4"/>
  <c r="G47" i="4"/>
  <c r="G49" i="4"/>
  <c r="K48" i="4"/>
  <c r="G48" i="4"/>
  <c r="E28" i="4"/>
  <c r="E27" i="4" s="1"/>
  <c r="F28" i="4"/>
  <c r="F27" i="4" s="1"/>
  <c r="H28" i="4"/>
  <c r="H27" i="4" s="1"/>
  <c r="I28" i="4"/>
  <c r="I27" i="4" s="1"/>
  <c r="J28" i="4"/>
  <c r="J27" i="4" s="1"/>
  <c r="L28" i="4"/>
  <c r="L27" i="4" s="1"/>
  <c r="M28" i="4"/>
  <c r="M27" i="4" s="1"/>
  <c r="N28" i="4"/>
  <c r="N27" i="4" s="1"/>
  <c r="P28" i="4"/>
  <c r="P27" i="4" s="1"/>
  <c r="Q28" i="4"/>
  <c r="Q27" i="4" s="1"/>
  <c r="R28" i="4"/>
  <c r="R27" i="4" s="1"/>
  <c r="D28" i="4"/>
  <c r="D27" i="4" s="1"/>
  <c r="O30" i="4"/>
  <c r="O31" i="4"/>
  <c r="O32" i="4"/>
  <c r="O33" i="4"/>
  <c r="O29" i="4"/>
  <c r="K30" i="4"/>
  <c r="K32" i="4"/>
  <c r="K33" i="4"/>
  <c r="K29" i="4"/>
  <c r="G30" i="4"/>
  <c r="G31" i="4"/>
  <c r="G32" i="4"/>
  <c r="G33" i="4"/>
  <c r="G29" i="4"/>
  <c r="C30" i="4"/>
  <c r="C31" i="4"/>
  <c r="C32" i="4"/>
  <c r="C33" i="4"/>
  <c r="C29" i="4"/>
  <c r="O26" i="4"/>
  <c r="O25" i="4"/>
  <c r="O24" i="4"/>
  <c r="O23" i="4"/>
  <c r="O22" i="4"/>
  <c r="K26" i="4"/>
  <c r="K25" i="4"/>
  <c r="K24" i="4"/>
  <c r="K23" i="4"/>
  <c r="K22" i="4"/>
  <c r="R21" i="4"/>
  <c r="Q21" i="4"/>
  <c r="P21" i="4"/>
  <c r="N21" i="4"/>
  <c r="K21" i="4" s="1"/>
  <c r="M21" i="4"/>
  <c r="L21" i="4"/>
  <c r="I21" i="4"/>
  <c r="J21" i="4"/>
  <c r="G21" i="4" s="1"/>
  <c r="H21" i="4"/>
  <c r="G26" i="4"/>
  <c r="G25" i="4"/>
  <c r="G24" i="4"/>
  <c r="G23" i="4"/>
  <c r="G22" i="4"/>
  <c r="C22" i="4"/>
  <c r="C23" i="4"/>
  <c r="B23" i="4" s="1"/>
  <c r="C24" i="4"/>
  <c r="C25" i="4"/>
  <c r="C26" i="4"/>
  <c r="F21" i="4"/>
  <c r="E21" i="4"/>
  <c r="K28" i="4" l="1"/>
  <c r="K27" i="4" s="1"/>
  <c r="O50" i="4"/>
  <c r="K50" i="4"/>
  <c r="B25" i="4"/>
  <c r="O21" i="4"/>
  <c r="B22" i="4"/>
  <c r="O28" i="4"/>
  <c r="C21" i="4"/>
  <c r="B24" i="4"/>
  <c r="C28" i="4"/>
  <c r="C27" i="4" s="1"/>
  <c r="B30" i="4"/>
  <c r="B31" i="4"/>
  <c r="B32" i="4"/>
  <c r="G28" i="4"/>
  <c r="G27" i="4" s="1"/>
  <c r="B26" i="4"/>
  <c r="B33" i="4"/>
  <c r="B29" i="4"/>
  <c r="C18" i="4" l="1"/>
  <c r="C19" i="4"/>
  <c r="C20" i="4"/>
  <c r="C17" i="4"/>
  <c r="O15" i="4"/>
  <c r="K15" i="4"/>
  <c r="G15" i="4"/>
  <c r="R15" i="4"/>
  <c r="Q15" i="4"/>
  <c r="P15" i="4"/>
  <c r="N15" i="4"/>
  <c r="M15" i="4"/>
  <c r="L15" i="4"/>
  <c r="J15" i="4"/>
  <c r="I15" i="4"/>
  <c r="H15" i="4"/>
  <c r="F15" i="4"/>
  <c r="D15" i="4"/>
  <c r="E16" i="4"/>
  <c r="E15" i="4" s="1"/>
  <c r="C16" i="4" l="1"/>
  <c r="C15" i="4" s="1"/>
  <c r="Q11" i="4"/>
  <c r="R11" i="4"/>
  <c r="P11" i="4"/>
  <c r="O13" i="4"/>
  <c r="B13" i="4" s="1"/>
  <c r="O12" i="4"/>
  <c r="B12" i="4" s="1"/>
  <c r="O11" i="4" l="1"/>
  <c r="R6" i="4"/>
  <c r="Q6" i="4"/>
  <c r="N6" i="4"/>
  <c r="M6" i="4"/>
  <c r="J6" i="4"/>
  <c r="I6" i="4"/>
  <c r="E6" i="4"/>
  <c r="F6" i="4"/>
  <c r="D6" i="4"/>
  <c r="C6" i="4"/>
  <c r="Q7" i="4"/>
  <c r="R7" i="4"/>
  <c r="P7" i="4"/>
  <c r="M7" i="4"/>
  <c r="N7" i="4"/>
  <c r="L7" i="4"/>
  <c r="I7" i="4"/>
  <c r="J7" i="4"/>
  <c r="H7" i="4"/>
  <c r="E7" i="4"/>
  <c r="F7" i="4"/>
  <c r="D7" i="4"/>
  <c r="L8" i="4"/>
  <c r="L6" i="4" s="1"/>
  <c r="H8" i="4"/>
  <c r="H6" i="4" s="1"/>
  <c r="K10" i="4"/>
  <c r="B10" i="4" s="1"/>
  <c r="B9" i="4"/>
  <c r="G9" i="4"/>
  <c r="G8" i="4" s="1"/>
  <c r="G6" i="4" s="1"/>
  <c r="O14" i="4"/>
  <c r="O7" i="4" s="1"/>
  <c r="K14" i="4"/>
  <c r="K7" i="4" s="1"/>
  <c r="G14" i="4"/>
  <c r="G7" i="4" s="1"/>
  <c r="C14" i="4"/>
  <c r="C7" i="4" s="1"/>
  <c r="B15" i="4"/>
  <c r="B5" i="4"/>
  <c r="B8" i="4" l="1"/>
  <c r="K8" i="4"/>
  <c r="K6" i="4" s="1"/>
  <c r="B14" i="4"/>
  <c r="K5" i="4" l="1"/>
  <c r="S7" i="4" s="1"/>
  <c r="T7" i="4"/>
  <c r="D10" i="1"/>
  <c r="B27" i="1" l="1"/>
  <c r="B26" i="1"/>
  <c r="G23" i="1"/>
  <c r="I23" i="1"/>
  <c r="J23" i="1"/>
  <c r="K23" i="1"/>
  <c r="F23" i="1"/>
  <c r="D23" i="1" s="1"/>
  <c r="H27" i="1"/>
  <c r="H28" i="1"/>
  <c r="B28" i="1" s="1"/>
  <c r="H26" i="1"/>
  <c r="D24" i="1"/>
  <c r="D25" i="1"/>
  <c r="G10" i="1"/>
  <c r="D12" i="1"/>
  <c r="D13" i="1"/>
  <c r="D14" i="1"/>
  <c r="D11" i="1"/>
  <c r="H40" i="1"/>
  <c r="B40" i="1" s="1"/>
  <c r="H39" i="1"/>
  <c r="H23" i="1" l="1"/>
  <c r="H18" i="1" s="1"/>
  <c r="E7" i="1"/>
  <c r="F7" i="1"/>
  <c r="G7" i="1"/>
  <c r="I7" i="1"/>
  <c r="J7" i="1"/>
  <c r="K7" i="1"/>
  <c r="H42" i="1"/>
  <c r="H7" i="1" s="1"/>
  <c r="D42" i="1"/>
  <c r="D7" i="1" s="1"/>
  <c r="H33" i="1"/>
  <c r="H34" i="1"/>
  <c r="H35" i="1"/>
  <c r="H36" i="1"/>
  <c r="H37" i="1"/>
  <c r="H32" i="1"/>
  <c r="D33" i="1"/>
  <c r="D34" i="1"/>
  <c r="B34" i="1" s="1"/>
  <c r="D35" i="1"/>
  <c r="D36" i="1"/>
  <c r="D37" i="1"/>
  <c r="D32" i="1"/>
  <c r="G31" i="1"/>
  <c r="I31" i="1"/>
  <c r="J31" i="1"/>
  <c r="K31" i="1"/>
  <c r="F31" i="1"/>
  <c r="G18" i="1"/>
  <c r="I18" i="1"/>
  <c r="I6" i="1" s="1"/>
  <c r="J18" i="1"/>
  <c r="K18" i="1"/>
  <c r="E18" i="1"/>
  <c r="E6" i="1" s="1"/>
  <c r="D18" i="1"/>
  <c r="F19" i="1"/>
  <c r="F18" i="1" s="1"/>
  <c r="F6" i="1" s="1"/>
  <c r="F5" i="1" s="1"/>
  <c r="B37" i="1" l="1"/>
  <c r="B33" i="1"/>
  <c r="G6" i="1"/>
  <c r="G5" i="1" s="1"/>
  <c r="K6" i="1"/>
  <c r="K5" i="1" s="1"/>
  <c r="B36" i="1"/>
  <c r="J6" i="1"/>
  <c r="J5" i="1" s="1"/>
  <c r="B35" i="1"/>
  <c r="I5" i="1"/>
  <c r="E5" i="1"/>
  <c r="D31" i="1"/>
  <c r="B32" i="1"/>
  <c r="H31" i="1"/>
  <c r="C6" i="1"/>
  <c r="C42" i="1"/>
  <c r="C7" i="1" s="1"/>
  <c r="D6" i="1" l="1"/>
  <c r="D5" i="1" s="1"/>
  <c r="H6" i="1"/>
  <c r="H5" i="1" s="1"/>
  <c r="C5" i="1"/>
  <c r="P6" i="4"/>
</calcChain>
</file>

<file path=xl/sharedStrings.xml><?xml version="1.0" encoding="utf-8"?>
<sst xmlns="http://schemas.openxmlformats.org/spreadsheetml/2006/main" count="177" uniqueCount="106">
  <si>
    <t>โครงการ</t>
  </si>
  <si>
    <t>เป้าหมาย</t>
  </si>
  <si>
    <t>รวมทุกกิจกรรม</t>
  </si>
  <si>
    <t>กรมดำเนินการเอง</t>
  </si>
  <si>
    <t>สถานประกอบกิจการดำเนินการ</t>
  </si>
  <si>
    <t>9.1 โครงการฝึกอบรมแรงงานผู้สูงอายุเพื่อเพิ่มโอกาสในการประกอบอาชีพ</t>
  </si>
  <si>
    <t>10.1 โครงการฝึกอบรมแรงงานกลุ่มเป้าหมายเฉพาะเพื่อเพิ่มโอกาสในการประกอบอาชีพ</t>
  </si>
  <si>
    <t>11.1 โครงการยกระดับเพื่อเพิ่มศักยภาพฝีมือและสมรรถนะแรงงาน</t>
  </si>
  <si>
    <t>12.1 ทดสอบมาตรฐานฝีมือแรงงานแห่งชาติ</t>
  </si>
  <si>
    <t>14.1 พัฒนาศักยภาพแรงงานเพื่อรองรับการจ่ายค่าจ้างตามมาตรฐานฝีมือแรงงาน</t>
  </si>
  <si>
    <t>18.1 ส่งเสริมและสนับสนุนให้สถานประกอบกิจการดำเนินการพัฒนาฝีมือแรงงาน</t>
  </si>
  <si>
    <t>รวม
ไตรมาส 1</t>
  </si>
  <si>
    <t>ไตรมาส 1 (ต.ค. - ธ.ค.)</t>
  </si>
  <si>
    <t>รวม
ไตรมาส 2</t>
  </si>
  <si>
    <t>ไตรมาส 2 (ม.ค. - มี.ค.)</t>
  </si>
  <si>
    <t xml:space="preserve">    หลักสูตรการฝึกเตรียมเข้าทำงาน</t>
  </si>
  <si>
    <t xml:space="preserve">    หลักสูตรการฝึกยกระดับฝีมือ</t>
  </si>
  <si>
    <t>- ผู้ประกอบอาหารไทย</t>
  </si>
  <si>
    <t>- ช่างเครื่องปรับอากาศขนาดเล็ก</t>
  </si>
  <si>
    <t xml:space="preserve">แผนปฏิบัติงานรายไตรมาส </t>
  </si>
  <si>
    <t>สำนักงานพัฒนาฝีมือแรงงานบุรีรัมย์</t>
  </si>
  <si>
    <t>ช่างไฟฟ้าภายในอาคาร ระดับ 1</t>
  </si>
  <si>
    <t>ช่างเชื่อมอาร์กโลหะด้วยมือ ระดับ 1</t>
  </si>
  <si>
    <t>ช่างเชื่อมแม็ก ระดับ 1</t>
  </si>
  <si>
    <t>ช่างเชื่อมทิก ระดับ 1</t>
  </si>
  <si>
    <t>ผู้ประกอบอาหารไทย ระดับ 1</t>
  </si>
  <si>
    <t>6 เดือนแรก</t>
  </si>
  <si>
    <t>6 เดือนหลัง</t>
  </si>
  <si>
    <t>ü</t>
  </si>
  <si>
    <t>ช่างเครื่องปรับอากาศในบ้านและการพาณิชย์ขนาดเล็ก ระดับ 1</t>
  </si>
  <si>
    <t>6. โครงการพัฒนาทักษะกำลังแรงงานด้านท่องเที่ยวและบริการ (ยกระดับ)</t>
  </si>
  <si>
    <t>1 การประดิษฐ์ของชำร่วย</t>
  </si>
  <si>
    <t>2 การทำผลิตภัณฑ์จักสาน</t>
  </si>
  <si>
    <t>1  แผนกแม่บ้าน(Housekeeping)ตำแหน่งพนักงานดูแลห้องพัก(Room Attendant)</t>
  </si>
  <si>
    <t xml:space="preserve">2 พนักงานขับรถยกสินค้า  </t>
  </si>
  <si>
    <t xml:space="preserve">3.การลดต้นทุนในยุคดิจิตอล </t>
  </si>
  <si>
    <t xml:space="preserve">4  การสร้างและพัฒนาทีมงาน  </t>
  </si>
  <si>
    <t xml:space="preserve">5  ยกระดับคุณภาพงานที่เป็นเลิศ  </t>
  </si>
  <si>
    <t xml:space="preserve">  การเชื่อมอาร์กโลหะด้วยมือ </t>
  </si>
  <si>
    <t xml:space="preserve">   EQ ในงานบริการ   </t>
  </si>
  <si>
    <t>รอรายละเอียดจากกรม</t>
  </si>
  <si>
    <t>เป้าหมายเป็นฃอง 6 เดือนหลัง</t>
  </si>
  <si>
    <t>2 การทำพานบายศรีประเพณีไทยเขมร</t>
  </si>
  <si>
    <t>3 การย้อมผ้าจากสีธรรมชาติ</t>
  </si>
  <si>
    <t>ช่างเย็บ ระดับ 1</t>
  </si>
  <si>
    <t>รวม
ไตรมาส 3</t>
  </si>
  <si>
    <t>รวม
ไตรมาส 4</t>
  </si>
  <si>
    <t>ไตรมาส 4 (ก.ค.-ก.ย.)</t>
  </si>
  <si>
    <t>ไตรมาส 3 (เม.ย.-มิ.ย.)</t>
  </si>
  <si>
    <t>11. ผลผลิต พัฒนา/ขับเคลื่อนความร่วมมือเครือข่าย และส่งเสริมการพัฒนาฝีมือแรงงาน</t>
  </si>
  <si>
    <t>12. โครงการยกระดับเพื่อเพิ่มศักยภาพฝีมือและสมรรถนะแรงงาน</t>
  </si>
  <si>
    <t>ฝึกเตรียมเข้าทำงาน</t>
  </si>
  <si>
    <t>ยกระดับฝีมือแรงงาน</t>
  </si>
  <si>
    <t>13. โครงการยกระดับแรงงานไทยให้ได้มาตรฐานฝีมือแรงงานเพื่อรองรับการแข่งขัน</t>
  </si>
  <si>
    <t>14. โครงการฝึกอบรมแรงงานกลุ่มเป้าหมายเฉพาะเพื่อเพิ่มโอกาสในการประกอบอาชีพ</t>
  </si>
  <si>
    <t>แรงงานนอกระบบ</t>
  </si>
  <si>
    <t>ผู้ผ่านการบำบัดยาเสพติด</t>
  </si>
  <si>
    <t>ผู้ต้องขังและเยาวชนสถานพินิจ</t>
  </si>
  <si>
    <t>เตรียมเข้าทำงาน นักเรียนยากจน</t>
  </si>
  <si>
    <t>15. โครงการเสริมสมรรถนะแรงงานด้านเทคโนโลยีรองรับการทำงานในศตวรรษที่ 21</t>
  </si>
  <si>
    <t>16. โครงการฝึกอบรมแรงงานผู้สูงอายุเพื่อเพิ่มโอกาสในการประกอบอาชีพ</t>
  </si>
  <si>
    <t xml:space="preserve">4. โครงการพัฒนาทักษะกำลังแรงงานด้านท่องเที่ยวและบริการ </t>
  </si>
  <si>
    <t>แผนปฏิบัติงานรายไตรมาส ปีงบประมาณ 2564</t>
  </si>
  <si>
    <t>ทดสอบมาตรฐานฝีมือแรงงานแห่งชาติ</t>
  </si>
  <si>
    <t xml:space="preserve">6. โครงการ เพิ่มประสิทธิภาพ/ผลิตภาพ </t>
  </si>
  <si>
    <t>รองรับการจ่ายค่าจ้างฯ</t>
  </si>
  <si>
    <t xml:space="preserve">    -การบริการที่เป็นเลิศ</t>
  </si>
  <si>
    <t xml:space="preserve">   -การปรับปรุงผลิตภาพการทำงาน </t>
  </si>
  <si>
    <t xml:space="preserve">   -การปรับปรุงผลิตภาพแรงงานด้วยไคเซน</t>
  </si>
  <si>
    <t xml:space="preserve">   -ช่างซ่อมรถจักรยานยนต์</t>
  </si>
  <si>
    <t xml:space="preserve">   -ช่างเย็บจักรอุตสาหกรรม (ผ้า) 280 ชม.</t>
  </si>
  <si>
    <t xml:space="preserve">   -ผู้ประกอบอาหารไทย 280 ชม.</t>
  </si>
  <si>
    <t xml:space="preserve">   -ช่างเครื่องปรับอากาศขนาดเล็ก 280 ชม.</t>
  </si>
  <si>
    <t xml:space="preserve">   -ช่างตรวจเช็คระยะรถยนต์ 280 ชม.</t>
  </si>
  <si>
    <t xml:space="preserve">   -การเชื่อมแม๊กระดับ1</t>
  </si>
  <si>
    <t xml:space="preserve">   -พนักงานขับรถยกสินค้า</t>
  </si>
  <si>
    <t xml:space="preserve">   -ภาษาอังกฤษเพื่อการทำงาน</t>
  </si>
  <si>
    <t xml:space="preserve">   -ช่างไฟฟ้าภายในอาคาร ระดับ 1</t>
  </si>
  <si>
    <t xml:space="preserve">   -ช่างเชื่อมอาร์กโลหะด้วยมือ ระดับ 1</t>
  </si>
  <si>
    <t xml:space="preserve">   -ผู้ประกอบอาหารไทย ระดับ 1</t>
  </si>
  <si>
    <t xml:space="preserve">   -ช่างเครื่องปรับอากาศในบ้านฯ ระดับ 1</t>
  </si>
  <si>
    <t xml:space="preserve">   -ผู้ควบคุมรถยกสินค้า ขนาดไม่เกิน 10 ตัน</t>
  </si>
  <si>
    <t xml:space="preserve">  -การตัดผมชายเบื้องต้น</t>
  </si>
  <si>
    <t xml:space="preserve">  -การทำขนมไทยและเบเกอร์รี่</t>
  </si>
  <si>
    <t xml:space="preserve">  -การออกแบบติดตั้งและประยุกต์ใช้งานโซลาเซลล์</t>
  </si>
  <si>
    <t xml:space="preserve">  -ช่างติดตั้งระบบสมาร์ทฟาร์มพลังงานโซลาเซลล์</t>
  </si>
  <si>
    <t xml:space="preserve">  -การปูกระเบื้อง</t>
  </si>
  <si>
    <t xml:space="preserve">   -การประดิษฐของชำร่วยสำหรับงานพิธี</t>
  </si>
  <si>
    <t xml:space="preserve">   -การแปรรูปผลิตภัณฑ์จากผ้า</t>
  </si>
  <si>
    <t xml:space="preserve">   -การทำกระเป๋าจากผ้า</t>
  </si>
  <si>
    <t xml:space="preserve">   -การใช้งาน PLC ในงานอุตสาหกรรม</t>
  </si>
  <si>
    <t xml:space="preserve">    -พนักงานบริการส่วนหน้าของโรงแรม</t>
  </si>
  <si>
    <t xml:space="preserve">   -ครัวไทย4.0 สู่ครัวโลก</t>
  </si>
  <si>
    <t xml:space="preserve">   -ช่างเชื่อมแม็ก ระดับ 1</t>
  </si>
  <si>
    <t xml:space="preserve">  -ช่างประกอบโครงอลูมิเนียม (30 ชม)</t>
  </si>
  <si>
    <t>ทหารเกณฑ์ก่อนปลดประจำการ</t>
  </si>
  <si>
    <t>แรงงานตามโครงการอันเนื่องมาจากพระราชดำริ</t>
  </si>
  <si>
    <t xml:space="preserve">   -ไคเซ็น(KAIZEN)เพื่อการปรับปรุงงาน</t>
  </si>
  <si>
    <t xml:space="preserve">   -การลดต้นทุนในยุคติจิตอล </t>
  </si>
  <si>
    <t>3430017420108 18 ชม</t>
  </si>
  <si>
    <t xml:space="preserve">9030017330408  18 </t>
  </si>
  <si>
    <t xml:space="preserve">  -การตัดผมชายเบื้องต้น  18 ชม</t>
  </si>
  <si>
    <t xml:space="preserve">  -การทำขนมไทยและการทำขนมเบเกอร์รี่ 18 ชม</t>
  </si>
  <si>
    <t xml:space="preserve">  -การบำรุงรักษาเครื่องปรับอากาศขนาดเล็ก  18 ชม</t>
  </si>
  <si>
    <t xml:space="preserve">  -ช่างประกอบโครงอลูมิเนียม (18 ชม)</t>
  </si>
  <si>
    <t xml:space="preserve">  -การออกแบบติดตั้งและประยุกต์ใช้งานโซลาเซลล์ 30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</si>
</sst>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3" formatCode="_-* #,##0.00_-;\-* #,##0.00_-;_-* &quot;-&quot;??_-;_-@_-"/>
    <numFmt numFmtId="187" formatCode="&quot;$&quot;#,##0_);\(&quot;$&quot;#,##0\)"/>
    <numFmt numFmtId="188" formatCode="_(* #,##0.00_);_(* \(#,##0.00\);_(* &quot;-&quot;??_);_(@_)"/>
    <numFmt numFmtId="189" formatCode="_-* #,##0_-;\-* #,##0_-;_-* &quot;-&quot;??_-;_-@_-"/>
  </numFmts>
  <fonts count="27" x14ac:knownFonts="1">
    <font>
      <sz val="11"/>
      <color theme="1"/>
      <name val="Tahoma"/>
      <family val="2"/>
      <scheme val="minor"/>
    </font>
    <font>
      <sz val="11"/>
      <color theme="1"/>
      <name val="Tahoma"/>
      <family val="2"/>
      <charset val="222"/>
      <scheme val="minor"/>
    </font>
    <font>
      <sz val="11"/>
      <color theme="1"/>
      <name val="Tahoma"/>
      <family val="2"/>
      <scheme val="minor"/>
    </font>
    <font>
      <sz val="10"/>
      <name val="Arial"/>
      <family val="2"/>
    </font>
    <font>
      <sz val="11"/>
      <color indexed="8"/>
      <name val="Tahoma"/>
      <family val="2"/>
      <charset val="222"/>
    </font>
    <font>
      <sz val="14"/>
      <name val="AngsanaUPC"/>
      <family val="1"/>
    </font>
    <font>
      <sz val="14"/>
      <name val="AngsanaUPC"/>
      <family val="1"/>
      <charset val="222"/>
    </font>
    <font>
      <sz val="16"/>
      <color theme="1"/>
      <name val="TH SarabunPSK"/>
      <family val="2"/>
    </font>
    <font>
      <sz val="16"/>
      <color rgb="FFCC00FF"/>
      <name val="TH SarabunPSK"/>
      <family val="2"/>
    </font>
    <font>
      <sz val="16"/>
      <color rgb="FF00CC00"/>
      <name val="TH SarabunPSK"/>
      <family val="2"/>
    </font>
    <font>
      <b/>
      <sz val="16"/>
      <color rgb="FFFF0000"/>
      <name val="TH SarabunPSK"/>
      <family val="2"/>
    </font>
    <font>
      <sz val="16"/>
      <name val="TH SarabunPSK"/>
      <family val="2"/>
    </font>
    <font>
      <b/>
      <sz val="18"/>
      <name val="TH SarabunPSK"/>
      <family val="2"/>
    </font>
    <font>
      <b/>
      <sz val="16"/>
      <color rgb="FF7030A0"/>
      <name val="TH SarabunPSK"/>
      <family val="2"/>
    </font>
    <font>
      <b/>
      <sz val="14"/>
      <color rgb="FF7030A0"/>
      <name val="TH SarabunPSK"/>
      <family val="2"/>
    </font>
    <font>
      <b/>
      <sz val="16"/>
      <color theme="1"/>
      <name val="TH SarabunPSK"/>
      <family val="2"/>
    </font>
    <font>
      <sz val="16"/>
      <color rgb="FFFF0000"/>
      <name val="TH SarabunPSK"/>
      <family val="2"/>
    </font>
    <font>
      <sz val="16"/>
      <color rgb="FFFF0000"/>
      <name val="Wingdings"/>
      <charset val="2"/>
    </font>
    <font>
      <b/>
      <sz val="16"/>
      <name val="TH SarabunPSK"/>
      <family val="2"/>
    </font>
    <font>
      <sz val="14"/>
      <name val="TH SarabunPSK"/>
      <family val="2"/>
    </font>
    <font>
      <b/>
      <sz val="14"/>
      <color theme="1"/>
      <name val="TH SarabunPSK"/>
      <family val="2"/>
    </font>
    <font>
      <b/>
      <sz val="16"/>
      <color rgb="FF000099"/>
      <name val="TH SarabunPSK"/>
      <family val="2"/>
    </font>
    <font>
      <sz val="16"/>
      <color rgb="FF000099"/>
      <name val="TH SarabunPSK"/>
      <family val="2"/>
    </font>
    <font>
      <b/>
      <sz val="15"/>
      <name val="TH SarabunPSK"/>
      <family val="2"/>
    </font>
    <font>
      <sz val="15"/>
      <name val="TH SarabunPSK"/>
      <family val="2"/>
    </font>
    <font>
      <sz val="15"/>
      <color rgb="FF00B050"/>
      <name val="TH SarabunPSK"/>
      <family val="2"/>
    </font>
    <font>
      <b/>
      <sz val="15"/>
      <color rgb="FF00B050"/>
      <name val="TH SarabunPSK"/>
      <family val="2"/>
    </font>
  </fonts>
  <fills count="21">
    <fill>
      <patternFill patternType="none"/>
    </fill>
    <fill>
      <patternFill patternType="gray125"/>
    </fill>
    <fill>
      <patternFill patternType="solid">
        <fgColor rgb="FF8CBAFF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D9FDE8"/>
        <bgColor indexed="64"/>
      </patternFill>
    </fill>
    <fill>
      <patternFill patternType="solid">
        <fgColor rgb="FFFFDFF1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gradientFill degree="135">
        <stop position="0">
          <color theme="0"/>
        </stop>
        <stop position="0.5">
          <color rgb="FFFF99FF"/>
        </stop>
        <stop position="1">
          <color theme="0"/>
        </stop>
      </gradientFill>
    </fill>
    <fill>
      <gradientFill type="path" left="0.5" right="0.5" top="0.5" bottom="0.5">
        <stop position="0">
          <color theme="0"/>
        </stop>
        <stop position="1">
          <color rgb="FFFF99FF"/>
        </stop>
      </gradientFill>
    </fill>
    <fill>
      <gradientFill type="path" left="0.5" right="0.5" top="0.5" bottom="0.5">
        <stop position="0">
          <color theme="0"/>
        </stop>
        <stop position="1">
          <color rgb="FFD0FBA5"/>
        </stop>
      </gradientFill>
    </fill>
    <fill>
      <patternFill patternType="solid">
        <fgColor rgb="FFFFCCFF"/>
        <bgColor indexed="64"/>
      </patternFill>
    </fill>
    <fill>
      <patternFill patternType="solid">
        <fgColor rgb="FFD7FED2"/>
        <bgColor indexed="64"/>
      </patternFill>
    </fill>
    <fill>
      <patternFill patternType="solid">
        <fgColor rgb="FF66CCFF"/>
        <bgColor indexed="64"/>
      </patternFill>
    </fill>
    <fill>
      <patternFill patternType="solid">
        <fgColor theme="0" tint="-0.14999847407452621"/>
        <bgColor indexed="64"/>
      </patternFill>
    </fill>
    <fill>
      <gradientFill degree="315">
        <stop position="0">
          <color theme="0"/>
        </stop>
        <stop position="1">
          <color theme="9" tint="0.59999389629810485"/>
        </stop>
      </gradientFill>
    </fill>
    <fill>
      <patternFill patternType="solid">
        <fgColor theme="0" tint="-0.14999847407452621"/>
        <bgColor auto="1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5">
    <xf numFmtId="0" fontId="0" fillId="0" borderId="0"/>
    <xf numFmtId="0" fontId="3" fillId="0" borderId="0"/>
    <xf numFmtId="0" fontId="1" fillId="0" borderId="0"/>
    <xf numFmtId="43" fontId="1" fillId="0" borderId="0" applyFont="0" applyFill="0" applyBorder="0" applyAlignment="0" applyProtection="0"/>
    <xf numFmtId="43" fontId="3" fillId="0" borderId="0" applyFont="0" applyFill="0" applyBorder="0" applyAlignment="0" applyProtection="0"/>
    <xf numFmtId="188" fontId="2" fillId="0" borderId="0" applyFont="0" applyFill="0" applyBorder="0" applyAlignment="0" applyProtection="0"/>
    <xf numFmtId="0" fontId="1" fillId="0" borderId="0"/>
    <xf numFmtId="0" fontId="3" fillId="0" borderId="0"/>
    <xf numFmtId="0" fontId="2" fillId="0" borderId="0"/>
    <xf numFmtId="0" fontId="4" fillId="0" borderId="0"/>
    <xf numFmtId="43" fontId="3" fillId="0" borderId="0" applyFont="0" applyFill="0" applyBorder="0" applyAlignment="0" applyProtection="0"/>
    <xf numFmtId="187" fontId="6" fillId="0" borderId="0" applyFont="0" applyFill="0" applyBorder="0" applyAlignment="0" applyProtection="0"/>
    <xf numFmtId="0" fontId="3" fillId="0" borderId="0"/>
    <xf numFmtId="0" fontId="5" fillId="0" borderId="0"/>
    <xf numFmtId="43" fontId="2" fillId="0" borderId="0" applyFont="0" applyFill="0" applyBorder="0" applyAlignment="0" applyProtection="0"/>
  </cellStyleXfs>
  <cellXfs count="149">
    <xf numFmtId="0" fontId="0" fillId="0" borderId="0" xfId="0"/>
    <xf numFmtId="0" fontId="7" fillId="0" borderId="0" xfId="0" applyFont="1"/>
    <xf numFmtId="17" fontId="7" fillId="6" borderId="3" xfId="2" applyNumberFormat="1" applyFont="1" applyFill="1" applyBorder="1" applyAlignment="1">
      <alignment horizontal="center" vertical="center" wrapText="1"/>
    </xf>
    <xf numFmtId="0" fontId="11" fillId="2" borderId="7" xfId="0" applyFont="1" applyFill="1" applyBorder="1" applyAlignment="1">
      <alignment horizontal="center" vertical="center" wrapText="1"/>
    </xf>
    <xf numFmtId="0" fontId="11" fillId="3" borderId="2" xfId="0" applyFont="1" applyFill="1" applyBorder="1" applyAlignment="1">
      <alignment vertical="center" wrapText="1"/>
    </xf>
    <xf numFmtId="0" fontId="11" fillId="4" borderId="2" xfId="0" applyFont="1" applyFill="1" applyBorder="1" applyAlignment="1">
      <alignment vertical="center" wrapText="1"/>
    </xf>
    <xf numFmtId="0" fontId="11" fillId="5" borderId="2" xfId="0" applyFont="1" applyFill="1" applyBorder="1" applyAlignment="1">
      <alignment vertical="center" wrapText="1"/>
    </xf>
    <xf numFmtId="0" fontId="11" fillId="0" borderId="2" xfId="0" applyFont="1" applyBorder="1" applyAlignment="1">
      <alignment vertical="center" wrapText="1"/>
    </xf>
    <xf numFmtId="0" fontId="11" fillId="0" borderId="2" xfId="0" applyFont="1" applyBorder="1" applyAlignment="1">
      <alignment horizontal="left" vertical="center" wrapText="1" indent="2"/>
    </xf>
    <xf numFmtId="0" fontId="11" fillId="0" borderId="0" xfId="0" applyFont="1"/>
    <xf numFmtId="0" fontId="11" fillId="0" borderId="2" xfId="0" quotePrefix="1" applyFont="1" applyBorder="1" applyAlignment="1">
      <alignment horizontal="left" vertical="center" wrapText="1" indent="3"/>
    </xf>
    <xf numFmtId="3" fontId="13" fillId="7" borderId="2" xfId="0" applyNumberFormat="1" applyFont="1" applyFill="1" applyBorder="1" applyAlignment="1">
      <alignment horizontal="right" vertical="center" wrapText="1"/>
    </xf>
    <xf numFmtId="0" fontId="13" fillId="0" borderId="2" xfId="0" applyFont="1" applyBorder="1" applyAlignment="1">
      <alignment horizontal="right" vertical="center" wrapText="1"/>
    </xf>
    <xf numFmtId="3" fontId="13" fillId="3" borderId="2" xfId="0" applyNumberFormat="1" applyFont="1" applyFill="1" applyBorder="1" applyAlignment="1">
      <alignment horizontal="right" vertical="center" wrapText="1"/>
    </xf>
    <xf numFmtId="3" fontId="13" fillId="5" borderId="2" xfId="0" applyNumberFormat="1" applyFont="1" applyFill="1" applyBorder="1" applyAlignment="1">
      <alignment horizontal="right" vertical="center" wrapText="1"/>
    </xf>
    <xf numFmtId="0" fontId="13" fillId="0" borderId="0" xfId="0" applyFont="1"/>
    <xf numFmtId="3" fontId="13" fillId="4" borderId="2" xfId="0" applyNumberFormat="1" applyFont="1" applyFill="1" applyBorder="1" applyAlignment="1">
      <alignment horizontal="right" vertical="center" wrapText="1"/>
    </xf>
    <xf numFmtId="0" fontId="11" fillId="8" borderId="2" xfId="0" applyFont="1" applyFill="1" applyBorder="1" applyAlignment="1">
      <alignment vertical="center" wrapText="1"/>
    </xf>
    <xf numFmtId="0" fontId="10" fillId="8" borderId="2" xfId="0" applyFont="1" applyFill="1" applyBorder="1" applyAlignment="1">
      <alignment horizontal="right" vertical="center" wrapText="1"/>
    </xf>
    <xf numFmtId="0" fontId="13" fillId="8" borderId="2" xfId="0" applyFont="1" applyFill="1" applyBorder="1" applyAlignment="1">
      <alignment horizontal="right" vertical="center" wrapText="1"/>
    </xf>
    <xf numFmtId="189" fontId="7" fillId="8" borderId="2" xfId="14" applyNumberFormat="1" applyFont="1" applyFill="1" applyBorder="1" applyAlignment="1">
      <alignment horizontal="right" vertical="center" wrapText="1"/>
    </xf>
    <xf numFmtId="189" fontId="7" fillId="3" borderId="2" xfId="14" applyNumberFormat="1" applyFont="1" applyFill="1" applyBorder="1" applyAlignment="1">
      <alignment horizontal="right" vertical="center" wrapText="1"/>
    </xf>
    <xf numFmtId="189" fontId="8" fillId="4" borderId="2" xfId="14" applyNumberFormat="1" applyFont="1" applyFill="1" applyBorder="1" applyAlignment="1">
      <alignment horizontal="right" vertical="center" wrapText="1"/>
    </xf>
    <xf numFmtId="189" fontId="8" fillId="7" borderId="2" xfId="14" applyNumberFormat="1" applyFont="1" applyFill="1" applyBorder="1" applyAlignment="1">
      <alignment horizontal="right" vertical="center" wrapText="1"/>
    </xf>
    <xf numFmtId="189" fontId="7" fillId="7" borderId="2" xfId="14" applyNumberFormat="1" applyFont="1" applyFill="1" applyBorder="1" applyAlignment="1">
      <alignment horizontal="right" vertical="center" wrapText="1"/>
    </xf>
    <xf numFmtId="189" fontId="9" fillId="7" borderId="2" xfId="14" applyNumberFormat="1" applyFont="1" applyFill="1" applyBorder="1" applyAlignment="1">
      <alignment horizontal="right" vertical="center" wrapText="1"/>
    </xf>
    <xf numFmtId="189" fontId="7" fillId="7" borderId="2" xfId="14" applyNumberFormat="1" applyFont="1" applyFill="1" applyBorder="1" applyAlignment="1">
      <alignment horizontal="center" vertical="center" wrapText="1"/>
    </xf>
    <xf numFmtId="189" fontId="8" fillId="0" borderId="2" xfId="14" applyNumberFormat="1" applyFont="1" applyBorder="1" applyAlignment="1">
      <alignment horizontal="right" vertical="center" wrapText="1"/>
    </xf>
    <xf numFmtId="189" fontId="7" fillId="0" borderId="2" xfId="14" applyNumberFormat="1" applyFont="1" applyBorder="1" applyAlignment="1">
      <alignment horizontal="right" vertical="center" wrapText="1"/>
    </xf>
    <xf numFmtId="189" fontId="9" fillId="0" borderId="2" xfId="14" applyNumberFormat="1" applyFont="1" applyBorder="1" applyAlignment="1">
      <alignment horizontal="right" vertical="center" wrapText="1"/>
    </xf>
    <xf numFmtId="189" fontId="7" fillId="0" borderId="2" xfId="14" applyNumberFormat="1" applyFont="1" applyBorder="1"/>
    <xf numFmtId="189" fontId="7" fillId="0" borderId="2" xfId="14" applyNumberFormat="1" applyFont="1" applyBorder="1" applyAlignment="1">
      <alignment vertical="center"/>
    </xf>
    <xf numFmtId="0" fontId="17" fillId="9" borderId="0" xfId="0" applyFont="1" applyFill="1"/>
    <xf numFmtId="189" fontId="11" fillId="0" borderId="2" xfId="14" applyNumberFormat="1" applyFont="1" applyBorder="1" applyAlignment="1">
      <alignment horizontal="right" vertical="center" wrapText="1"/>
    </xf>
    <xf numFmtId="0" fontId="11" fillId="0" borderId="2" xfId="0" applyFont="1" applyFill="1" applyBorder="1" applyAlignment="1">
      <alignment horizontal="left" vertical="center" wrapText="1" indent="2"/>
    </xf>
    <xf numFmtId="0" fontId="10" fillId="0" borderId="2" xfId="0" applyFont="1" applyFill="1" applyBorder="1" applyAlignment="1">
      <alignment horizontal="right" vertical="center" wrapText="1"/>
    </xf>
    <xf numFmtId="0" fontId="18" fillId="0" borderId="2" xfId="0" applyFont="1" applyFill="1" applyBorder="1" applyAlignment="1">
      <alignment horizontal="right" vertical="center" wrapText="1"/>
    </xf>
    <xf numFmtId="0" fontId="19" fillId="0" borderId="2" xfId="0" applyFont="1" applyFill="1" applyBorder="1" applyAlignment="1">
      <alignment horizontal="left" vertical="center" wrapText="1" indent="2"/>
    </xf>
    <xf numFmtId="0" fontId="18" fillId="10" borderId="2" xfId="0" applyFont="1" applyFill="1" applyBorder="1" applyAlignment="1">
      <alignment vertical="center" wrapText="1"/>
    </xf>
    <xf numFmtId="0" fontId="10" fillId="10" borderId="2" xfId="0" applyFont="1" applyFill="1" applyBorder="1" applyAlignment="1">
      <alignment horizontal="right" vertical="center" wrapText="1"/>
    </xf>
    <xf numFmtId="0" fontId="13" fillId="10" borderId="2" xfId="0" applyFont="1" applyFill="1" applyBorder="1" applyAlignment="1">
      <alignment horizontal="right" vertical="center" wrapText="1"/>
    </xf>
    <xf numFmtId="189" fontId="7" fillId="10" borderId="2" xfId="14" applyNumberFormat="1" applyFont="1" applyFill="1" applyBorder="1" applyAlignment="1">
      <alignment horizontal="right" vertical="center" wrapText="1"/>
    </xf>
    <xf numFmtId="189" fontId="8" fillId="10" borderId="2" xfId="14" applyNumberFormat="1" applyFont="1" applyFill="1" applyBorder="1" applyAlignment="1">
      <alignment horizontal="right" vertical="center" wrapText="1"/>
    </xf>
    <xf numFmtId="189" fontId="9" fillId="10" borderId="2" xfId="14" applyNumberFormat="1" applyFont="1" applyFill="1" applyBorder="1" applyAlignment="1">
      <alignment horizontal="right" vertical="center" wrapText="1"/>
    </xf>
    <xf numFmtId="189" fontId="7" fillId="10" borderId="2" xfId="14" applyNumberFormat="1" applyFont="1" applyFill="1" applyBorder="1"/>
    <xf numFmtId="189" fontId="15" fillId="10" borderId="2" xfId="14" applyNumberFormat="1" applyFont="1" applyFill="1" applyBorder="1" applyAlignment="1">
      <alignment horizontal="right" vertical="center" wrapText="1"/>
    </xf>
    <xf numFmtId="0" fontId="16" fillId="0" borderId="2" xfId="0" applyFont="1" applyBorder="1" applyAlignment="1">
      <alignment vertical="center" wrapText="1"/>
    </xf>
    <xf numFmtId="0" fontId="11" fillId="11" borderId="2" xfId="0" applyFont="1" applyFill="1" applyBorder="1" applyAlignment="1">
      <alignment vertical="center" wrapText="1"/>
    </xf>
    <xf numFmtId="3" fontId="10" fillId="11" borderId="2" xfId="0" applyNumberFormat="1" applyFont="1" applyFill="1" applyBorder="1" applyAlignment="1">
      <alignment horizontal="right" vertical="center" wrapText="1"/>
    </xf>
    <xf numFmtId="3" fontId="13" fillId="11" borderId="2" xfId="0" applyNumberFormat="1" applyFont="1" applyFill="1" applyBorder="1" applyAlignment="1">
      <alignment horizontal="right" vertical="center" wrapText="1"/>
    </xf>
    <xf numFmtId="189" fontId="7" fillId="11" borderId="2" xfId="14" applyNumberFormat="1" applyFont="1" applyFill="1" applyBorder="1" applyAlignment="1">
      <alignment vertical="center"/>
    </xf>
    <xf numFmtId="0" fontId="11" fillId="2" borderId="9" xfId="0" applyFont="1" applyFill="1" applyBorder="1" applyAlignment="1">
      <alignment horizontal="center" vertical="center" wrapText="1"/>
    </xf>
    <xf numFmtId="0" fontId="14" fillId="2" borderId="2" xfId="0" applyFont="1" applyFill="1" applyBorder="1" applyAlignment="1">
      <alignment horizontal="center" vertical="center" wrapText="1"/>
    </xf>
    <xf numFmtId="0" fontId="16" fillId="7" borderId="2" xfId="0" applyFont="1" applyFill="1" applyBorder="1" applyAlignment="1">
      <alignment vertical="center" wrapText="1"/>
    </xf>
    <xf numFmtId="189" fontId="18" fillId="0" borderId="2" xfId="0" applyNumberFormat="1" applyFont="1" applyFill="1" applyBorder="1" applyAlignment="1">
      <alignment horizontal="right" vertical="center" wrapText="1"/>
    </xf>
    <xf numFmtId="0" fontId="11" fillId="0" borderId="2" xfId="0" applyFont="1" applyBorder="1" applyAlignment="1">
      <alignment horizontal="right" vertical="center" wrapText="1"/>
    </xf>
    <xf numFmtId="189" fontId="15" fillId="13" borderId="2" xfId="14" applyNumberFormat="1" applyFont="1" applyFill="1" applyBorder="1" applyAlignment="1">
      <alignment horizontal="right" vertical="center" wrapText="1"/>
    </xf>
    <xf numFmtId="189" fontId="15" fillId="13" borderId="2" xfId="14" applyNumberFormat="1" applyFont="1" applyFill="1" applyBorder="1" applyAlignment="1">
      <alignment horizontal="center" vertical="center" wrapText="1"/>
    </xf>
    <xf numFmtId="189" fontId="15" fillId="11" borderId="2" xfId="14" applyNumberFormat="1" applyFont="1" applyFill="1" applyBorder="1" applyAlignment="1">
      <alignment vertical="center"/>
    </xf>
    <xf numFmtId="0" fontId="15" fillId="0" borderId="0" xfId="0" applyFont="1" applyFill="1"/>
    <xf numFmtId="0" fontId="20" fillId="2" borderId="8" xfId="0" applyFont="1" applyFill="1" applyBorder="1" applyAlignment="1">
      <alignment horizontal="center" vertical="center" wrapText="1"/>
    </xf>
    <xf numFmtId="3" fontId="15" fillId="3" borderId="2" xfId="0" applyNumberFormat="1" applyFont="1" applyFill="1" applyBorder="1" applyAlignment="1">
      <alignment horizontal="right" vertical="center" wrapText="1"/>
    </xf>
    <xf numFmtId="0" fontId="15" fillId="4" borderId="2" xfId="0" applyFont="1" applyFill="1" applyBorder="1" applyAlignment="1">
      <alignment horizontal="right" vertical="center" wrapText="1"/>
    </xf>
    <xf numFmtId="3" fontId="15" fillId="5" borderId="2" xfId="0" applyNumberFormat="1" applyFont="1" applyFill="1" applyBorder="1" applyAlignment="1">
      <alignment horizontal="right" vertical="center" wrapText="1"/>
    </xf>
    <xf numFmtId="3" fontId="15" fillId="7" borderId="2" xfId="0" applyNumberFormat="1" applyFont="1" applyFill="1" applyBorder="1" applyAlignment="1">
      <alignment horizontal="right" vertical="center" wrapText="1"/>
    </xf>
    <xf numFmtId="0" fontId="15" fillId="0" borderId="2" xfId="0" applyFont="1" applyBorder="1" applyAlignment="1">
      <alignment horizontal="right" vertical="center" wrapText="1"/>
    </xf>
    <xf numFmtId="0" fontId="15" fillId="0" borderId="2" xfId="0" applyFont="1" applyFill="1" applyBorder="1" applyAlignment="1">
      <alignment horizontal="right" vertical="center" wrapText="1"/>
    </xf>
    <xf numFmtId="189" fontId="15" fillId="0" borderId="2" xfId="0" applyNumberFormat="1" applyFont="1" applyBorder="1" applyAlignment="1">
      <alignment horizontal="right" vertical="center" wrapText="1"/>
    </xf>
    <xf numFmtId="0" fontId="15" fillId="0" borderId="0" xfId="0" applyFont="1"/>
    <xf numFmtId="0" fontId="18" fillId="0" borderId="2" xfId="0" applyFont="1" applyBorder="1" applyAlignment="1">
      <alignment horizontal="right" vertical="center" wrapText="1"/>
    </xf>
    <xf numFmtId="0" fontId="21" fillId="8" borderId="2" xfId="0" applyFont="1" applyFill="1" applyBorder="1" applyAlignment="1">
      <alignment horizontal="right" vertical="center" wrapText="1"/>
    </xf>
    <xf numFmtId="189" fontId="21" fillId="13" borderId="2" xfId="14" applyNumberFormat="1" applyFont="1" applyFill="1" applyBorder="1" applyAlignment="1">
      <alignment horizontal="right" vertical="center" wrapText="1"/>
    </xf>
    <xf numFmtId="189" fontId="21" fillId="8" borderId="2" xfId="14" applyNumberFormat="1" applyFont="1" applyFill="1" applyBorder="1" applyAlignment="1">
      <alignment horizontal="right" vertical="center" wrapText="1"/>
    </xf>
    <xf numFmtId="189" fontId="22" fillId="8" borderId="2" xfId="14" applyNumberFormat="1" applyFont="1" applyFill="1" applyBorder="1" applyAlignment="1">
      <alignment horizontal="right" vertical="center" wrapText="1"/>
    </xf>
    <xf numFmtId="0" fontId="24" fillId="3" borderId="2" xfId="0" applyFont="1" applyFill="1" applyBorder="1" applyAlignment="1">
      <alignment vertical="center" wrapText="1"/>
    </xf>
    <xf numFmtId="0" fontId="24" fillId="7" borderId="2" xfId="0" applyFont="1" applyFill="1" applyBorder="1" applyAlignment="1">
      <alignment horizontal="right" vertical="center" wrapText="1"/>
    </xf>
    <xf numFmtId="0" fontId="24" fillId="0" borderId="0" xfId="0" applyFont="1"/>
    <xf numFmtId="0" fontId="24" fillId="15" borderId="2" xfId="0" applyFont="1" applyFill="1" applyBorder="1" applyAlignment="1">
      <alignment horizontal="left" vertical="center" wrapText="1"/>
    </xf>
    <xf numFmtId="189" fontId="23" fillId="14" borderId="2" xfId="14" applyNumberFormat="1" applyFont="1" applyFill="1" applyBorder="1" applyAlignment="1">
      <alignment horizontal="right" vertical="center" wrapText="1"/>
    </xf>
    <xf numFmtId="0" fontId="24" fillId="17" borderId="2" xfId="0" applyFont="1" applyFill="1" applyBorder="1" applyAlignment="1">
      <alignment horizontal="left" vertical="center" wrapText="1"/>
    </xf>
    <xf numFmtId="0" fontId="23" fillId="15" borderId="2" xfId="0" applyFont="1" applyFill="1" applyBorder="1" applyAlignment="1">
      <alignment horizontal="left" vertical="center" wrapText="1"/>
    </xf>
    <xf numFmtId="189" fontId="23" fillId="15" borderId="2" xfId="14" applyNumberFormat="1" applyFont="1" applyFill="1" applyBorder="1" applyAlignment="1">
      <alignment horizontal="right" vertical="center" wrapText="1"/>
    </xf>
    <xf numFmtId="0" fontId="23" fillId="0" borderId="0" xfId="0" applyFont="1"/>
    <xf numFmtId="0" fontId="18" fillId="0" borderId="0" xfId="0" applyFont="1"/>
    <xf numFmtId="0" fontId="23" fillId="17" borderId="2" xfId="0" applyFont="1" applyFill="1" applyBorder="1" applyAlignment="1">
      <alignment horizontal="left" vertical="center" wrapText="1"/>
    </xf>
    <xf numFmtId="189" fontId="23" fillId="4" borderId="2" xfId="14" applyNumberFormat="1" applyFont="1" applyFill="1" applyBorder="1" applyAlignment="1">
      <alignment horizontal="right" vertical="center" wrapText="1"/>
    </xf>
    <xf numFmtId="0" fontId="24" fillId="18" borderId="2" xfId="0" applyFont="1" applyFill="1" applyBorder="1" applyAlignment="1">
      <alignment horizontal="right" vertical="center" wrapText="1"/>
    </xf>
    <xf numFmtId="17" fontId="24" fillId="16" borderId="3" xfId="2" applyNumberFormat="1" applyFont="1" applyFill="1" applyBorder="1" applyAlignment="1">
      <alignment horizontal="center" vertical="center" wrapText="1"/>
    </xf>
    <xf numFmtId="189" fontId="24" fillId="3" borderId="2" xfId="14" applyNumberFormat="1" applyFont="1" applyFill="1" applyBorder="1" applyAlignment="1">
      <alignment horizontal="right" vertical="center" wrapText="1"/>
    </xf>
    <xf numFmtId="0" fontId="24" fillId="7" borderId="2" xfId="0" applyFont="1" applyFill="1" applyBorder="1" applyAlignment="1">
      <alignment horizontal="left" vertical="center" wrapText="1"/>
    </xf>
    <xf numFmtId="189" fontId="24" fillId="7" borderId="2" xfId="14" applyNumberFormat="1" applyFont="1" applyFill="1" applyBorder="1" applyAlignment="1">
      <alignment horizontal="right" vertical="center" wrapText="1"/>
    </xf>
    <xf numFmtId="189" fontId="23" fillId="14" borderId="2" xfId="14" applyNumberFormat="1" applyFont="1" applyFill="1" applyBorder="1" applyAlignment="1">
      <alignment horizontal="center" vertical="center" wrapText="1"/>
    </xf>
    <xf numFmtId="189" fontId="24" fillId="7" borderId="2" xfId="14" applyNumberFormat="1" applyFont="1" applyFill="1" applyBorder="1"/>
    <xf numFmtId="189" fontId="24" fillId="7" borderId="2" xfId="14" applyNumberFormat="1" applyFont="1" applyFill="1" applyBorder="1" applyAlignment="1">
      <alignment horizontal="center" vertical="center" wrapText="1"/>
    </xf>
    <xf numFmtId="0" fontId="23" fillId="0" borderId="2" xfId="0" applyFont="1" applyFill="1" applyBorder="1" applyAlignment="1">
      <alignment horizontal="left" vertical="center" wrapText="1"/>
    </xf>
    <xf numFmtId="189" fontId="23" fillId="18" borderId="2" xfId="14" applyNumberFormat="1" applyFont="1" applyFill="1" applyBorder="1" applyAlignment="1">
      <alignment horizontal="center" vertical="center" wrapText="1"/>
    </xf>
    <xf numFmtId="189" fontId="24" fillId="18" borderId="2" xfId="14" applyNumberFormat="1" applyFont="1" applyFill="1" applyBorder="1" applyAlignment="1">
      <alignment horizontal="right" vertical="center" wrapText="1"/>
    </xf>
    <xf numFmtId="189" fontId="23" fillId="18" borderId="2" xfId="14" applyNumberFormat="1" applyFont="1" applyFill="1" applyBorder="1" applyAlignment="1">
      <alignment horizontal="right" vertical="center" wrapText="1"/>
    </xf>
    <xf numFmtId="189" fontId="24" fillId="18" borderId="2" xfId="14" applyNumberFormat="1" applyFont="1" applyFill="1" applyBorder="1"/>
    <xf numFmtId="0" fontId="24" fillId="0" borderId="2" xfId="0" applyFont="1" applyFill="1" applyBorder="1" applyAlignment="1">
      <alignment horizontal="left" vertical="center" wrapText="1"/>
    </xf>
    <xf numFmtId="189" fontId="24" fillId="0" borderId="2" xfId="14" applyNumberFormat="1" applyFont="1" applyFill="1" applyBorder="1"/>
    <xf numFmtId="0" fontId="19" fillId="0" borderId="2" xfId="0" applyFont="1" applyFill="1" applyBorder="1" applyAlignment="1">
      <alignment horizontal="left" vertical="center" wrapText="1"/>
    </xf>
    <xf numFmtId="189" fontId="23" fillId="7" borderId="2" xfId="14" applyNumberFormat="1" applyFont="1" applyFill="1" applyBorder="1" applyAlignment="1">
      <alignment horizontal="right" vertical="center" wrapText="1"/>
    </xf>
    <xf numFmtId="0" fontId="24" fillId="0" borderId="2" xfId="0" applyFont="1" applyBorder="1"/>
    <xf numFmtId="0" fontId="23" fillId="0" borderId="0" xfId="0" applyFont="1" applyFill="1"/>
    <xf numFmtId="3" fontId="23" fillId="19" borderId="2" xfId="0" applyNumberFormat="1" applyFont="1" applyFill="1" applyBorder="1" applyAlignment="1">
      <alignment horizontal="right" vertical="center" wrapText="1"/>
    </xf>
    <xf numFmtId="3" fontId="23" fillId="19" borderId="2" xfId="0" applyNumberFormat="1" applyFont="1" applyFill="1" applyBorder="1" applyAlignment="1">
      <alignment vertical="center" wrapText="1"/>
    </xf>
    <xf numFmtId="189" fontId="23" fillId="19" borderId="2" xfId="14" applyNumberFormat="1" applyFont="1" applyFill="1" applyBorder="1" applyAlignment="1">
      <alignment horizontal="center" vertical="center"/>
    </xf>
    <xf numFmtId="189" fontId="23" fillId="19" borderId="2" xfId="14" applyNumberFormat="1" applyFont="1" applyFill="1" applyBorder="1"/>
    <xf numFmtId="189" fontId="23" fillId="19" borderId="2" xfId="14" applyNumberFormat="1" applyFont="1" applyFill="1" applyBorder="1" applyAlignment="1">
      <alignment vertical="center"/>
    </xf>
    <xf numFmtId="43" fontId="24" fillId="0" borderId="0" xfId="0" applyNumberFormat="1" applyFont="1"/>
    <xf numFmtId="43" fontId="23" fillId="0" borderId="0" xfId="0" applyNumberFormat="1" applyFont="1"/>
    <xf numFmtId="0" fontId="25" fillId="7" borderId="2" xfId="0" applyFont="1" applyFill="1" applyBorder="1" applyAlignment="1">
      <alignment horizontal="left" vertical="center" wrapText="1"/>
    </xf>
    <xf numFmtId="189" fontId="26" fillId="19" borderId="2" xfId="14" applyNumberFormat="1" applyFont="1" applyFill="1" applyBorder="1"/>
    <xf numFmtId="189" fontId="26" fillId="14" borderId="2" xfId="14" applyNumberFormat="1" applyFont="1" applyFill="1" applyBorder="1" applyAlignment="1">
      <alignment horizontal="right" vertical="center" wrapText="1"/>
    </xf>
    <xf numFmtId="189" fontId="25" fillId="7" borderId="2" xfId="14" applyNumberFormat="1" applyFont="1" applyFill="1" applyBorder="1" applyAlignment="1">
      <alignment horizontal="right" vertical="center" wrapText="1"/>
    </xf>
    <xf numFmtId="0" fontId="26" fillId="0" borderId="2" xfId="0" applyFont="1" applyFill="1" applyBorder="1" applyAlignment="1">
      <alignment horizontal="left" vertical="center" wrapText="1"/>
    </xf>
    <xf numFmtId="189" fontId="26" fillId="18" borderId="2" xfId="14" applyNumberFormat="1" applyFont="1" applyFill="1" applyBorder="1" applyAlignment="1">
      <alignment horizontal="right" vertical="center" wrapText="1"/>
    </xf>
    <xf numFmtId="0" fontId="25" fillId="0" borderId="2" xfId="0" applyFont="1" applyFill="1" applyBorder="1" applyAlignment="1">
      <alignment horizontal="left" vertical="center" wrapText="1"/>
    </xf>
    <xf numFmtId="189" fontId="26" fillId="14" borderId="2" xfId="14" applyNumberFormat="1" applyFont="1" applyFill="1" applyBorder="1" applyAlignment="1">
      <alignment horizontal="center" vertical="center" wrapText="1"/>
    </xf>
    <xf numFmtId="189" fontId="26" fillId="18" borderId="2" xfId="14" applyNumberFormat="1" applyFont="1" applyFill="1" applyBorder="1" applyAlignment="1">
      <alignment horizontal="center" vertical="center" wrapText="1"/>
    </xf>
    <xf numFmtId="189" fontId="25" fillId="18" borderId="2" xfId="14" applyNumberFormat="1" applyFont="1" applyFill="1" applyBorder="1" applyAlignment="1">
      <alignment horizontal="right" vertical="center" wrapText="1"/>
    </xf>
    <xf numFmtId="189" fontId="25" fillId="18" borderId="2" xfId="14" applyNumberFormat="1" applyFont="1" applyFill="1" applyBorder="1"/>
    <xf numFmtId="189" fontId="25" fillId="7" borderId="2" xfId="14" applyNumberFormat="1" applyFont="1" applyFill="1" applyBorder="1"/>
    <xf numFmtId="189" fontId="25" fillId="0" borderId="2" xfId="14" applyNumberFormat="1" applyFont="1" applyFill="1" applyBorder="1"/>
    <xf numFmtId="0" fontId="23" fillId="18" borderId="2" xfId="0" applyFont="1" applyFill="1" applyBorder="1" applyAlignment="1">
      <alignment horizontal="left" vertical="center" wrapText="1"/>
    </xf>
    <xf numFmtId="189" fontId="23" fillId="20" borderId="2" xfId="14" applyNumberFormat="1" applyFont="1" applyFill="1" applyBorder="1"/>
    <xf numFmtId="0" fontId="11" fillId="0" borderId="6" xfId="0" applyFont="1" applyBorder="1"/>
    <xf numFmtId="2" fontId="24" fillId="0" borderId="0" xfId="0" applyNumberFormat="1" applyFont="1"/>
    <xf numFmtId="0" fontId="23" fillId="14" borderId="3" xfId="2" applyFont="1" applyFill="1" applyBorder="1" applyAlignment="1">
      <alignment horizontal="center" vertical="center" wrapText="1"/>
    </xf>
    <xf numFmtId="0" fontId="23" fillId="14" borderId="1" xfId="2" applyFont="1" applyFill="1" applyBorder="1" applyAlignment="1">
      <alignment horizontal="center" vertical="center"/>
    </xf>
    <xf numFmtId="0" fontId="24" fillId="16" borderId="5" xfId="2" applyFont="1" applyFill="1" applyBorder="1" applyAlignment="1">
      <alignment horizontal="center" vertical="center"/>
    </xf>
    <xf numFmtId="0" fontId="24" fillId="16" borderId="6" xfId="2" applyFont="1" applyFill="1" applyBorder="1" applyAlignment="1">
      <alignment horizontal="center" vertical="center"/>
    </xf>
    <xf numFmtId="0" fontId="24" fillId="16" borderId="4" xfId="2" applyFont="1" applyFill="1" applyBorder="1" applyAlignment="1">
      <alignment horizontal="center" vertical="center"/>
    </xf>
    <xf numFmtId="0" fontId="23" fillId="0" borderId="0" xfId="0" applyFont="1" applyAlignment="1">
      <alignment horizontal="center"/>
    </xf>
    <xf numFmtId="0" fontId="24" fillId="16" borderId="13" xfId="0" applyFont="1" applyFill="1" applyBorder="1" applyAlignment="1">
      <alignment horizontal="center" vertical="center" wrapText="1"/>
    </xf>
    <xf numFmtId="0" fontId="24" fillId="16" borderId="14" xfId="0" applyFont="1" applyFill="1" applyBorder="1" applyAlignment="1">
      <alignment horizontal="center" vertical="center" wrapText="1"/>
    </xf>
    <xf numFmtId="0" fontId="23" fillId="19" borderId="10" xfId="0" applyFont="1" applyFill="1" applyBorder="1" applyAlignment="1">
      <alignment horizontal="center" vertical="center" wrapText="1"/>
    </xf>
    <xf numFmtId="0" fontId="23" fillId="19" borderId="11" xfId="0" applyFont="1" applyFill="1" applyBorder="1" applyAlignment="1">
      <alignment horizontal="center" vertical="center" wrapText="1"/>
    </xf>
    <xf numFmtId="0" fontId="24" fillId="16" borderId="12" xfId="0" applyFont="1" applyFill="1" applyBorder="1" applyAlignment="1">
      <alignment horizontal="center" vertical="center" wrapText="1"/>
    </xf>
    <xf numFmtId="0" fontId="24" fillId="16" borderId="11" xfId="0" applyFont="1" applyFill="1" applyBorder="1" applyAlignment="1">
      <alignment horizontal="center" vertical="center" wrapText="1"/>
    </xf>
    <xf numFmtId="0" fontId="7" fillId="6" borderId="5" xfId="2" applyFont="1" applyFill="1" applyBorder="1" applyAlignment="1">
      <alignment horizontal="center" vertical="center"/>
    </xf>
    <xf numFmtId="0" fontId="7" fillId="6" borderId="6" xfId="2" applyFont="1" applyFill="1" applyBorder="1" applyAlignment="1">
      <alignment horizontal="center" vertical="center"/>
    </xf>
    <xf numFmtId="0" fontId="7" fillId="6" borderId="4" xfId="2" applyFont="1" applyFill="1" applyBorder="1" applyAlignment="1">
      <alignment horizontal="center" vertical="center"/>
    </xf>
    <xf numFmtId="0" fontId="12" fillId="0" borderId="0" xfId="0" applyFont="1" applyAlignment="1">
      <alignment horizontal="center"/>
    </xf>
    <xf numFmtId="0" fontId="15" fillId="12" borderId="3" xfId="2" applyFont="1" applyFill="1" applyBorder="1" applyAlignment="1">
      <alignment horizontal="center" vertical="center" wrapText="1"/>
    </xf>
    <xf numFmtId="0" fontId="15" fillId="12" borderId="1" xfId="2" applyFont="1" applyFill="1" applyBorder="1" applyAlignment="1">
      <alignment horizontal="center" vertical="center"/>
    </xf>
    <xf numFmtId="0" fontId="7" fillId="2" borderId="5" xfId="0" applyFont="1" applyFill="1" applyBorder="1" applyAlignment="1">
      <alignment horizontal="center" vertical="center" wrapText="1"/>
    </xf>
    <xf numFmtId="0" fontId="7" fillId="2" borderId="4" xfId="0" applyFont="1" applyFill="1" applyBorder="1" applyAlignment="1">
      <alignment horizontal="center" vertical="center" wrapText="1"/>
    </xf>
  </cellXfs>
  <cellStyles count="15">
    <cellStyle name="Comma" xfId="14" builtinId="3"/>
    <cellStyle name="Comma 11" xfId="3"/>
    <cellStyle name="Comma 2" xfId="4"/>
    <cellStyle name="Comma 3" xfId="5"/>
    <cellStyle name="Normal" xfId="0" builtinId="0"/>
    <cellStyle name="Normal 16" xfId="6"/>
    <cellStyle name="Normal 2" xfId="7"/>
    <cellStyle name="Normal 3" xfId="8"/>
    <cellStyle name="Normal 4" xfId="9"/>
    <cellStyle name="Normal 5" xfId="2"/>
    <cellStyle name="เครื่องหมายจุลภาค 2" xfId="10"/>
    <cellStyle name="เครื่องหมายจุลภาค 75" xfId="11"/>
    <cellStyle name="ปกติ 2" xfId="1"/>
    <cellStyle name="ปกติ 2 10" xfId="12"/>
    <cellStyle name="ปกติ 2 2" xfId="13"/>
  </cellStyles>
  <dxfs count="0"/>
  <tableStyles count="0" defaultTableStyle="TableStyleMedium2" defaultPivotStyle="PivotStyleMedium9"/>
  <colors>
    <mruColors>
      <color rgb="FFFFCCFF"/>
      <color rgb="FFFF99FF"/>
      <color rgb="FF66CCFF"/>
      <color rgb="FFD7FED2"/>
      <color rgb="FFD0FBA5"/>
      <color rgb="FF99FFCC"/>
      <color rgb="FF000099"/>
      <color rgb="FFFFFF99"/>
      <color rgb="FFCC66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ชุดรูปแบบของ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</sheetPr>
  <dimension ref="A1:AB57"/>
  <sheetViews>
    <sheetView tabSelected="1" topLeftCell="A2" zoomScaleNormal="100" workbookViewId="0">
      <pane xSplit="18" ySplit="3" topLeftCell="S29" activePane="bottomRight" state="frozen"/>
      <selection activeCell="A2" sqref="A2"/>
      <selection pane="topRight" activeCell="S2" sqref="S2"/>
      <selection pane="bottomLeft" activeCell="A5" sqref="A5"/>
      <selection pane="bottomRight" activeCell="M37" sqref="M37"/>
    </sheetView>
  </sheetViews>
  <sheetFormatPr defaultRowHeight="24" x14ac:dyDescent="0.55000000000000004"/>
  <cols>
    <col min="1" max="1" width="35.25" style="76" customWidth="1"/>
    <col min="2" max="2" width="7.625" style="82" customWidth="1"/>
    <col min="3" max="3" width="7.75" style="104" customWidth="1"/>
    <col min="4" max="6" width="6.125" style="76" customWidth="1"/>
    <col min="7" max="7" width="8.25" style="104" customWidth="1"/>
    <col min="8" max="10" width="6.25" style="76" customWidth="1"/>
    <col min="11" max="11" width="8.5" style="76" customWidth="1"/>
    <col min="12" max="12" width="6.25" style="76" bestFit="1" customWidth="1"/>
    <col min="13" max="13" width="6.375" style="76" customWidth="1"/>
    <col min="14" max="14" width="5.75" style="76" customWidth="1"/>
    <col min="15" max="15" width="8" style="76" customWidth="1"/>
    <col min="16" max="16" width="6.125" style="76" customWidth="1"/>
    <col min="17" max="18" width="6" style="76" customWidth="1"/>
    <col min="19" max="19" width="15.25" style="76" customWidth="1"/>
    <col min="20" max="20" width="7.375" style="76" customWidth="1"/>
    <col min="21" max="28" width="9" style="76"/>
    <col min="29" max="16384" width="9" style="9"/>
  </cols>
  <sheetData>
    <row r="1" spans="1:28" x14ac:dyDescent="0.55000000000000004">
      <c r="A1" s="134" t="s">
        <v>62</v>
      </c>
      <c r="B1" s="134"/>
      <c r="C1" s="134"/>
      <c r="D1" s="134"/>
      <c r="E1" s="134"/>
      <c r="F1" s="134"/>
      <c r="G1" s="134"/>
      <c r="H1" s="134"/>
      <c r="I1" s="134"/>
      <c r="J1" s="134"/>
      <c r="K1" s="134"/>
      <c r="L1" s="134"/>
      <c r="M1" s="134"/>
      <c r="N1" s="134"/>
      <c r="O1" s="134"/>
      <c r="P1" s="134"/>
      <c r="Q1" s="134"/>
      <c r="R1" s="134"/>
    </row>
    <row r="2" spans="1:28" x14ac:dyDescent="0.55000000000000004">
      <c r="A2" s="134" t="s">
        <v>20</v>
      </c>
      <c r="B2" s="134"/>
      <c r="C2" s="134"/>
      <c r="D2" s="134"/>
      <c r="E2" s="134"/>
      <c r="F2" s="134"/>
      <c r="G2" s="134"/>
      <c r="H2" s="134"/>
      <c r="I2" s="134"/>
      <c r="J2" s="134"/>
      <c r="K2" s="134"/>
      <c r="L2" s="134"/>
      <c r="M2" s="134"/>
      <c r="N2" s="134"/>
      <c r="O2" s="134"/>
      <c r="P2" s="134"/>
      <c r="Q2" s="134"/>
      <c r="R2" s="134"/>
    </row>
    <row r="3" spans="1:28" ht="21" customHeight="1" x14ac:dyDescent="0.55000000000000004">
      <c r="A3" s="135" t="s">
        <v>0</v>
      </c>
      <c r="B3" s="137" t="s">
        <v>1</v>
      </c>
      <c r="C3" s="129" t="s">
        <v>11</v>
      </c>
      <c r="D3" s="131" t="s">
        <v>12</v>
      </c>
      <c r="E3" s="132"/>
      <c r="F3" s="133"/>
      <c r="G3" s="129" t="s">
        <v>13</v>
      </c>
      <c r="H3" s="131" t="s">
        <v>14</v>
      </c>
      <c r="I3" s="132"/>
      <c r="J3" s="133"/>
      <c r="K3" s="129" t="s">
        <v>45</v>
      </c>
      <c r="L3" s="131" t="s">
        <v>48</v>
      </c>
      <c r="M3" s="132"/>
      <c r="N3" s="133"/>
      <c r="O3" s="129" t="s">
        <v>46</v>
      </c>
      <c r="P3" s="131" t="s">
        <v>47</v>
      </c>
      <c r="Q3" s="132"/>
      <c r="R3" s="133"/>
    </row>
    <row r="4" spans="1:28" ht="35.25" customHeight="1" x14ac:dyDescent="0.55000000000000004">
      <c r="A4" s="136"/>
      <c r="B4" s="138"/>
      <c r="C4" s="130"/>
      <c r="D4" s="87">
        <v>23285</v>
      </c>
      <c r="E4" s="87">
        <v>23316</v>
      </c>
      <c r="F4" s="87">
        <v>23346</v>
      </c>
      <c r="G4" s="130"/>
      <c r="H4" s="87">
        <v>23377</v>
      </c>
      <c r="I4" s="87">
        <v>23408</v>
      </c>
      <c r="J4" s="87">
        <v>23437</v>
      </c>
      <c r="K4" s="130"/>
      <c r="L4" s="87">
        <v>23468</v>
      </c>
      <c r="M4" s="87">
        <v>23498</v>
      </c>
      <c r="N4" s="87">
        <v>23529</v>
      </c>
      <c r="O4" s="130"/>
      <c r="P4" s="87">
        <v>23559</v>
      </c>
      <c r="Q4" s="87">
        <v>23590</v>
      </c>
      <c r="R4" s="87">
        <v>23621</v>
      </c>
    </row>
    <row r="5" spans="1:28" x14ac:dyDescent="0.55000000000000004">
      <c r="A5" s="74" t="s">
        <v>2</v>
      </c>
      <c r="B5" s="105">
        <f>SUM(B6:B7)</f>
        <v>6635</v>
      </c>
      <c r="C5" s="78">
        <f>+C6+C7</f>
        <v>1496</v>
      </c>
      <c r="D5" s="88">
        <f>+D6+D7</f>
        <v>416</v>
      </c>
      <c r="E5" s="88">
        <f t="shared" ref="E5:F5" si="0">+E6+E7</f>
        <v>580</v>
      </c>
      <c r="F5" s="88">
        <f t="shared" si="0"/>
        <v>500</v>
      </c>
      <c r="G5" s="78">
        <f>+G6+G7</f>
        <v>1840</v>
      </c>
      <c r="H5" s="88">
        <f>+H6+H7</f>
        <v>620</v>
      </c>
      <c r="I5" s="88">
        <f t="shared" ref="I5:J5" si="1">+I6+I7</f>
        <v>640</v>
      </c>
      <c r="J5" s="88">
        <f t="shared" si="1"/>
        <v>580</v>
      </c>
      <c r="K5" s="78">
        <f>+K6+K7</f>
        <v>1814</v>
      </c>
      <c r="L5" s="88">
        <f>+L6+L7</f>
        <v>630</v>
      </c>
      <c r="M5" s="88">
        <f t="shared" ref="M5:N5" si="2">+M6+M7</f>
        <v>594</v>
      </c>
      <c r="N5" s="88">
        <f t="shared" si="2"/>
        <v>570</v>
      </c>
      <c r="O5" s="78">
        <f>+O6+O7</f>
        <v>1485</v>
      </c>
      <c r="P5" s="88">
        <f>+P6+P7</f>
        <v>610</v>
      </c>
      <c r="Q5" s="88">
        <f t="shared" ref="Q5:R5" si="3">+Q6+Q7</f>
        <v>475</v>
      </c>
      <c r="R5" s="88">
        <f t="shared" si="3"/>
        <v>400</v>
      </c>
      <c r="S5" s="110">
        <f>C5*100/B5</f>
        <v>22.547098718914846</v>
      </c>
      <c r="T5" s="110">
        <f>C6*100/B6</f>
        <v>26.079295154185022</v>
      </c>
    </row>
    <row r="6" spans="1:28" s="83" customFormat="1" x14ac:dyDescent="0.55000000000000004">
      <c r="A6" s="80" t="s">
        <v>3</v>
      </c>
      <c r="B6" s="106">
        <v>1135</v>
      </c>
      <c r="C6" s="78">
        <f t="shared" ref="C6:R6" si="4">+C8+C11+C15+C29+C38+C50+C53</f>
        <v>296</v>
      </c>
      <c r="D6" s="81">
        <f t="shared" si="4"/>
        <v>16</v>
      </c>
      <c r="E6" s="81">
        <f t="shared" si="4"/>
        <v>180</v>
      </c>
      <c r="F6" s="81">
        <f t="shared" si="4"/>
        <v>100</v>
      </c>
      <c r="G6" s="78">
        <f t="shared" si="4"/>
        <v>340</v>
      </c>
      <c r="H6" s="81">
        <f t="shared" si="4"/>
        <v>120</v>
      </c>
      <c r="I6" s="81">
        <f t="shared" si="4"/>
        <v>140</v>
      </c>
      <c r="J6" s="81">
        <f t="shared" si="4"/>
        <v>80</v>
      </c>
      <c r="K6" s="78">
        <f t="shared" si="4"/>
        <v>314</v>
      </c>
      <c r="L6" s="81">
        <f t="shared" si="4"/>
        <v>130</v>
      </c>
      <c r="M6" s="81">
        <f t="shared" si="4"/>
        <v>94</v>
      </c>
      <c r="N6" s="81">
        <f t="shared" si="4"/>
        <v>70</v>
      </c>
      <c r="O6" s="78">
        <f t="shared" si="4"/>
        <v>185</v>
      </c>
      <c r="P6" s="81">
        <f t="shared" si="4"/>
        <v>110</v>
      </c>
      <c r="Q6" s="81">
        <f t="shared" si="4"/>
        <v>75</v>
      </c>
      <c r="R6" s="81">
        <f t="shared" si="4"/>
        <v>0</v>
      </c>
      <c r="S6" s="111">
        <f>G5*100/B5</f>
        <v>27.731725697061041</v>
      </c>
      <c r="T6" s="111">
        <f>G6*100/B6</f>
        <v>29.955947136563875</v>
      </c>
      <c r="U6" s="82"/>
      <c r="V6" s="82"/>
      <c r="W6" s="82"/>
      <c r="X6" s="82"/>
      <c r="Y6" s="82"/>
      <c r="Z6" s="82"/>
      <c r="AA6" s="82"/>
      <c r="AB6" s="82"/>
    </row>
    <row r="7" spans="1:28" s="83" customFormat="1" x14ac:dyDescent="0.55000000000000004">
      <c r="A7" s="84" t="s">
        <v>4</v>
      </c>
      <c r="B7" s="105">
        <v>5500</v>
      </c>
      <c r="C7" s="78">
        <f t="shared" ref="C7:R7" si="5">+C14</f>
        <v>1200</v>
      </c>
      <c r="D7" s="85">
        <f t="shared" si="5"/>
        <v>400</v>
      </c>
      <c r="E7" s="85">
        <f t="shared" si="5"/>
        <v>400</v>
      </c>
      <c r="F7" s="85">
        <f t="shared" si="5"/>
        <v>400</v>
      </c>
      <c r="G7" s="78">
        <f t="shared" si="5"/>
        <v>1500</v>
      </c>
      <c r="H7" s="85">
        <f t="shared" si="5"/>
        <v>500</v>
      </c>
      <c r="I7" s="85">
        <f t="shared" si="5"/>
        <v>500</v>
      </c>
      <c r="J7" s="85">
        <f t="shared" si="5"/>
        <v>500</v>
      </c>
      <c r="K7" s="78">
        <f t="shared" si="5"/>
        <v>1500</v>
      </c>
      <c r="L7" s="85">
        <f t="shared" si="5"/>
        <v>500</v>
      </c>
      <c r="M7" s="85">
        <f t="shared" si="5"/>
        <v>500</v>
      </c>
      <c r="N7" s="85">
        <f t="shared" si="5"/>
        <v>500</v>
      </c>
      <c r="O7" s="78">
        <f t="shared" si="5"/>
        <v>1300</v>
      </c>
      <c r="P7" s="85">
        <f t="shared" si="5"/>
        <v>500</v>
      </c>
      <c r="Q7" s="85">
        <f t="shared" si="5"/>
        <v>400</v>
      </c>
      <c r="R7" s="85">
        <f t="shared" si="5"/>
        <v>400</v>
      </c>
      <c r="S7" s="111">
        <f>K5*100/B5</f>
        <v>27.339864355689524</v>
      </c>
      <c r="T7" s="111">
        <f>K6*100/B6</f>
        <v>27.665198237885463</v>
      </c>
      <c r="U7" s="82"/>
      <c r="V7" s="82"/>
      <c r="W7" s="82"/>
      <c r="X7" s="82"/>
      <c r="Y7" s="82"/>
      <c r="Z7" s="82"/>
      <c r="AA7" s="82"/>
      <c r="AB7" s="82"/>
    </row>
    <row r="8" spans="1:28" ht="46.5" x14ac:dyDescent="0.55000000000000004">
      <c r="A8" s="77" t="s">
        <v>61</v>
      </c>
      <c r="B8" s="107">
        <f>+B10+B9</f>
        <v>40</v>
      </c>
      <c r="C8" s="78"/>
      <c r="D8" s="81"/>
      <c r="E8" s="81"/>
      <c r="F8" s="81"/>
      <c r="G8" s="78">
        <f>SUM(G9:G10)</f>
        <v>20</v>
      </c>
      <c r="H8" s="81">
        <f>SUM(H9:H10)</f>
        <v>20</v>
      </c>
      <c r="I8" s="81"/>
      <c r="J8" s="81"/>
      <c r="K8" s="78">
        <f>SUM(K9:K10)</f>
        <v>20</v>
      </c>
      <c r="L8" s="81">
        <f>SUM(L9:L10)</f>
        <v>20</v>
      </c>
      <c r="M8" s="81"/>
      <c r="N8" s="81"/>
      <c r="O8" s="78"/>
      <c r="P8" s="81"/>
      <c r="Q8" s="81"/>
      <c r="R8" s="81"/>
      <c r="S8" s="110">
        <f>O5*100/B5</f>
        <v>22.381311228334589</v>
      </c>
      <c r="T8" s="110">
        <f>O6*100/B6</f>
        <v>16.29955947136564</v>
      </c>
    </row>
    <row r="9" spans="1:28" x14ac:dyDescent="0.55000000000000004">
      <c r="A9" s="112" t="s">
        <v>66</v>
      </c>
      <c r="B9" s="113">
        <f>+G9</f>
        <v>20</v>
      </c>
      <c r="C9" s="114"/>
      <c r="D9" s="115"/>
      <c r="E9" s="115"/>
      <c r="F9" s="115"/>
      <c r="G9" s="114">
        <f>SUM(H9:J9)</f>
        <v>20</v>
      </c>
      <c r="H9" s="115">
        <v>20</v>
      </c>
      <c r="I9" s="115"/>
      <c r="J9" s="115"/>
      <c r="K9" s="114"/>
      <c r="L9" s="115"/>
      <c r="M9" s="115"/>
      <c r="N9" s="115"/>
      <c r="O9" s="114"/>
      <c r="P9" s="115"/>
      <c r="Q9" s="115"/>
      <c r="R9" s="115"/>
    </row>
    <row r="10" spans="1:28" x14ac:dyDescent="0.55000000000000004">
      <c r="A10" s="112" t="s">
        <v>91</v>
      </c>
      <c r="B10" s="113">
        <f>+K10</f>
        <v>20</v>
      </c>
      <c r="C10" s="114"/>
      <c r="D10" s="115"/>
      <c r="E10" s="115"/>
      <c r="F10" s="115"/>
      <c r="G10" s="114"/>
      <c r="H10" s="115"/>
      <c r="I10" s="115"/>
      <c r="J10" s="115"/>
      <c r="K10" s="114">
        <f>SUM(L10:N10)</f>
        <v>20</v>
      </c>
      <c r="L10" s="115">
        <v>20</v>
      </c>
      <c r="M10" s="115"/>
      <c r="N10" s="115"/>
      <c r="O10" s="114"/>
      <c r="P10" s="115"/>
      <c r="Q10" s="115"/>
      <c r="R10" s="115"/>
    </row>
    <row r="11" spans="1:28" x14ac:dyDescent="0.55000000000000004">
      <c r="A11" s="77" t="s">
        <v>64</v>
      </c>
      <c r="B11" s="108">
        <v>105</v>
      </c>
      <c r="C11" s="91"/>
      <c r="D11" s="81"/>
      <c r="E11" s="81"/>
      <c r="F11" s="81"/>
      <c r="G11" s="78"/>
      <c r="H11" s="81"/>
      <c r="I11" s="81"/>
      <c r="J11" s="81"/>
      <c r="K11" s="78"/>
      <c r="L11" s="81"/>
      <c r="M11" s="81"/>
      <c r="N11" s="81"/>
      <c r="O11" s="78">
        <f>SUM(O12:O13)</f>
        <v>105</v>
      </c>
      <c r="P11" s="81">
        <f>+P12+P13</f>
        <v>50</v>
      </c>
      <c r="Q11" s="81">
        <f t="shared" ref="Q11:R11" si="6">+Q12+Q13</f>
        <v>55</v>
      </c>
      <c r="R11" s="81">
        <f t="shared" si="6"/>
        <v>0</v>
      </c>
    </row>
    <row r="12" spans="1:28" x14ac:dyDescent="0.55000000000000004">
      <c r="A12" s="89" t="s">
        <v>67</v>
      </c>
      <c r="B12" s="108">
        <f>+O12</f>
        <v>50</v>
      </c>
      <c r="C12" s="91"/>
      <c r="D12" s="90"/>
      <c r="E12" s="90"/>
      <c r="F12" s="90"/>
      <c r="G12" s="78"/>
      <c r="H12" s="93"/>
      <c r="I12" s="93"/>
      <c r="J12" s="93"/>
      <c r="K12" s="78"/>
      <c r="L12" s="90"/>
      <c r="M12" s="90"/>
      <c r="N12" s="90"/>
      <c r="O12" s="78">
        <f>SUM(P12:R12)</f>
        <v>50</v>
      </c>
      <c r="P12" s="93">
        <v>50</v>
      </c>
      <c r="Q12" s="93"/>
      <c r="R12" s="93"/>
    </row>
    <row r="13" spans="1:28" x14ac:dyDescent="0.55000000000000004">
      <c r="A13" s="89" t="s">
        <v>68</v>
      </c>
      <c r="B13" s="108">
        <f>+O13</f>
        <v>55</v>
      </c>
      <c r="C13" s="91"/>
      <c r="D13" s="90"/>
      <c r="E13" s="90"/>
      <c r="F13" s="90"/>
      <c r="G13" s="78"/>
      <c r="H13" s="93"/>
      <c r="I13" s="93"/>
      <c r="J13" s="93"/>
      <c r="K13" s="78"/>
      <c r="L13" s="90"/>
      <c r="M13" s="90"/>
      <c r="N13" s="90"/>
      <c r="O13" s="78">
        <f>SUM(P13:R13)</f>
        <v>55</v>
      </c>
      <c r="P13" s="93"/>
      <c r="Q13" s="93">
        <v>55</v>
      </c>
      <c r="R13" s="93"/>
    </row>
    <row r="14" spans="1:28" ht="46.5" customHeight="1" x14ac:dyDescent="0.55000000000000004">
      <c r="A14" s="79" t="s">
        <v>49</v>
      </c>
      <c r="B14" s="107">
        <f>+C14+G14+K14+O14</f>
        <v>5500</v>
      </c>
      <c r="C14" s="78">
        <f>SUM(D14:F14)</f>
        <v>1200</v>
      </c>
      <c r="D14" s="90">
        <v>400</v>
      </c>
      <c r="E14" s="90">
        <v>400</v>
      </c>
      <c r="F14" s="90">
        <v>400</v>
      </c>
      <c r="G14" s="78">
        <f>SUM(H14:J14)</f>
        <v>1500</v>
      </c>
      <c r="H14" s="90">
        <v>500</v>
      </c>
      <c r="I14" s="90">
        <v>500</v>
      </c>
      <c r="J14" s="90">
        <v>500</v>
      </c>
      <c r="K14" s="78">
        <f>SUM(L14:N14)</f>
        <v>1500</v>
      </c>
      <c r="L14" s="90">
        <v>500</v>
      </c>
      <c r="M14" s="90">
        <v>500</v>
      </c>
      <c r="N14" s="90">
        <v>500</v>
      </c>
      <c r="O14" s="78">
        <f>SUM(P14:R14)</f>
        <v>1300</v>
      </c>
      <c r="P14" s="90">
        <v>500</v>
      </c>
      <c r="Q14" s="90">
        <v>400</v>
      </c>
      <c r="R14" s="90">
        <v>400</v>
      </c>
    </row>
    <row r="15" spans="1:28" ht="46.5" x14ac:dyDescent="0.55000000000000004">
      <c r="A15" s="77" t="s">
        <v>50</v>
      </c>
      <c r="B15" s="109">
        <f t="shared" ref="B15:R15" si="7">+B16+B21</f>
        <v>320</v>
      </c>
      <c r="C15" s="91">
        <f t="shared" si="7"/>
        <v>160</v>
      </c>
      <c r="D15" s="81">
        <f t="shared" si="7"/>
        <v>0</v>
      </c>
      <c r="E15" s="81">
        <f t="shared" si="7"/>
        <v>120</v>
      </c>
      <c r="F15" s="81">
        <f t="shared" si="7"/>
        <v>40</v>
      </c>
      <c r="G15" s="91">
        <f t="shared" si="7"/>
        <v>60</v>
      </c>
      <c r="H15" s="81">
        <f t="shared" si="7"/>
        <v>20</v>
      </c>
      <c r="I15" s="81">
        <f t="shared" si="7"/>
        <v>20</v>
      </c>
      <c r="J15" s="81">
        <f t="shared" si="7"/>
        <v>20</v>
      </c>
      <c r="K15" s="91">
        <f t="shared" si="7"/>
        <v>60</v>
      </c>
      <c r="L15" s="81">
        <f t="shared" si="7"/>
        <v>20</v>
      </c>
      <c r="M15" s="81">
        <f t="shared" si="7"/>
        <v>20</v>
      </c>
      <c r="N15" s="81">
        <f t="shared" si="7"/>
        <v>20</v>
      </c>
      <c r="O15" s="91">
        <f t="shared" si="7"/>
        <v>40</v>
      </c>
      <c r="P15" s="81">
        <f t="shared" si="7"/>
        <v>40</v>
      </c>
      <c r="Q15" s="81">
        <f t="shared" si="7"/>
        <v>0</v>
      </c>
      <c r="R15" s="81">
        <f t="shared" si="7"/>
        <v>0</v>
      </c>
    </row>
    <row r="16" spans="1:28" ht="24" customHeight="1" x14ac:dyDescent="0.55000000000000004">
      <c r="A16" s="94" t="s">
        <v>51</v>
      </c>
      <c r="B16" s="108">
        <v>80</v>
      </c>
      <c r="C16" s="95">
        <f>SUM(D16:F16)</f>
        <v>80</v>
      </c>
      <c r="D16" s="96"/>
      <c r="E16" s="97">
        <f>SUM(E17:E20)</f>
        <v>80</v>
      </c>
      <c r="F16" s="86"/>
      <c r="G16" s="97"/>
      <c r="H16" s="98"/>
      <c r="I16" s="98"/>
      <c r="J16" s="98"/>
      <c r="K16" s="97"/>
      <c r="L16" s="96"/>
      <c r="M16" s="96"/>
      <c r="N16" s="86"/>
      <c r="O16" s="97"/>
      <c r="P16" s="98"/>
      <c r="Q16" s="98"/>
      <c r="R16" s="98"/>
    </row>
    <row r="17" spans="1:28" ht="24" customHeight="1" x14ac:dyDescent="0.55000000000000004">
      <c r="A17" s="99" t="s">
        <v>72</v>
      </c>
      <c r="B17" s="108">
        <v>20</v>
      </c>
      <c r="C17" s="91">
        <f>SUM(D17:F17)</f>
        <v>20</v>
      </c>
      <c r="D17" s="90"/>
      <c r="E17" s="100">
        <v>20</v>
      </c>
      <c r="F17" s="75"/>
      <c r="G17" s="78"/>
      <c r="H17" s="92"/>
      <c r="I17" s="92"/>
      <c r="J17" s="92"/>
      <c r="K17" s="78"/>
      <c r="L17" s="90"/>
      <c r="M17" s="90"/>
      <c r="N17" s="75"/>
      <c r="O17" s="78"/>
      <c r="P17" s="92"/>
      <c r="Q17" s="92"/>
      <c r="R17" s="92"/>
    </row>
    <row r="18" spans="1:28" ht="24" customHeight="1" x14ac:dyDescent="0.55000000000000004">
      <c r="A18" s="99" t="s">
        <v>73</v>
      </c>
      <c r="B18" s="108">
        <v>20</v>
      </c>
      <c r="C18" s="91">
        <f t="shared" ref="C18:C20" si="8">SUM(D18:F18)</f>
        <v>20</v>
      </c>
      <c r="D18" s="90"/>
      <c r="E18" s="100">
        <v>20</v>
      </c>
      <c r="F18" s="75"/>
      <c r="G18" s="78"/>
      <c r="H18" s="92"/>
      <c r="I18" s="92"/>
      <c r="J18" s="92"/>
      <c r="K18" s="78"/>
      <c r="L18" s="90"/>
      <c r="M18" s="90"/>
      <c r="N18" s="75"/>
      <c r="O18" s="78"/>
      <c r="P18" s="92"/>
      <c r="Q18" s="92"/>
      <c r="R18" s="92"/>
    </row>
    <row r="19" spans="1:28" ht="24" customHeight="1" x14ac:dyDescent="0.55000000000000004">
      <c r="A19" s="118" t="s">
        <v>71</v>
      </c>
      <c r="B19" s="108">
        <v>20</v>
      </c>
      <c r="C19" s="91">
        <f t="shared" si="8"/>
        <v>20</v>
      </c>
      <c r="D19" s="90"/>
      <c r="E19" s="124">
        <v>20</v>
      </c>
      <c r="F19" s="75"/>
      <c r="G19" s="78"/>
      <c r="H19" s="92"/>
      <c r="I19" s="92"/>
      <c r="J19" s="92"/>
      <c r="K19" s="78"/>
      <c r="L19" s="90"/>
      <c r="M19" s="90"/>
      <c r="N19" s="75"/>
      <c r="O19" s="78"/>
      <c r="P19" s="92"/>
      <c r="Q19" s="92"/>
      <c r="R19" s="92"/>
    </row>
    <row r="20" spans="1:28" ht="24" customHeight="1" x14ac:dyDescent="0.55000000000000004">
      <c r="A20" s="99" t="s">
        <v>70</v>
      </c>
      <c r="B20" s="108">
        <v>20</v>
      </c>
      <c r="C20" s="91">
        <f t="shared" si="8"/>
        <v>20</v>
      </c>
      <c r="D20" s="90"/>
      <c r="E20" s="100">
        <v>20</v>
      </c>
      <c r="F20" s="75"/>
      <c r="G20" s="78"/>
      <c r="H20" s="92"/>
      <c r="I20" s="92"/>
      <c r="J20" s="92"/>
      <c r="K20" s="78"/>
      <c r="L20" s="90"/>
      <c r="M20" s="90"/>
      <c r="N20" s="75"/>
      <c r="O20" s="78"/>
      <c r="P20" s="92"/>
      <c r="Q20" s="92"/>
      <c r="R20" s="92"/>
    </row>
    <row r="21" spans="1:28" x14ac:dyDescent="0.55000000000000004">
      <c r="A21" s="94" t="s">
        <v>52</v>
      </c>
      <c r="B21" s="108">
        <v>240</v>
      </c>
      <c r="C21" s="95">
        <f>SUM(D21:F21)</f>
        <v>80</v>
      </c>
      <c r="D21" s="96"/>
      <c r="E21" s="96">
        <f>SUM(E22:E28)</f>
        <v>40</v>
      </c>
      <c r="F21" s="96">
        <f>SUM(F22:F28)</f>
        <v>40</v>
      </c>
      <c r="G21" s="95">
        <f>SUM(H21:J21)</f>
        <v>60</v>
      </c>
      <c r="H21" s="96">
        <f>SUM(H22:H28)</f>
        <v>20</v>
      </c>
      <c r="I21" s="96">
        <f t="shared" ref="I21:J21" si="9">SUM(I22:I28)</f>
        <v>20</v>
      </c>
      <c r="J21" s="96">
        <f t="shared" si="9"/>
        <v>20</v>
      </c>
      <c r="K21" s="95">
        <f>SUM(L21:N21)</f>
        <v>60</v>
      </c>
      <c r="L21" s="96">
        <f>SUM(L23:L28)</f>
        <v>20</v>
      </c>
      <c r="M21" s="96">
        <f t="shared" ref="M21:N21" si="10">SUM(M22:M28)</f>
        <v>20</v>
      </c>
      <c r="N21" s="96">
        <f t="shared" si="10"/>
        <v>20</v>
      </c>
      <c r="O21" s="95">
        <f>SUM(P21:R21)</f>
        <v>40</v>
      </c>
      <c r="P21" s="96">
        <f>SUM(P22:P28)</f>
        <v>40</v>
      </c>
      <c r="Q21" s="96">
        <f t="shared" ref="Q21:R21" si="11">SUM(Q22:Q28)</f>
        <v>0</v>
      </c>
      <c r="R21" s="96">
        <f t="shared" si="11"/>
        <v>0</v>
      </c>
    </row>
    <row r="22" spans="1:28" x14ac:dyDescent="0.55000000000000004">
      <c r="A22" s="99" t="s">
        <v>90</v>
      </c>
      <c r="B22" s="108">
        <f>+C22+G22+K22+O22</f>
        <v>20</v>
      </c>
      <c r="C22" s="91">
        <f t="shared" ref="C22:C28" si="12">SUM(D22:F22)</f>
        <v>20</v>
      </c>
      <c r="D22" s="90"/>
      <c r="E22" s="90">
        <v>20</v>
      </c>
      <c r="F22" s="75"/>
      <c r="G22" s="91">
        <f t="shared" ref="G22:G28" si="13">SUM(H22:J22)</f>
        <v>0</v>
      </c>
      <c r="H22" s="92"/>
      <c r="I22" s="92"/>
      <c r="J22" s="92"/>
      <c r="K22" s="91">
        <f>SUM(L22:N22)</f>
        <v>0</v>
      </c>
      <c r="L22" s="127"/>
      <c r="M22" s="90"/>
      <c r="N22" s="75"/>
      <c r="O22" s="91"/>
      <c r="P22" s="92"/>
      <c r="Q22" s="92"/>
      <c r="R22" s="92"/>
    </row>
    <row r="23" spans="1:28" x14ac:dyDescent="0.55000000000000004">
      <c r="A23" s="99" t="s">
        <v>98</v>
      </c>
      <c r="B23" s="108">
        <f>+C23+G23+K23+O23</f>
        <v>20</v>
      </c>
      <c r="C23" s="91"/>
      <c r="D23" s="90"/>
      <c r="E23" s="90"/>
      <c r="F23" s="75"/>
      <c r="G23" s="91"/>
      <c r="H23" s="92"/>
      <c r="I23" s="92"/>
      <c r="J23" s="92"/>
      <c r="K23" s="91">
        <f>SUM(L23:N23)</f>
        <v>20</v>
      </c>
      <c r="L23" s="90">
        <v>20</v>
      </c>
      <c r="M23" s="90"/>
      <c r="N23" s="75"/>
      <c r="O23" s="91"/>
      <c r="P23" s="92"/>
      <c r="Q23" s="92"/>
      <c r="R23" s="92"/>
    </row>
    <row r="24" spans="1:28" x14ac:dyDescent="0.55000000000000004">
      <c r="A24" s="89" t="s">
        <v>97</v>
      </c>
      <c r="B24" s="108">
        <f>+C24+G24+K24+O24</f>
        <v>20</v>
      </c>
      <c r="C24" s="91"/>
      <c r="D24" s="90"/>
      <c r="E24" s="90"/>
      <c r="F24" s="75"/>
      <c r="G24" s="91"/>
      <c r="H24" s="92"/>
      <c r="I24" s="92"/>
      <c r="J24" s="92"/>
      <c r="K24" s="91"/>
      <c r="L24" s="90"/>
      <c r="M24" s="90"/>
      <c r="N24" s="75"/>
      <c r="O24" s="91">
        <f t="shared" ref="O24" si="14">SUM(P24:R24)</f>
        <v>20</v>
      </c>
      <c r="P24" s="92">
        <v>20</v>
      </c>
      <c r="Q24" s="92"/>
      <c r="R24" s="92"/>
    </row>
    <row r="25" spans="1:28" x14ac:dyDescent="0.55000000000000004">
      <c r="A25" s="99" t="s">
        <v>74</v>
      </c>
      <c r="B25" s="108">
        <f t="shared" ref="B25:B28" si="15">+C25+G25+K25+O25</f>
        <v>40</v>
      </c>
      <c r="C25" s="91">
        <f t="shared" si="12"/>
        <v>20</v>
      </c>
      <c r="D25" s="90"/>
      <c r="E25" s="90"/>
      <c r="F25" s="75">
        <v>20</v>
      </c>
      <c r="G25" s="91">
        <f t="shared" si="13"/>
        <v>20</v>
      </c>
      <c r="H25" s="92"/>
      <c r="I25" s="92"/>
      <c r="J25" s="92">
        <v>20</v>
      </c>
      <c r="K25" s="91">
        <f t="shared" ref="K25:K28" si="16">SUM(L25:N25)</f>
        <v>0</v>
      </c>
      <c r="L25" s="90"/>
      <c r="M25" s="90"/>
      <c r="N25" s="75"/>
      <c r="O25" s="91">
        <f t="shared" ref="O25:O28" si="17">SUM(P25:R25)</f>
        <v>0</v>
      </c>
      <c r="P25" s="92"/>
      <c r="Q25" s="92"/>
      <c r="R25" s="92"/>
    </row>
    <row r="26" spans="1:28" x14ac:dyDescent="0.55000000000000004">
      <c r="A26" s="99" t="s">
        <v>75</v>
      </c>
      <c r="B26" s="108">
        <f t="shared" si="15"/>
        <v>40</v>
      </c>
      <c r="C26" s="91">
        <f t="shared" si="12"/>
        <v>20</v>
      </c>
      <c r="D26" s="90"/>
      <c r="E26" s="90">
        <v>20</v>
      </c>
      <c r="F26" s="75"/>
      <c r="G26" s="91">
        <f t="shared" si="13"/>
        <v>0</v>
      </c>
      <c r="H26" s="92"/>
      <c r="I26" s="92"/>
      <c r="J26" s="92"/>
      <c r="K26" s="91">
        <f t="shared" si="16"/>
        <v>20</v>
      </c>
      <c r="L26" s="90"/>
      <c r="M26" s="90">
        <v>20</v>
      </c>
      <c r="N26" s="75"/>
      <c r="O26" s="91">
        <f t="shared" si="17"/>
        <v>0</v>
      </c>
      <c r="P26" s="92"/>
      <c r="Q26" s="92"/>
      <c r="R26" s="92"/>
    </row>
    <row r="27" spans="1:28" x14ac:dyDescent="0.55000000000000004">
      <c r="A27" s="99" t="s">
        <v>76</v>
      </c>
      <c r="B27" s="108">
        <f t="shared" si="15"/>
        <v>40</v>
      </c>
      <c r="C27" s="91">
        <f t="shared" si="12"/>
        <v>20</v>
      </c>
      <c r="D27" s="90"/>
      <c r="E27" s="90"/>
      <c r="F27" s="75">
        <v>20</v>
      </c>
      <c r="G27" s="91">
        <f t="shared" si="13"/>
        <v>20</v>
      </c>
      <c r="H27" s="92"/>
      <c r="I27" s="92">
        <v>20</v>
      </c>
      <c r="J27" s="92"/>
      <c r="K27" s="91">
        <f t="shared" si="16"/>
        <v>0</v>
      </c>
      <c r="L27" s="90"/>
      <c r="M27" s="90"/>
      <c r="N27" s="75"/>
      <c r="O27" s="91">
        <f t="shared" si="17"/>
        <v>0</v>
      </c>
      <c r="P27" s="92"/>
      <c r="Q27" s="92"/>
      <c r="R27" s="92"/>
    </row>
    <row r="28" spans="1:28" x14ac:dyDescent="0.55000000000000004">
      <c r="A28" s="99" t="s">
        <v>92</v>
      </c>
      <c r="B28" s="108">
        <f t="shared" si="15"/>
        <v>60</v>
      </c>
      <c r="C28" s="91">
        <f t="shared" si="12"/>
        <v>0</v>
      </c>
      <c r="D28" s="90"/>
      <c r="E28" s="90"/>
      <c r="F28" s="75"/>
      <c r="G28" s="91">
        <f t="shared" si="13"/>
        <v>20</v>
      </c>
      <c r="H28" s="92">
        <v>20</v>
      </c>
      <c r="I28" s="92"/>
      <c r="J28" s="92"/>
      <c r="K28" s="91">
        <f t="shared" si="16"/>
        <v>20</v>
      </c>
      <c r="L28" s="90"/>
      <c r="M28" s="90"/>
      <c r="N28" s="75">
        <v>20</v>
      </c>
      <c r="O28" s="91">
        <f t="shared" si="17"/>
        <v>20</v>
      </c>
      <c r="P28" s="92">
        <v>20</v>
      </c>
      <c r="Q28" s="92"/>
      <c r="R28" s="92"/>
    </row>
    <row r="29" spans="1:28" ht="46.5" x14ac:dyDescent="0.55000000000000004">
      <c r="A29" s="77" t="s">
        <v>53</v>
      </c>
      <c r="B29" s="107">
        <f>+B30+B36</f>
        <v>370</v>
      </c>
      <c r="C29" s="91">
        <f>+C30+C36</f>
        <v>76</v>
      </c>
      <c r="D29" s="81">
        <f>+D30+D36</f>
        <v>16</v>
      </c>
      <c r="E29" s="81">
        <f t="shared" ref="E29:F29" si="18">+E30+E36</f>
        <v>20</v>
      </c>
      <c r="F29" s="81">
        <f t="shared" si="18"/>
        <v>40</v>
      </c>
      <c r="G29" s="91">
        <f>+G30+G36</f>
        <v>120</v>
      </c>
      <c r="H29" s="81">
        <f>+H30+H36</f>
        <v>40</v>
      </c>
      <c r="I29" s="81">
        <f t="shared" ref="I29:J29" si="19">+I30+I36</f>
        <v>40</v>
      </c>
      <c r="J29" s="81">
        <f t="shared" si="19"/>
        <v>40</v>
      </c>
      <c r="K29" s="91">
        <f>+K30+K36</f>
        <v>134</v>
      </c>
      <c r="L29" s="81">
        <f>+L30+L36</f>
        <v>50</v>
      </c>
      <c r="M29" s="81">
        <f t="shared" ref="M29:N29" si="20">+M30+M36</f>
        <v>54</v>
      </c>
      <c r="N29" s="81">
        <f t="shared" si="20"/>
        <v>30</v>
      </c>
      <c r="O29" s="91">
        <f>+O30+O36</f>
        <v>40</v>
      </c>
      <c r="P29" s="81">
        <f>+P30+P36</f>
        <v>20</v>
      </c>
      <c r="Q29" s="81">
        <f t="shared" ref="Q29:R29" si="21">+Q30+Q36</f>
        <v>20</v>
      </c>
      <c r="R29" s="81">
        <f t="shared" si="21"/>
        <v>0</v>
      </c>
    </row>
    <row r="30" spans="1:28" s="83" customFormat="1" x14ac:dyDescent="0.55000000000000004">
      <c r="A30" s="116" t="s">
        <v>63</v>
      </c>
      <c r="B30" s="113">
        <v>350</v>
      </c>
      <c r="C30" s="117">
        <f>SUM(C31:C35)</f>
        <v>76</v>
      </c>
      <c r="D30" s="117">
        <f>SUM(D31:D35)</f>
        <v>16</v>
      </c>
      <c r="E30" s="117">
        <f t="shared" ref="E30:R30" si="22">SUM(E31:E35)</f>
        <v>20</v>
      </c>
      <c r="F30" s="117">
        <f t="shared" si="22"/>
        <v>40</v>
      </c>
      <c r="G30" s="117">
        <f t="shared" si="22"/>
        <v>120</v>
      </c>
      <c r="H30" s="117">
        <f t="shared" si="22"/>
        <v>40</v>
      </c>
      <c r="I30" s="117">
        <f t="shared" si="22"/>
        <v>40</v>
      </c>
      <c r="J30" s="117">
        <f t="shared" si="22"/>
        <v>40</v>
      </c>
      <c r="K30" s="117">
        <f t="shared" si="22"/>
        <v>114</v>
      </c>
      <c r="L30" s="117">
        <f t="shared" si="22"/>
        <v>50</v>
      </c>
      <c r="M30" s="117">
        <f t="shared" si="22"/>
        <v>34</v>
      </c>
      <c r="N30" s="117">
        <f t="shared" si="22"/>
        <v>30</v>
      </c>
      <c r="O30" s="117">
        <f t="shared" si="22"/>
        <v>40</v>
      </c>
      <c r="P30" s="117">
        <f t="shared" si="22"/>
        <v>20</v>
      </c>
      <c r="Q30" s="117">
        <f t="shared" si="22"/>
        <v>20</v>
      </c>
      <c r="R30" s="117">
        <f t="shared" si="22"/>
        <v>0</v>
      </c>
      <c r="S30" s="82"/>
      <c r="T30" s="82"/>
      <c r="U30" s="82"/>
      <c r="V30" s="82"/>
      <c r="W30" s="82"/>
      <c r="X30" s="82"/>
      <c r="Y30" s="82"/>
      <c r="Z30" s="82"/>
      <c r="AA30" s="82"/>
      <c r="AB30" s="82"/>
    </row>
    <row r="31" spans="1:28" x14ac:dyDescent="0.55000000000000004">
      <c r="A31" s="118" t="s">
        <v>77</v>
      </c>
      <c r="B31" s="113">
        <f>+C31+G31+K31+O31</f>
        <v>300</v>
      </c>
      <c r="C31" s="114">
        <f>SUM(D31:F31)</f>
        <v>60</v>
      </c>
      <c r="D31" s="115"/>
      <c r="E31" s="115">
        <v>20</v>
      </c>
      <c r="F31" s="115">
        <v>40</v>
      </c>
      <c r="G31" s="114">
        <f>SUM(H31:J31)</f>
        <v>120</v>
      </c>
      <c r="H31" s="115">
        <v>40</v>
      </c>
      <c r="I31" s="115">
        <v>40</v>
      </c>
      <c r="J31" s="115">
        <v>40</v>
      </c>
      <c r="K31" s="114">
        <f>SUM(L31:N31)</f>
        <v>80</v>
      </c>
      <c r="L31" s="115">
        <v>40</v>
      </c>
      <c r="M31" s="115">
        <v>20</v>
      </c>
      <c r="N31" s="115">
        <v>20</v>
      </c>
      <c r="O31" s="114">
        <f>SUM(P31:R31)</f>
        <v>40</v>
      </c>
      <c r="P31" s="115">
        <v>20</v>
      </c>
      <c r="Q31" s="115">
        <v>20</v>
      </c>
      <c r="R31" s="115"/>
    </row>
    <row r="32" spans="1:28" x14ac:dyDescent="0.55000000000000004">
      <c r="A32" s="118" t="s">
        <v>78</v>
      </c>
      <c r="B32" s="113">
        <f t="shared" ref="B32:B35" si="23">+C32+G32+K32+O32</f>
        <v>8</v>
      </c>
      <c r="C32" s="114">
        <f t="shared" ref="C32:C35" si="24">SUM(D32:F32)</f>
        <v>8</v>
      </c>
      <c r="D32" s="115">
        <v>8</v>
      </c>
      <c r="E32" s="115"/>
      <c r="F32" s="115"/>
      <c r="G32" s="114">
        <f t="shared" ref="G32:G35" si="25">SUM(H32:J32)</f>
        <v>0</v>
      </c>
      <c r="H32" s="115"/>
      <c r="I32" s="115"/>
      <c r="J32" s="115"/>
      <c r="K32" s="114">
        <f t="shared" ref="K32:K35" si="26">SUM(L32:N32)</f>
        <v>0</v>
      </c>
      <c r="L32" s="115"/>
      <c r="M32" s="115"/>
      <c r="N32" s="115"/>
      <c r="O32" s="114">
        <f t="shared" ref="O32:O35" si="27">SUM(P32:R32)</f>
        <v>0</v>
      </c>
      <c r="P32" s="115"/>
      <c r="Q32" s="115"/>
      <c r="R32" s="115"/>
    </row>
    <row r="33" spans="1:19" x14ac:dyDescent="0.55000000000000004">
      <c r="A33" s="118" t="s">
        <v>93</v>
      </c>
      <c r="B33" s="113">
        <f t="shared" si="23"/>
        <v>18</v>
      </c>
      <c r="C33" s="114">
        <f t="shared" si="24"/>
        <v>8</v>
      </c>
      <c r="D33" s="115">
        <v>8</v>
      </c>
      <c r="E33" s="115"/>
      <c r="F33" s="115"/>
      <c r="G33" s="114">
        <f t="shared" si="25"/>
        <v>0</v>
      </c>
      <c r="H33" s="115"/>
      <c r="I33" s="115"/>
      <c r="J33" s="115"/>
      <c r="K33" s="119">
        <f>SUM(L33:N33)</f>
        <v>10</v>
      </c>
      <c r="L33" s="115"/>
      <c r="M33" s="115"/>
      <c r="N33" s="115">
        <v>10</v>
      </c>
      <c r="O33" s="114">
        <f t="shared" si="27"/>
        <v>0</v>
      </c>
      <c r="P33" s="115"/>
      <c r="Q33" s="115"/>
      <c r="R33" s="115"/>
    </row>
    <row r="34" spans="1:19" x14ac:dyDescent="0.55000000000000004">
      <c r="A34" s="118" t="s">
        <v>79</v>
      </c>
      <c r="B34" s="113">
        <f t="shared" si="23"/>
        <v>10</v>
      </c>
      <c r="C34" s="114">
        <f t="shared" si="24"/>
        <v>0</v>
      </c>
      <c r="D34" s="115"/>
      <c r="E34" s="115"/>
      <c r="F34" s="115"/>
      <c r="G34" s="114">
        <f t="shared" si="25"/>
        <v>0</v>
      </c>
      <c r="H34" s="115"/>
      <c r="I34" s="115"/>
      <c r="J34" s="115"/>
      <c r="K34" s="114">
        <f t="shared" si="26"/>
        <v>10</v>
      </c>
      <c r="L34" s="115">
        <v>10</v>
      </c>
      <c r="M34" s="115"/>
      <c r="N34" s="115"/>
      <c r="O34" s="114">
        <f t="shared" si="27"/>
        <v>0</v>
      </c>
      <c r="P34" s="115"/>
      <c r="Q34" s="115"/>
      <c r="R34" s="115"/>
    </row>
    <row r="35" spans="1:19" x14ac:dyDescent="0.55000000000000004">
      <c r="A35" s="118" t="s">
        <v>80</v>
      </c>
      <c r="B35" s="113">
        <f t="shared" si="23"/>
        <v>14</v>
      </c>
      <c r="C35" s="114">
        <f t="shared" si="24"/>
        <v>0</v>
      </c>
      <c r="D35" s="115"/>
      <c r="E35" s="115"/>
      <c r="F35" s="115"/>
      <c r="G35" s="114">
        <f t="shared" si="25"/>
        <v>0</v>
      </c>
      <c r="H35" s="115"/>
      <c r="I35" s="115"/>
      <c r="J35" s="115"/>
      <c r="K35" s="114">
        <f t="shared" si="26"/>
        <v>14</v>
      </c>
      <c r="L35" s="115"/>
      <c r="M35" s="115">
        <v>14</v>
      </c>
      <c r="N35" s="115"/>
      <c r="O35" s="114">
        <f t="shared" si="27"/>
        <v>0</v>
      </c>
      <c r="P35" s="115"/>
      <c r="Q35" s="115"/>
      <c r="R35" s="115"/>
    </row>
    <row r="36" spans="1:19" x14ac:dyDescent="0.55000000000000004">
      <c r="A36" s="116" t="s">
        <v>65</v>
      </c>
      <c r="B36" s="113">
        <v>20</v>
      </c>
      <c r="C36" s="120"/>
      <c r="D36" s="121"/>
      <c r="E36" s="121"/>
      <c r="F36" s="121"/>
      <c r="G36" s="117"/>
      <c r="H36" s="122"/>
      <c r="I36" s="122"/>
      <c r="J36" s="122"/>
      <c r="K36" s="117">
        <v>20</v>
      </c>
      <c r="L36" s="121"/>
      <c r="M36" s="121">
        <v>20</v>
      </c>
      <c r="N36" s="121"/>
      <c r="O36" s="117"/>
      <c r="P36" s="122"/>
      <c r="Q36" s="122"/>
      <c r="R36" s="122"/>
    </row>
    <row r="37" spans="1:19" ht="25.5" customHeight="1" x14ac:dyDescent="0.55000000000000004">
      <c r="A37" s="118" t="s">
        <v>81</v>
      </c>
      <c r="B37" s="113">
        <v>20</v>
      </c>
      <c r="C37" s="119"/>
      <c r="D37" s="115"/>
      <c r="E37" s="115"/>
      <c r="F37" s="115"/>
      <c r="G37" s="114"/>
      <c r="H37" s="123"/>
      <c r="I37" s="123"/>
      <c r="J37" s="123"/>
      <c r="K37" s="114">
        <v>20</v>
      </c>
      <c r="L37" s="115"/>
      <c r="M37" s="115">
        <v>20</v>
      </c>
      <c r="N37" s="115"/>
      <c r="O37" s="114"/>
      <c r="P37" s="123"/>
      <c r="Q37" s="123"/>
      <c r="R37" s="123"/>
    </row>
    <row r="38" spans="1:19" ht="47.25" customHeight="1" x14ac:dyDescent="0.55000000000000004">
      <c r="A38" s="77" t="s">
        <v>54</v>
      </c>
      <c r="B38" s="107">
        <f>+B39+B42+B44+B46+B48</f>
        <v>120</v>
      </c>
      <c r="C38" s="91">
        <f>+C39+C42+C44+C48</f>
        <v>20</v>
      </c>
      <c r="D38" s="81"/>
      <c r="E38" s="81">
        <f>+E39+E50</f>
        <v>20</v>
      </c>
      <c r="F38" s="81">
        <f>+F39+F50</f>
        <v>0</v>
      </c>
      <c r="G38" s="91">
        <f>+G39+G42+G44</f>
        <v>60</v>
      </c>
      <c r="H38" s="81">
        <f>+H39+H50</f>
        <v>20</v>
      </c>
      <c r="I38" s="81">
        <f>+I39+I50</f>
        <v>40</v>
      </c>
      <c r="J38" s="81">
        <f>+J39+J50</f>
        <v>0</v>
      </c>
      <c r="K38" s="91">
        <f>+K39+K42+K44+K46+K48</f>
        <v>40</v>
      </c>
      <c r="L38" s="81">
        <f>+L39+L50</f>
        <v>20</v>
      </c>
      <c r="M38" s="81">
        <f>+M39+M50</f>
        <v>0</v>
      </c>
      <c r="N38" s="81">
        <f>+N39+N50</f>
        <v>0</v>
      </c>
      <c r="O38" s="91">
        <f>+O39+O42+O44+O48</f>
        <v>0</v>
      </c>
      <c r="P38" s="81"/>
      <c r="Q38" s="81"/>
      <c r="R38" s="81"/>
    </row>
    <row r="39" spans="1:19" x14ac:dyDescent="0.55000000000000004">
      <c r="A39" s="125" t="s">
        <v>55</v>
      </c>
      <c r="B39" s="126">
        <v>40</v>
      </c>
      <c r="C39" s="97">
        <f>SUM(C40:C47)</f>
        <v>20</v>
      </c>
      <c r="D39" s="96"/>
      <c r="E39" s="97">
        <f>SUM(E40:E47)</f>
        <v>20</v>
      </c>
      <c r="F39" s="97">
        <f>SUM(F40:F47)</f>
        <v>0</v>
      </c>
      <c r="G39" s="97">
        <f>SUM(H39:J39)</f>
        <v>20</v>
      </c>
      <c r="H39" s="96"/>
      <c r="I39" s="97">
        <f>SUM(I40:I41)</f>
        <v>20</v>
      </c>
      <c r="J39" s="96"/>
      <c r="K39" s="97"/>
      <c r="L39" s="97"/>
      <c r="M39" s="97"/>
      <c r="N39" s="97"/>
      <c r="O39" s="97"/>
      <c r="P39" s="96"/>
      <c r="Q39" s="96"/>
      <c r="R39" s="96"/>
    </row>
    <row r="40" spans="1:19" x14ac:dyDescent="0.55000000000000004">
      <c r="A40" s="99" t="s">
        <v>101</v>
      </c>
      <c r="B40" s="108">
        <f>+C40+G40+K40+O40</f>
        <v>20</v>
      </c>
      <c r="C40" s="78">
        <f>SUM(D40:F40)</f>
        <v>20</v>
      </c>
      <c r="D40" s="90"/>
      <c r="E40" s="90">
        <v>20</v>
      </c>
      <c r="F40" s="90"/>
      <c r="G40" s="78"/>
      <c r="H40" s="90"/>
      <c r="I40" s="90"/>
      <c r="J40" s="90"/>
      <c r="K40" s="78"/>
      <c r="L40" s="90"/>
      <c r="M40" s="90"/>
      <c r="N40" s="90"/>
      <c r="O40" s="78"/>
      <c r="P40" s="90"/>
      <c r="Q40" s="90"/>
      <c r="R40" s="90"/>
      <c r="S40" s="76" t="s">
        <v>99</v>
      </c>
    </row>
    <row r="41" spans="1:19" x14ac:dyDescent="0.55000000000000004">
      <c r="A41" s="101" t="s">
        <v>102</v>
      </c>
      <c r="B41" s="108">
        <f t="shared" ref="B41" si="28">+C41+G41+K41+O41</f>
        <v>20</v>
      </c>
      <c r="C41" s="78"/>
      <c r="D41" s="90"/>
      <c r="E41" s="90"/>
      <c r="F41" s="90"/>
      <c r="G41" s="78">
        <f>SUM(H41:J41)</f>
        <v>20</v>
      </c>
      <c r="H41" s="90"/>
      <c r="I41" s="90">
        <v>20</v>
      </c>
      <c r="J41" s="90"/>
      <c r="K41" s="78"/>
      <c r="L41" s="90"/>
      <c r="M41" s="90"/>
      <c r="N41" s="90"/>
      <c r="O41" s="78"/>
      <c r="P41" s="90"/>
      <c r="Q41" s="90"/>
      <c r="R41" s="90"/>
      <c r="S41" s="76" t="s">
        <v>100</v>
      </c>
    </row>
    <row r="42" spans="1:19" s="76" customFormat="1" ht="23.25" x14ac:dyDescent="0.55000000000000004">
      <c r="A42" s="125" t="s">
        <v>56</v>
      </c>
      <c r="B42" s="126">
        <v>20</v>
      </c>
      <c r="C42" s="95"/>
      <c r="D42" s="96"/>
      <c r="E42" s="97"/>
      <c r="F42" s="96"/>
      <c r="G42" s="97">
        <v>20</v>
      </c>
      <c r="H42" s="98"/>
      <c r="I42" s="98"/>
      <c r="J42" s="98">
        <v>20</v>
      </c>
      <c r="K42" s="97"/>
      <c r="L42" s="96"/>
      <c r="M42" s="97"/>
      <c r="N42" s="96"/>
      <c r="O42" s="97"/>
      <c r="P42" s="98"/>
      <c r="Q42" s="98"/>
      <c r="R42" s="98"/>
    </row>
    <row r="43" spans="1:19" s="76" customFormat="1" ht="23.25" x14ac:dyDescent="0.55000000000000004">
      <c r="A43" s="99" t="s">
        <v>104</v>
      </c>
      <c r="B43" s="108">
        <v>20</v>
      </c>
      <c r="C43" s="91"/>
      <c r="D43" s="90"/>
      <c r="E43" s="102"/>
      <c r="F43" s="90"/>
      <c r="G43" s="78">
        <v>20</v>
      </c>
      <c r="H43" s="92"/>
      <c r="I43" s="92"/>
      <c r="J43" s="92">
        <v>20</v>
      </c>
      <c r="K43" s="78"/>
      <c r="L43" s="90"/>
      <c r="M43" s="102"/>
      <c r="N43" s="90"/>
      <c r="O43" s="78"/>
      <c r="P43" s="92"/>
      <c r="Q43" s="92"/>
      <c r="R43" s="92"/>
      <c r="S43" s="128">
        <v>3430011540103</v>
      </c>
    </row>
    <row r="44" spans="1:19" s="76" customFormat="1" ht="23.25" x14ac:dyDescent="0.55000000000000004">
      <c r="A44" s="125" t="s">
        <v>95</v>
      </c>
      <c r="B44" s="126">
        <v>20</v>
      </c>
      <c r="C44" s="95"/>
      <c r="D44" s="96"/>
      <c r="E44" s="96"/>
      <c r="F44" s="96"/>
      <c r="G44" s="97">
        <v>20</v>
      </c>
      <c r="H44" s="98"/>
      <c r="I44" s="98">
        <v>20</v>
      </c>
      <c r="J44" s="98"/>
      <c r="K44" s="97"/>
      <c r="L44" s="96"/>
      <c r="M44" s="96"/>
      <c r="N44" s="96"/>
      <c r="O44" s="97"/>
      <c r="P44" s="98"/>
      <c r="Q44" s="98"/>
      <c r="R44" s="98"/>
    </row>
    <row r="45" spans="1:19" s="76" customFormat="1" ht="23.25" x14ac:dyDescent="0.55000000000000004">
      <c r="A45" s="101" t="s">
        <v>103</v>
      </c>
      <c r="B45" s="108">
        <v>20</v>
      </c>
      <c r="C45" s="91"/>
      <c r="D45" s="90"/>
      <c r="E45" s="90"/>
      <c r="F45" s="90"/>
      <c r="G45" s="78">
        <v>20</v>
      </c>
      <c r="H45" s="92"/>
      <c r="I45" s="92">
        <v>20</v>
      </c>
      <c r="J45" s="92"/>
      <c r="K45" s="78"/>
      <c r="L45" s="90"/>
      <c r="M45" s="90"/>
      <c r="N45" s="90"/>
      <c r="O45" s="78"/>
      <c r="P45" s="92"/>
      <c r="Q45" s="92"/>
      <c r="R45" s="92"/>
      <c r="S45" s="128">
        <v>7530014170101</v>
      </c>
    </row>
    <row r="46" spans="1:19" s="76" customFormat="1" ht="23.25" x14ac:dyDescent="0.55000000000000004">
      <c r="A46" s="125" t="s">
        <v>96</v>
      </c>
      <c r="B46" s="126">
        <v>20</v>
      </c>
      <c r="C46" s="95"/>
      <c r="D46" s="96"/>
      <c r="E46" s="96"/>
      <c r="F46" s="96"/>
      <c r="G46" s="97"/>
      <c r="H46" s="98"/>
      <c r="I46" s="98"/>
      <c r="J46" s="98"/>
      <c r="K46" s="97">
        <v>20</v>
      </c>
      <c r="L46" s="96"/>
      <c r="M46" s="96">
        <v>20</v>
      </c>
      <c r="N46" s="96"/>
      <c r="O46" s="97"/>
      <c r="P46" s="98"/>
      <c r="Q46" s="98"/>
      <c r="R46" s="98"/>
    </row>
    <row r="47" spans="1:19" s="76" customFormat="1" ht="23.25" x14ac:dyDescent="0.55000000000000004">
      <c r="A47" s="101" t="s">
        <v>105</v>
      </c>
      <c r="B47" s="108">
        <f>+C47+G47+K47+O47</f>
        <v>20</v>
      </c>
      <c r="C47" s="78"/>
      <c r="D47" s="90"/>
      <c r="E47" s="90"/>
      <c r="F47" s="90"/>
      <c r="G47" s="78"/>
      <c r="H47" s="90"/>
      <c r="I47" s="90"/>
      <c r="J47" s="90"/>
      <c r="K47" s="78">
        <f>SUM(L47:N47)</f>
        <v>20</v>
      </c>
      <c r="L47" s="90"/>
      <c r="M47" s="90">
        <v>20</v>
      </c>
      <c r="N47" s="90"/>
      <c r="O47" s="78"/>
      <c r="P47" s="90"/>
      <c r="Q47" s="90"/>
      <c r="R47" s="90"/>
      <c r="S47" s="128">
        <v>3030014150110</v>
      </c>
    </row>
    <row r="48" spans="1:19" s="76" customFormat="1" ht="23.25" x14ac:dyDescent="0.55000000000000004">
      <c r="A48" s="125" t="s">
        <v>58</v>
      </c>
      <c r="B48" s="126">
        <v>20</v>
      </c>
      <c r="C48" s="95"/>
      <c r="D48" s="96"/>
      <c r="E48" s="96"/>
      <c r="F48" s="96"/>
      <c r="G48" s="97"/>
      <c r="H48" s="98"/>
      <c r="I48" s="98"/>
      <c r="J48" s="98"/>
      <c r="K48" s="97">
        <v>20</v>
      </c>
      <c r="L48" s="96">
        <v>20</v>
      </c>
      <c r="M48" s="96"/>
      <c r="N48" s="96"/>
      <c r="O48" s="97"/>
      <c r="P48" s="98"/>
      <c r="Q48" s="98"/>
      <c r="R48" s="98"/>
    </row>
    <row r="49" spans="1:18" s="76" customFormat="1" ht="23.25" x14ac:dyDescent="0.55000000000000004">
      <c r="A49" s="118" t="s">
        <v>69</v>
      </c>
      <c r="B49" s="113">
        <v>20</v>
      </c>
      <c r="C49" s="119"/>
      <c r="D49" s="115"/>
      <c r="E49" s="115"/>
      <c r="F49" s="115"/>
      <c r="G49" s="114"/>
      <c r="H49" s="123"/>
      <c r="I49" s="123"/>
      <c r="J49" s="123"/>
      <c r="K49" s="114">
        <v>20</v>
      </c>
      <c r="L49" s="115">
        <v>20</v>
      </c>
      <c r="M49" s="115"/>
      <c r="N49" s="115"/>
      <c r="O49" s="114"/>
      <c r="P49" s="123"/>
      <c r="Q49" s="123"/>
      <c r="R49" s="123"/>
    </row>
    <row r="50" spans="1:18" s="76" customFormat="1" ht="45" customHeight="1" x14ac:dyDescent="0.55000000000000004">
      <c r="A50" s="77" t="s">
        <v>59</v>
      </c>
      <c r="B50" s="108">
        <v>60</v>
      </c>
      <c r="C50" s="91"/>
      <c r="D50" s="81"/>
      <c r="E50" s="81"/>
      <c r="F50" s="81"/>
      <c r="G50" s="78">
        <f>SUM(G51:G52)</f>
        <v>40</v>
      </c>
      <c r="H50" s="81">
        <f>SUM(H51:H52)</f>
        <v>20</v>
      </c>
      <c r="I50" s="81">
        <f t="shared" ref="I50:L50" si="29">SUM(I51:I52)</f>
        <v>20</v>
      </c>
      <c r="J50" s="81">
        <f t="shared" si="29"/>
        <v>0</v>
      </c>
      <c r="K50" s="78">
        <f>SUM(K51:K52)</f>
        <v>20</v>
      </c>
      <c r="L50" s="81">
        <f t="shared" si="29"/>
        <v>20</v>
      </c>
      <c r="M50" s="81"/>
      <c r="N50" s="81"/>
      <c r="O50" s="78"/>
      <c r="P50" s="81"/>
      <c r="Q50" s="81"/>
      <c r="R50" s="81"/>
    </row>
    <row r="51" spans="1:18" s="76" customFormat="1" ht="23.25" x14ac:dyDescent="0.55000000000000004">
      <c r="A51" s="101" t="s">
        <v>85</v>
      </c>
      <c r="B51" s="108">
        <f>+G51+K51</f>
        <v>40</v>
      </c>
      <c r="C51" s="91"/>
      <c r="D51" s="90"/>
      <c r="E51" s="90"/>
      <c r="F51" s="90"/>
      <c r="G51" s="78">
        <f>SUM(H51:J51)</f>
        <v>20</v>
      </c>
      <c r="H51" s="123">
        <v>20</v>
      </c>
      <c r="I51" s="92"/>
      <c r="J51" s="92"/>
      <c r="K51" s="78">
        <f>SUM(L51:N51)</f>
        <v>20</v>
      </c>
      <c r="L51" s="115">
        <v>20</v>
      </c>
      <c r="M51" s="90"/>
      <c r="N51" s="90"/>
      <c r="O51" s="78"/>
      <c r="P51" s="92"/>
      <c r="Q51" s="92"/>
      <c r="R51" s="92"/>
    </row>
    <row r="52" spans="1:18" s="76" customFormat="1" ht="23.25" x14ac:dyDescent="0.55000000000000004">
      <c r="A52" s="101" t="s">
        <v>84</v>
      </c>
      <c r="B52" s="108">
        <f>+G52+K52</f>
        <v>20</v>
      </c>
      <c r="C52" s="91"/>
      <c r="D52" s="90"/>
      <c r="E52" s="90"/>
      <c r="F52" s="90"/>
      <c r="G52" s="78">
        <f>SUM(H52:J52)</f>
        <v>20</v>
      </c>
      <c r="H52" s="92"/>
      <c r="I52" s="123">
        <v>20</v>
      </c>
      <c r="J52" s="92"/>
      <c r="K52" s="78"/>
      <c r="L52" s="90"/>
      <c r="M52" s="90"/>
      <c r="N52" s="90"/>
      <c r="O52" s="78"/>
      <c r="P52" s="92"/>
      <c r="Q52" s="92"/>
      <c r="R52" s="92"/>
    </row>
    <row r="53" spans="1:18" s="76" customFormat="1" ht="42" customHeight="1" x14ac:dyDescent="0.55000000000000004">
      <c r="A53" s="77" t="s">
        <v>60</v>
      </c>
      <c r="B53" s="108">
        <v>120</v>
      </c>
      <c r="C53" s="78">
        <f>SUM(C54:C56)</f>
        <v>40</v>
      </c>
      <c r="D53" s="81">
        <f>SUM(D54:D56)</f>
        <v>0</v>
      </c>
      <c r="E53" s="81">
        <f t="shared" ref="E53:F53" si="30">SUM(E54:E56)</f>
        <v>20</v>
      </c>
      <c r="F53" s="81">
        <f t="shared" si="30"/>
        <v>20</v>
      </c>
      <c r="G53" s="78">
        <f>SUM(G54:G56)</f>
        <v>40</v>
      </c>
      <c r="H53" s="81">
        <f>SUM(H54:H56)</f>
        <v>0</v>
      </c>
      <c r="I53" s="81">
        <f t="shared" ref="I53:J53" si="31">SUM(I54:I56)</f>
        <v>20</v>
      </c>
      <c r="J53" s="81">
        <f t="shared" si="31"/>
        <v>20</v>
      </c>
      <c r="K53" s="78">
        <f>SUM(K54:K56)</f>
        <v>40</v>
      </c>
      <c r="L53" s="81">
        <f>SUM(L54:L56)</f>
        <v>0</v>
      </c>
      <c r="M53" s="81">
        <f t="shared" ref="M53:N53" si="32">SUM(M54:M56)</f>
        <v>20</v>
      </c>
      <c r="N53" s="81">
        <f t="shared" si="32"/>
        <v>20</v>
      </c>
      <c r="O53" s="78">
        <f>SUM(O54:O56)</f>
        <v>0</v>
      </c>
      <c r="P53" s="81">
        <f>SUM(P54:P56)</f>
        <v>0</v>
      </c>
      <c r="Q53" s="81">
        <f t="shared" ref="Q53:R53" si="33">SUM(Q54:Q56)</f>
        <v>0</v>
      </c>
      <c r="R53" s="81">
        <f t="shared" si="33"/>
        <v>0</v>
      </c>
    </row>
    <row r="54" spans="1:18" s="76" customFormat="1" ht="23.25" x14ac:dyDescent="0.55000000000000004">
      <c r="A54" s="89" t="s">
        <v>87</v>
      </c>
      <c r="B54" s="108">
        <f>+C54+G54+K54+O54</f>
        <v>60</v>
      </c>
      <c r="C54" s="91">
        <f>SUM(D54:F54)</f>
        <v>20</v>
      </c>
      <c r="D54" s="90"/>
      <c r="E54" s="115">
        <v>20</v>
      </c>
      <c r="F54" s="90"/>
      <c r="G54" s="91">
        <f>SUM(H54:J54)</f>
        <v>20</v>
      </c>
      <c r="H54" s="92"/>
      <c r="I54" s="123">
        <v>20</v>
      </c>
      <c r="J54" s="92"/>
      <c r="K54" s="91">
        <f>SUM(L54:N54)</f>
        <v>20</v>
      </c>
      <c r="L54" s="90"/>
      <c r="M54" s="90"/>
      <c r="N54" s="115">
        <v>20</v>
      </c>
      <c r="O54" s="91">
        <f>SUM(P54:R54)</f>
        <v>0</v>
      </c>
      <c r="P54" s="92"/>
      <c r="Q54" s="92"/>
      <c r="R54" s="103"/>
    </row>
    <row r="55" spans="1:18" s="76" customFormat="1" ht="23.25" x14ac:dyDescent="0.55000000000000004">
      <c r="A55" s="89" t="s">
        <v>88</v>
      </c>
      <c r="B55" s="108">
        <f t="shared" ref="B55:B56" si="34">+C55+G55+K55+O55</f>
        <v>40</v>
      </c>
      <c r="C55" s="91">
        <f t="shared" ref="C55:C56" si="35">SUM(D55:F55)</f>
        <v>20</v>
      </c>
      <c r="D55" s="90"/>
      <c r="E55" s="90"/>
      <c r="F55" s="115">
        <v>20</v>
      </c>
      <c r="G55" s="91">
        <f t="shared" ref="G55:G56" si="36">SUM(H55:J55)</f>
        <v>0</v>
      </c>
      <c r="H55" s="92"/>
      <c r="I55" s="92"/>
      <c r="J55" s="92"/>
      <c r="K55" s="91">
        <f t="shared" ref="K55:K56" si="37">SUM(L55:N55)</f>
        <v>20</v>
      </c>
      <c r="L55" s="90"/>
      <c r="M55" s="115">
        <v>20</v>
      </c>
      <c r="N55" s="90"/>
      <c r="O55" s="91">
        <f t="shared" ref="O55:O56" si="38">SUM(P55:R55)</f>
        <v>0</v>
      </c>
      <c r="P55" s="92"/>
      <c r="Q55" s="92"/>
      <c r="R55" s="103"/>
    </row>
    <row r="56" spans="1:18" s="76" customFormat="1" ht="23.25" x14ac:dyDescent="0.55000000000000004">
      <c r="A56" s="89" t="s">
        <v>89</v>
      </c>
      <c r="B56" s="108">
        <f t="shared" si="34"/>
        <v>20</v>
      </c>
      <c r="C56" s="91">
        <f t="shared" si="35"/>
        <v>0</v>
      </c>
      <c r="D56" s="90"/>
      <c r="E56" s="90"/>
      <c r="F56" s="90"/>
      <c r="G56" s="91">
        <f t="shared" si="36"/>
        <v>20</v>
      </c>
      <c r="H56" s="92"/>
      <c r="I56" s="92"/>
      <c r="J56" s="123">
        <v>20</v>
      </c>
      <c r="K56" s="91">
        <f t="shared" si="37"/>
        <v>0</v>
      </c>
      <c r="L56" s="90"/>
      <c r="M56" s="90"/>
      <c r="N56" s="90"/>
      <c r="O56" s="91">
        <f t="shared" si="38"/>
        <v>0</v>
      </c>
      <c r="P56" s="92"/>
      <c r="Q56" s="92"/>
      <c r="R56" s="103"/>
    </row>
    <row r="57" spans="1:18" s="76" customFormat="1" ht="23.25" x14ac:dyDescent="0.55000000000000004">
      <c r="A57" s="89"/>
      <c r="B57" s="108"/>
      <c r="C57" s="91"/>
      <c r="D57" s="90"/>
      <c r="E57" s="90"/>
      <c r="F57" s="90"/>
      <c r="G57" s="78"/>
      <c r="H57" s="92"/>
      <c r="I57" s="92"/>
      <c r="J57" s="92"/>
      <c r="K57" s="78"/>
      <c r="L57" s="90"/>
      <c r="M57" s="90"/>
      <c r="N57" s="90"/>
      <c r="O57" s="78"/>
      <c r="P57" s="92"/>
      <c r="Q57" s="92"/>
      <c r="R57" s="103"/>
    </row>
  </sheetData>
  <mergeCells count="12">
    <mergeCell ref="O3:O4"/>
    <mergeCell ref="P3:R3"/>
    <mergeCell ref="A1:R1"/>
    <mergeCell ref="A2:R2"/>
    <mergeCell ref="A3:A4"/>
    <mergeCell ref="B3:B4"/>
    <mergeCell ref="C3:C4"/>
    <mergeCell ref="D3:F3"/>
    <mergeCell ref="G3:G4"/>
    <mergeCell ref="H3:J3"/>
    <mergeCell ref="K3:K4"/>
    <mergeCell ref="L3:N3"/>
  </mergeCells>
  <pageMargins left="0.23622047244094491" right="0.19685039370078741" top="0.39370078740157483" bottom="0.27559055118110237" header="0.31496062992125984" footer="0.19685039370078741"/>
  <pageSetup paperSize="9" scale="90" orientation="landscape" horizontalDpi="4294967293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</sheetPr>
  <dimension ref="A1:AB54"/>
  <sheetViews>
    <sheetView topLeftCell="A2" zoomScaleNormal="100" workbookViewId="0">
      <pane xSplit="18" ySplit="3" topLeftCell="S14" activePane="bottomRight" state="frozen"/>
      <selection activeCell="A2" sqref="A2"/>
      <selection pane="topRight" activeCell="S2" sqref="S2"/>
      <selection pane="bottomLeft" activeCell="A5" sqref="A5"/>
      <selection pane="bottomRight" activeCell="E19" sqref="E19"/>
    </sheetView>
  </sheetViews>
  <sheetFormatPr defaultRowHeight="24" x14ac:dyDescent="0.55000000000000004"/>
  <cols>
    <col min="1" max="1" width="34.375" style="76" customWidth="1"/>
    <col min="2" max="2" width="7.625" style="82" customWidth="1"/>
    <col min="3" max="3" width="7.75" style="104" customWidth="1"/>
    <col min="4" max="6" width="6.125" style="76" customWidth="1"/>
    <col min="7" max="7" width="8.25" style="104" customWidth="1"/>
    <col min="8" max="10" width="6.25" style="76" customWidth="1"/>
    <col min="11" max="11" width="8.5" style="76" customWidth="1"/>
    <col min="12" max="12" width="6.25" style="76" bestFit="1" customWidth="1"/>
    <col min="13" max="13" width="6.375" style="76" customWidth="1"/>
    <col min="14" max="14" width="5.75" style="76" customWidth="1"/>
    <col min="15" max="15" width="8" style="76" customWidth="1"/>
    <col min="16" max="16" width="6.125" style="76" customWidth="1"/>
    <col min="17" max="18" width="6" style="76" customWidth="1"/>
    <col min="19" max="19" width="6.75" style="76" customWidth="1"/>
    <col min="20" max="20" width="7.375" style="76" customWidth="1"/>
    <col min="21" max="28" width="9" style="76"/>
    <col min="29" max="16384" width="9" style="9"/>
  </cols>
  <sheetData>
    <row r="1" spans="1:28" x14ac:dyDescent="0.55000000000000004">
      <c r="A1" s="134" t="s">
        <v>62</v>
      </c>
      <c r="B1" s="134"/>
      <c r="C1" s="134"/>
      <c r="D1" s="134"/>
      <c r="E1" s="134"/>
      <c r="F1" s="134"/>
      <c r="G1" s="134"/>
      <c r="H1" s="134"/>
      <c r="I1" s="134"/>
      <c r="J1" s="134"/>
      <c r="K1" s="134"/>
      <c r="L1" s="134"/>
      <c r="M1" s="134"/>
      <c r="N1" s="134"/>
      <c r="O1" s="134"/>
      <c r="P1" s="134"/>
      <c r="Q1" s="134"/>
      <c r="R1" s="134"/>
    </row>
    <row r="2" spans="1:28" x14ac:dyDescent="0.55000000000000004">
      <c r="A2" s="134" t="s">
        <v>20</v>
      </c>
      <c r="B2" s="134"/>
      <c r="C2" s="134"/>
      <c r="D2" s="134"/>
      <c r="E2" s="134"/>
      <c r="F2" s="134"/>
      <c r="G2" s="134"/>
      <c r="H2" s="134"/>
      <c r="I2" s="134"/>
      <c r="J2" s="134"/>
      <c r="K2" s="134"/>
      <c r="L2" s="134"/>
      <c r="M2" s="134"/>
      <c r="N2" s="134"/>
      <c r="O2" s="134"/>
      <c r="P2" s="134"/>
      <c r="Q2" s="134"/>
      <c r="R2" s="134"/>
    </row>
    <row r="3" spans="1:28" ht="21" customHeight="1" x14ac:dyDescent="0.55000000000000004">
      <c r="A3" s="139" t="s">
        <v>0</v>
      </c>
      <c r="B3" s="137" t="s">
        <v>1</v>
      </c>
      <c r="C3" s="129" t="s">
        <v>11</v>
      </c>
      <c r="D3" s="131" t="s">
        <v>12</v>
      </c>
      <c r="E3" s="132"/>
      <c r="F3" s="133"/>
      <c r="G3" s="129" t="s">
        <v>13</v>
      </c>
      <c r="H3" s="131" t="s">
        <v>14</v>
      </c>
      <c r="I3" s="132"/>
      <c r="J3" s="133"/>
      <c r="K3" s="129" t="s">
        <v>45</v>
      </c>
      <c r="L3" s="131" t="s">
        <v>48</v>
      </c>
      <c r="M3" s="132"/>
      <c r="N3" s="133"/>
      <c r="O3" s="129" t="s">
        <v>46</v>
      </c>
      <c r="P3" s="131" t="s">
        <v>47</v>
      </c>
      <c r="Q3" s="132"/>
      <c r="R3" s="133"/>
    </row>
    <row r="4" spans="1:28" ht="35.25" customHeight="1" x14ac:dyDescent="0.55000000000000004">
      <c r="A4" s="140"/>
      <c r="B4" s="138"/>
      <c r="C4" s="130"/>
      <c r="D4" s="87">
        <v>23285</v>
      </c>
      <c r="E4" s="87">
        <v>23316</v>
      </c>
      <c r="F4" s="87">
        <v>23346</v>
      </c>
      <c r="G4" s="130"/>
      <c r="H4" s="87">
        <v>23377</v>
      </c>
      <c r="I4" s="87">
        <v>23408</v>
      </c>
      <c r="J4" s="87">
        <v>23437</v>
      </c>
      <c r="K4" s="130"/>
      <c r="L4" s="87">
        <v>23468</v>
      </c>
      <c r="M4" s="87">
        <v>23498</v>
      </c>
      <c r="N4" s="87">
        <v>23529</v>
      </c>
      <c r="O4" s="130"/>
      <c r="P4" s="87">
        <v>23559</v>
      </c>
      <c r="Q4" s="87">
        <v>23590</v>
      </c>
      <c r="R4" s="87">
        <v>23621</v>
      </c>
    </row>
    <row r="5" spans="1:28" x14ac:dyDescent="0.55000000000000004">
      <c r="A5" s="74" t="s">
        <v>2</v>
      </c>
      <c r="B5" s="105">
        <f>SUM(B6:B7)</f>
        <v>6635</v>
      </c>
      <c r="C5" s="78">
        <f>+C6+C7</f>
        <v>1496</v>
      </c>
      <c r="D5" s="88">
        <f>+D6+D7</f>
        <v>416</v>
      </c>
      <c r="E5" s="88">
        <f t="shared" ref="E5:F5" si="0">+E6+E7</f>
        <v>580</v>
      </c>
      <c r="F5" s="88">
        <f t="shared" si="0"/>
        <v>500</v>
      </c>
      <c r="G5" s="78">
        <f>+G6+G7</f>
        <v>1840</v>
      </c>
      <c r="H5" s="88">
        <f>+H6+H7</f>
        <v>620</v>
      </c>
      <c r="I5" s="88">
        <f t="shared" ref="I5" si="1">+I6+I7</f>
        <v>640</v>
      </c>
      <c r="J5" s="88">
        <f t="shared" ref="J5" si="2">+J6+J7</f>
        <v>580</v>
      </c>
      <c r="K5" s="78">
        <f>+K6+K7</f>
        <v>1814</v>
      </c>
      <c r="L5" s="88">
        <f>+L6+L7</f>
        <v>630</v>
      </c>
      <c r="M5" s="88">
        <f t="shared" ref="M5:N5" si="3">+M6+M7</f>
        <v>614</v>
      </c>
      <c r="N5" s="88">
        <f t="shared" si="3"/>
        <v>570</v>
      </c>
      <c r="O5" s="78">
        <f>+O6+O7</f>
        <v>1485</v>
      </c>
      <c r="P5" s="88">
        <f>+P6+P7</f>
        <v>610</v>
      </c>
      <c r="Q5" s="88">
        <f t="shared" ref="Q5:R5" si="4">+Q6+Q7</f>
        <v>475</v>
      </c>
      <c r="R5" s="88">
        <f t="shared" si="4"/>
        <v>400</v>
      </c>
      <c r="S5" s="110">
        <f>C5*100/B5</f>
        <v>22.547098718914846</v>
      </c>
      <c r="T5" s="110">
        <f>C6*100/B6</f>
        <v>26.079295154185022</v>
      </c>
    </row>
    <row r="6" spans="1:28" s="83" customFormat="1" x14ac:dyDescent="0.55000000000000004">
      <c r="A6" s="80" t="s">
        <v>3</v>
      </c>
      <c r="B6" s="106">
        <v>1135</v>
      </c>
      <c r="C6" s="78">
        <f t="shared" ref="C6:R6" si="5">+C8+C11+C15+C27+C36+C47+C50</f>
        <v>296</v>
      </c>
      <c r="D6" s="81">
        <f t="shared" si="5"/>
        <v>16</v>
      </c>
      <c r="E6" s="81">
        <f t="shared" si="5"/>
        <v>180</v>
      </c>
      <c r="F6" s="81">
        <f t="shared" si="5"/>
        <v>100</v>
      </c>
      <c r="G6" s="78">
        <f t="shared" si="5"/>
        <v>340</v>
      </c>
      <c r="H6" s="81">
        <f t="shared" si="5"/>
        <v>120</v>
      </c>
      <c r="I6" s="81">
        <f t="shared" si="5"/>
        <v>140</v>
      </c>
      <c r="J6" s="81">
        <f t="shared" si="5"/>
        <v>80</v>
      </c>
      <c r="K6" s="78">
        <f t="shared" si="5"/>
        <v>314</v>
      </c>
      <c r="L6" s="81">
        <f t="shared" si="5"/>
        <v>130</v>
      </c>
      <c r="M6" s="81">
        <f t="shared" si="5"/>
        <v>114</v>
      </c>
      <c r="N6" s="81">
        <f t="shared" si="5"/>
        <v>70</v>
      </c>
      <c r="O6" s="78">
        <f>+O8+O11+O15+O27+O36+O47+O50</f>
        <v>185</v>
      </c>
      <c r="P6" s="81">
        <f t="shared" si="5"/>
        <v>110</v>
      </c>
      <c r="Q6" s="81">
        <f t="shared" si="5"/>
        <v>75</v>
      </c>
      <c r="R6" s="81">
        <f t="shared" si="5"/>
        <v>0</v>
      </c>
      <c r="S6" s="111">
        <f>G5*100/B5</f>
        <v>27.731725697061041</v>
      </c>
      <c r="T6" s="111">
        <f>G6*100/B6</f>
        <v>29.955947136563875</v>
      </c>
      <c r="U6" s="82"/>
      <c r="V6" s="82"/>
      <c r="W6" s="82"/>
      <c r="X6" s="82"/>
      <c r="Y6" s="82"/>
      <c r="Z6" s="82"/>
      <c r="AA6" s="82"/>
      <c r="AB6" s="82"/>
    </row>
    <row r="7" spans="1:28" s="83" customFormat="1" x14ac:dyDescent="0.55000000000000004">
      <c r="A7" s="84" t="s">
        <v>4</v>
      </c>
      <c r="B7" s="105">
        <v>5500</v>
      </c>
      <c r="C7" s="78">
        <f t="shared" ref="C7:R7" si="6">+C14</f>
        <v>1200</v>
      </c>
      <c r="D7" s="85">
        <f t="shared" si="6"/>
        <v>400</v>
      </c>
      <c r="E7" s="85">
        <f t="shared" si="6"/>
        <v>400</v>
      </c>
      <c r="F7" s="85">
        <f t="shared" si="6"/>
        <v>400</v>
      </c>
      <c r="G7" s="78">
        <f t="shared" si="6"/>
        <v>1500</v>
      </c>
      <c r="H7" s="85">
        <f t="shared" si="6"/>
        <v>500</v>
      </c>
      <c r="I7" s="85">
        <f t="shared" si="6"/>
        <v>500</v>
      </c>
      <c r="J7" s="85">
        <f t="shared" si="6"/>
        <v>500</v>
      </c>
      <c r="K7" s="78">
        <f t="shared" si="6"/>
        <v>1500</v>
      </c>
      <c r="L7" s="85">
        <f t="shared" si="6"/>
        <v>500</v>
      </c>
      <c r="M7" s="85">
        <f t="shared" si="6"/>
        <v>500</v>
      </c>
      <c r="N7" s="85">
        <f t="shared" si="6"/>
        <v>500</v>
      </c>
      <c r="O7" s="78">
        <f t="shared" si="6"/>
        <v>1300</v>
      </c>
      <c r="P7" s="85">
        <f t="shared" si="6"/>
        <v>500</v>
      </c>
      <c r="Q7" s="85">
        <f t="shared" si="6"/>
        <v>400</v>
      </c>
      <c r="R7" s="85">
        <f t="shared" si="6"/>
        <v>400</v>
      </c>
      <c r="S7" s="111">
        <f>K5*100/B5</f>
        <v>27.339864355689524</v>
      </c>
      <c r="T7" s="111">
        <f>K6*100/B6</f>
        <v>27.665198237885463</v>
      </c>
      <c r="U7" s="82"/>
      <c r="V7" s="82"/>
      <c r="W7" s="82"/>
      <c r="X7" s="82"/>
      <c r="Y7" s="82"/>
      <c r="Z7" s="82"/>
      <c r="AA7" s="82"/>
      <c r="AB7" s="82"/>
    </row>
    <row r="8" spans="1:28" ht="46.5" x14ac:dyDescent="0.55000000000000004">
      <c r="A8" s="77" t="s">
        <v>61</v>
      </c>
      <c r="B8" s="107">
        <f>+B10+B9</f>
        <v>40</v>
      </c>
      <c r="C8" s="78"/>
      <c r="D8" s="81"/>
      <c r="E8" s="81"/>
      <c r="F8" s="81"/>
      <c r="G8" s="78">
        <f>SUM(G9:G10)</f>
        <v>20</v>
      </c>
      <c r="H8" s="81">
        <f>SUM(H9:H10)</f>
        <v>20</v>
      </c>
      <c r="I8" s="81"/>
      <c r="J8" s="81"/>
      <c r="K8" s="78">
        <f>SUM(K9:K10)</f>
        <v>20</v>
      </c>
      <c r="L8" s="81">
        <f>SUM(L9:L10)</f>
        <v>20</v>
      </c>
      <c r="M8" s="81"/>
      <c r="N8" s="81"/>
      <c r="O8" s="78"/>
      <c r="P8" s="81"/>
      <c r="Q8" s="81"/>
      <c r="R8" s="81"/>
      <c r="S8" s="110">
        <f>O5*100/B5</f>
        <v>22.381311228334589</v>
      </c>
      <c r="T8" s="110">
        <f>O6*100/B6</f>
        <v>16.29955947136564</v>
      </c>
    </row>
    <row r="9" spans="1:28" x14ac:dyDescent="0.55000000000000004">
      <c r="A9" s="112" t="s">
        <v>66</v>
      </c>
      <c r="B9" s="113">
        <f>+G9</f>
        <v>20</v>
      </c>
      <c r="C9" s="114"/>
      <c r="D9" s="115"/>
      <c r="E9" s="115"/>
      <c r="F9" s="115"/>
      <c r="G9" s="114">
        <f>SUM(H9:J9)</f>
        <v>20</v>
      </c>
      <c r="H9" s="115">
        <v>20</v>
      </c>
      <c r="I9" s="115"/>
      <c r="J9" s="115"/>
      <c r="K9" s="114"/>
      <c r="L9" s="115"/>
      <c r="M9" s="115"/>
      <c r="N9" s="115"/>
      <c r="O9" s="114"/>
      <c r="P9" s="115"/>
      <c r="Q9" s="115"/>
      <c r="R9" s="115"/>
    </row>
    <row r="10" spans="1:28" x14ac:dyDescent="0.55000000000000004">
      <c r="A10" s="112" t="s">
        <v>91</v>
      </c>
      <c r="B10" s="113">
        <f>+K10</f>
        <v>20</v>
      </c>
      <c r="C10" s="114"/>
      <c r="D10" s="115"/>
      <c r="E10" s="115"/>
      <c r="F10" s="115"/>
      <c r="G10" s="114"/>
      <c r="H10" s="115"/>
      <c r="I10" s="115"/>
      <c r="J10" s="115"/>
      <c r="K10" s="114">
        <f>SUM(L10:N10)</f>
        <v>20</v>
      </c>
      <c r="L10" s="115">
        <v>20</v>
      </c>
      <c r="M10" s="115"/>
      <c r="N10" s="115"/>
      <c r="O10" s="114"/>
      <c r="P10" s="115"/>
      <c r="Q10" s="115"/>
      <c r="R10" s="115"/>
    </row>
    <row r="11" spans="1:28" x14ac:dyDescent="0.55000000000000004">
      <c r="A11" s="77" t="s">
        <v>64</v>
      </c>
      <c r="B11" s="108">
        <v>105</v>
      </c>
      <c r="C11" s="91"/>
      <c r="D11" s="81"/>
      <c r="E11" s="81"/>
      <c r="F11" s="81"/>
      <c r="G11" s="78"/>
      <c r="H11" s="81"/>
      <c r="I11" s="81"/>
      <c r="J11" s="81"/>
      <c r="K11" s="78"/>
      <c r="L11" s="81"/>
      <c r="M11" s="81"/>
      <c r="N11" s="81"/>
      <c r="O11" s="78">
        <f>SUM(O12:O13)</f>
        <v>105</v>
      </c>
      <c r="P11" s="81">
        <f>+P12+P13</f>
        <v>50</v>
      </c>
      <c r="Q11" s="81">
        <f t="shared" ref="Q11:R11" si="7">+Q12+Q13</f>
        <v>55</v>
      </c>
      <c r="R11" s="81">
        <f t="shared" si="7"/>
        <v>0</v>
      </c>
    </row>
    <row r="12" spans="1:28" x14ac:dyDescent="0.55000000000000004">
      <c r="A12" s="89" t="s">
        <v>67</v>
      </c>
      <c r="B12" s="108">
        <f>+O12</f>
        <v>50</v>
      </c>
      <c r="C12" s="91"/>
      <c r="D12" s="90"/>
      <c r="E12" s="90"/>
      <c r="F12" s="90"/>
      <c r="G12" s="78"/>
      <c r="H12" s="93"/>
      <c r="I12" s="93"/>
      <c r="J12" s="93"/>
      <c r="K12" s="78"/>
      <c r="L12" s="90"/>
      <c r="M12" s="90"/>
      <c r="N12" s="90"/>
      <c r="O12" s="78">
        <f>SUM(P12:R12)</f>
        <v>50</v>
      </c>
      <c r="P12" s="93">
        <v>50</v>
      </c>
      <c r="Q12" s="93"/>
      <c r="R12" s="93"/>
    </row>
    <row r="13" spans="1:28" x14ac:dyDescent="0.55000000000000004">
      <c r="A13" s="89" t="s">
        <v>68</v>
      </c>
      <c r="B13" s="108">
        <f>+O13</f>
        <v>55</v>
      </c>
      <c r="C13" s="91"/>
      <c r="D13" s="90"/>
      <c r="E13" s="90"/>
      <c r="F13" s="90"/>
      <c r="G13" s="78"/>
      <c r="H13" s="93"/>
      <c r="I13" s="93"/>
      <c r="J13" s="93"/>
      <c r="K13" s="78"/>
      <c r="L13" s="90"/>
      <c r="M13" s="90"/>
      <c r="N13" s="90"/>
      <c r="O13" s="78">
        <f>SUM(P13:R13)</f>
        <v>55</v>
      </c>
      <c r="P13" s="93"/>
      <c r="Q13" s="93">
        <v>55</v>
      </c>
      <c r="R13" s="93"/>
    </row>
    <row r="14" spans="1:28" ht="46.5" customHeight="1" x14ac:dyDescent="0.55000000000000004">
      <c r="A14" s="79" t="s">
        <v>49</v>
      </c>
      <c r="B14" s="107">
        <f>+C14+G14+K14+O14</f>
        <v>5500</v>
      </c>
      <c r="C14" s="78">
        <f>SUM(D14:F14)</f>
        <v>1200</v>
      </c>
      <c r="D14" s="90">
        <v>400</v>
      </c>
      <c r="E14" s="90">
        <v>400</v>
      </c>
      <c r="F14" s="90">
        <v>400</v>
      </c>
      <c r="G14" s="78">
        <f>SUM(H14:J14)</f>
        <v>1500</v>
      </c>
      <c r="H14" s="90">
        <v>500</v>
      </c>
      <c r="I14" s="90">
        <v>500</v>
      </c>
      <c r="J14" s="90">
        <v>500</v>
      </c>
      <c r="K14" s="78">
        <f>SUM(L14:N14)</f>
        <v>1500</v>
      </c>
      <c r="L14" s="90">
        <v>500</v>
      </c>
      <c r="M14" s="90">
        <v>500</v>
      </c>
      <c r="N14" s="90">
        <v>500</v>
      </c>
      <c r="O14" s="78">
        <f>SUM(P14:R14)</f>
        <v>1300</v>
      </c>
      <c r="P14" s="90">
        <v>500</v>
      </c>
      <c r="Q14" s="90">
        <v>400</v>
      </c>
      <c r="R14" s="90">
        <v>400</v>
      </c>
    </row>
    <row r="15" spans="1:28" ht="46.5" x14ac:dyDescent="0.55000000000000004">
      <c r="A15" s="77" t="s">
        <v>50</v>
      </c>
      <c r="B15" s="109">
        <f t="shared" ref="B15:R15" si="8">+B16+B21</f>
        <v>320</v>
      </c>
      <c r="C15" s="91">
        <f t="shared" si="8"/>
        <v>160</v>
      </c>
      <c r="D15" s="81">
        <f t="shared" si="8"/>
        <v>0</v>
      </c>
      <c r="E15" s="81">
        <f t="shared" si="8"/>
        <v>120</v>
      </c>
      <c r="F15" s="81">
        <f t="shared" si="8"/>
        <v>40</v>
      </c>
      <c r="G15" s="91">
        <f t="shared" si="8"/>
        <v>60</v>
      </c>
      <c r="H15" s="81">
        <f t="shared" si="8"/>
        <v>20</v>
      </c>
      <c r="I15" s="81">
        <f t="shared" si="8"/>
        <v>20</v>
      </c>
      <c r="J15" s="81">
        <f t="shared" si="8"/>
        <v>20</v>
      </c>
      <c r="K15" s="91">
        <f t="shared" si="8"/>
        <v>60</v>
      </c>
      <c r="L15" s="81">
        <f t="shared" si="8"/>
        <v>20</v>
      </c>
      <c r="M15" s="81">
        <f t="shared" si="8"/>
        <v>20</v>
      </c>
      <c r="N15" s="81">
        <f t="shared" si="8"/>
        <v>20</v>
      </c>
      <c r="O15" s="91">
        <f t="shared" si="8"/>
        <v>40</v>
      </c>
      <c r="P15" s="81">
        <f t="shared" si="8"/>
        <v>40</v>
      </c>
      <c r="Q15" s="81">
        <f t="shared" si="8"/>
        <v>0</v>
      </c>
      <c r="R15" s="81">
        <f t="shared" si="8"/>
        <v>0</v>
      </c>
    </row>
    <row r="16" spans="1:28" ht="24" customHeight="1" x14ac:dyDescent="0.55000000000000004">
      <c r="A16" s="94" t="s">
        <v>51</v>
      </c>
      <c r="B16" s="108">
        <v>80</v>
      </c>
      <c r="C16" s="95">
        <f>SUM(D16:F16)</f>
        <v>80</v>
      </c>
      <c r="D16" s="96"/>
      <c r="E16" s="97">
        <f>SUM(E17:E20)</f>
        <v>80</v>
      </c>
      <c r="F16" s="86"/>
      <c r="G16" s="97"/>
      <c r="H16" s="98"/>
      <c r="I16" s="98"/>
      <c r="J16" s="98"/>
      <c r="K16" s="97"/>
      <c r="L16" s="96"/>
      <c r="M16" s="96"/>
      <c r="N16" s="86"/>
      <c r="O16" s="97"/>
      <c r="P16" s="98"/>
      <c r="Q16" s="98"/>
      <c r="R16" s="98"/>
    </row>
    <row r="17" spans="1:28" ht="24" customHeight="1" x14ac:dyDescent="0.55000000000000004">
      <c r="A17" s="99" t="s">
        <v>72</v>
      </c>
      <c r="B17" s="108">
        <v>20</v>
      </c>
      <c r="C17" s="91">
        <f>SUM(D17:F17)</f>
        <v>20</v>
      </c>
      <c r="D17" s="90"/>
      <c r="E17" s="100">
        <v>20</v>
      </c>
      <c r="F17" s="75"/>
      <c r="G17" s="78"/>
      <c r="H17" s="92"/>
      <c r="I17" s="92"/>
      <c r="J17" s="92"/>
      <c r="K17" s="78"/>
      <c r="L17" s="90"/>
      <c r="M17" s="90"/>
      <c r="N17" s="75"/>
      <c r="O17" s="78"/>
      <c r="P17" s="92"/>
      <c r="Q17" s="92"/>
      <c r="R17" s="92"/>
    </row>
    <row r="18" spans="1:28" ht="24" customHeight="1" x14ac:dyDescent="0.55000000000000004">
      <c r="A18" s="99" t="s">
        <v>73</v>
      </c>
      <c r="B18" s="108">
        <v>20</v>
      </c>
      <c r="C18" s="91">
        <f t="shared" ref="C18:C20" si="9">SUM(D18:F18)</f>
        <v>20</v>
      </c>
      <c r="D18" s="90"/>
      <c r="E18" s="100">
        <v>20</v>
      </c>
      <c r="F18" s="75"/>
      <c r="G18" s="78"/>
      <c r="H18" s="92"/>
      <c r="I18" s="92"/>
      <c r="J18" s="92"/>
      <c r="K18" s="78"/>
      <c r="L18" s="90"/>
      <c r="M18" s="90"/>
      <c r="N18" s="75"/>
      <c r="O18" s="78"/>
      <c r="P18" s="92"/>
      <c r="Q18" s="92"/>
      <c r="R18" s="92"/>
    </row>
    <row r="19" spans="1:28" ht="24" customHeight="1" x14ac:dyDescent="0.55000000000000004">
      <c r="A19" s="118" t="s">
        <v>71</v>
      </c>
      <c r="B19" s="108">
        <v>20</v>
      </c>
      <c r="C19" s="91">
        <f t="shared" si="9"/>
        <v>20</v>
      </c>
      <c r="D19" s="90"/>
      <c r="E19" s="124">
        <v>20</v>
      </c>
      <c r="F19" s="75"/>
      <c r="G19" s="78"/>
      <c r="H19" s="92"/>
      <c r="I19" s="92"/>
      <c r="J19" s="92"/>
      <c r="K19" s="78"/>
      <c r="L19" s="90"/>
      <c r="M19" s="90"/>
      <c r="N19" s="75"/>
      <c r="O19" s="78"/>
      <c r="P19" s="92"/>
      <c r="Q19" s="92"/>
      <c r="R19" s="92"/>
    </row>
    <row r="20" spans="1:28" ht="24" customHeight="1" x14ac:dyDescent="0.55000000000000004">
      <c r="A20" s="99" t="s">
        <v>70</v>
      </c>
      <c r="B20" s="108">
        <v>20</v>
      </c>
      <c r="C20" s="91">
        <f t="shared" si="9"/>
        <v>20</v>
      </c>
      <c r="D20" s="90"/>
      <c r="E20" s="100">
        <v>20</v>
      </c>
      <c r="F20" s="75"/>
      <c r="G20" s="78"/>
      <c r="H20" s="92"/>
      <c r="I20" s="92"/>
      <c r="J20" s="92"/>
      <c r="K20" s="78"/>
      <c r="L20" s="90"/>
      <c r="M20" s="90"/>
      <c r="N20" s="75"/>
      <c r="O20" s="78"/>
      <c r="P20" s="92"/>
      <c r="Q20" s="92"/>
      <c r="R20" s="92"/>
    </row>
    <row r="21" spans="1:28" x14ac:dyDescent="0.55000000000000004">
      <c r="A21" s="94" t="s">
        <v>52</v>
      </c>
      <c r="B21" s="108">
        <v>240</v>
      </c>
      <c r="C21" s="95">
        <f>SUM(D21:F21)</f>
        <v>80</v>
      </c>
      <c r="D21" s="96"/>
      <c r="E21" s="96">
        <f>SUM(E22:E26)</f>
        <v>40</v>
      </c>
      <c r="F21" s="96">
        <f>SUM(F22:F26)</f>
        <v>40</v>
      </c>
      <c r="G21" s="95">
        <f>SUM(H21:J21)</f>
        <v>60</v>
      </c>
      <c r="H21" s="96">
        <f>SUM(H22:H26)</f>
        <v>20</v>
      </c>
      <c r="I21" s="96">
        <f t="shared" ref="I21:J21" si="10">SUM(I22:I26)</f>
        <v>20</v>
      </c>
      <c r="J21" s="96">
        <f t="shared" si="10"/>
        <v>20</v>
      </c>
      <c r="K21" s="95">
        <f>SUM(L21:N21)</f>
        <v>60</v>
      </c>
      <c r="L21" s="96">
        <f>SUM(L22:L26)</f>
        <v>20</v>
      </c>
      <c r="M21" s="96">
        <f t="shared" ref="M21" si="11">SUM(M22:M26)</f>
        <v>20</v>
      </c>
      <c r="N21" s="96">
        <f t="shared" ref="N21" si="12">SUM(N22:N26)</f>
        <v>20</v>
      </c>
      <c r="O21" s="95">
        <f>SUM(P21:R21)</f>
        <v>40</v>
      </c>
      <c r="P21" s="96">
        <f>SUM(P22:P26)</f>
        <v>40</v>
      </c>
      <c r="Q21" s="96">
        <f t="shared" ref="Q21" si="13">SUM(Q22:Q26)</f>
        <v>0</v>
      </c>
      <c r="R21" s="96">
        <f t="shared" ref="R21" si="14">SUM(R22:R26)</f>
        <v>0</v>
      </c>
    </row>
    <row r="22" spans="1:28" x14ac:dyDescent="0.55000000000000004">
      <c r="A22" s="99" t="s">
        <v>90</v>
      </c>
      <c r="B22" s="108">
        <f>+C22+G22+K22+O22</f>
        <v>60</v>
      </c>
      <c r="C22" s="91">
        <f t="shared" ref="C22:C26" si="15">SUM(D22:F22)</f>
        <v>20</v>
      </c>
      <c r="D22" s="90"/>
      <c r="E22" s="90">
        <v>20</v>
      </c>
      <c r="F22" s="75"/>
      <c r="G22" s="91">
        <f t="shared" ref="G22:G26" si="16">SUM(H22:J22)</f>
        <v>0</v>
      </c>
      <c r="H22" s="92"/>
      <c r="I22" s="92"/>
      <c r="J22" s="92"/>
      <c r="K22" s="91">
        <f t="shared" ref="K22:K26" si="17">SUM(L22:N22)</f>
        <v>20</v>
      </c>
      <c r="L22" s="90">
        <v>20</v>
      </c>
      <c r="M22" s="90"/>
      <c r="N22" s="75"/>
      <c r="O22" s="91">
        <f t="shared" ref="O22:O26" si="18">SUM(P22:R22)</f>
        <v>20</v>
      </c>
      <c r="P22" s="92">
        <v>20</v>
      </c>
      <c r="Q22" s="92"/>
      <c r="R22" s="92"/>
    </row>
    <row r="23" spans="1:28" x14ac:dyDescent="0.55000000000000004">
      <c r="A23" s="99" t="s">
        <v>74</v>
      </c>
      <c r="B23" s="108">
        <f t="shared" ref="B23:B26" si="19">+C23+G23+K23+O23</f>
        <v>40</v>
      </c>
      <c r="C23" s="91">
        <f t="shared" si="15"/>
        <v>20</v>
      </c>
      <c r="D23" s="90"/>
      <c r="E23" s="90"/>
      <c r="F23" s="75">
        <v>20</v>
      </c>
      <c r="G23" s="91">
        <f t="shared" si="16"/>
        <v>20</v>
      </c>
      <c r="H23" s="92"/>
      <c r="I23" s="92"/>
      <c r="J23" s="92">
        <v>20</v>
      </c>
      <c r="K23" s="91">
        <f t="shared" si="17"/>
        <v>0</v>
      </c>
      <c r="L23" s="90"/>
      <c r="M23" s="90"/>
      <c r="N23" s="75"/>
      <c r="O23" s="91">
        <f t="shared" si="18"/>
        <v>0</v>
      </c>
      <c r="P23" s="92"/>
      <c r="Q23" s="92"/>
      <c r="R23" s="92"/>
    </row>
    <row r="24" spans="1:28" x14ac:dyDescent="0.55000000000000004">
      <c r="A24" s="99" t="s">
        <v>75</v>
      </c>
      <c r="B24" s="108">
        <f t="shared" si="19"/>
        <v>40</v>
      </c>
      <c r="C24" s="91">
        <f t="shared" si="15"/>
        <v>20</v>
      </c>
      <c r="D24" s="90"/>
      <c r="E24" s="90">
        <v>20</v>
      </c>
      <c r="F24" s="75"/>
      <c r="G24" s="91">
        <f t="shared" si="16"/>
        <v>0</v>
      </c>
      <c r="H24" s="92"/>
      <c r="I24" s="92"/>
      <c r="J24" s="92"/>
      <c r="K24" s="91">
        <f t="shared" si="17"/>
        <v>20</v>
      </c>
      <c r="L24" s="90"/>
      <c r="M24" s="90">
        <v>20</v>
      </c>
      <c r="N24" s="75"/>
      <c r="O24" s="91">
        <f t="shared" si="18"/>
        <v>0</v>
      </c>
      <c r="P24" s="92"/>
      <c r="Q24" s="92"/>
      <c r="R24" s="92"/>
    </row>
    <row r="25" spans="1:28" x14ac:dyDescent="0.55000000000000004">
      <c r="A25" s="99" t="s">
        <v>76</v>
      </c>
      <c r="B25" s="108">
        <f t="shared" si="19"/>
        <v>40</v>
      </c>
      <c r="C25" s="91">
        <f t="shared" si="15"/>
        <v>20</v>
      </c>
      <c r="D25" s="90"/>
      <c r="E25" s="90"/>
      <c r="F25" s="75">
        <v>20</v>
      </c>
      <c r="G25" s="91">
        <f t="shared" si="16"/>
        <v>20</v>
      </c>
      <c r="H25" s="92"/>
      <c r="I25" s="92">
        <v>20</v>
      </c>
      <c r="J25" s="92"/>
      <c r="K25" s="91">
        <f t="shared" si="17"/>
        <v>0</v>
      </c>
      <c r="L25" s="90"/>
      <c r="M25" s="90"/>
      <c r="N25" s="75"/>
      <c r="O25" s="91">
        <f t="shared" si="18"/>
        <v>0</v>
      </c>
      <c r="P25" s="92"/>
      <c r="Q25" s="92"/>
      <c r="R25" s="92"/>
    </row>
    <row r="26" spans="1:28" x14ac:dyDescent="0.55000000000000004">
      <c r="A26" s="99" t="s">
        <v>92</v>
      </c>
      <c r="B26" s="108">
        <f t="shared" si="19"/>
        <v>60</v>
      </c>
      <c r="C26" s="91">
        <f t="shared" si="15"/>
        <v>0</v>
      </c>
      <c r="D26" s="90"/>
      <c r="E26" s="90"/>
      <c r="F26" s="75"/>
      <c r="G26" s="91">
        <f t="shared" si="16"/>
        <v>20</v>
      </c>
      <c r="H26" s="92">
        <v>20</v>
      </c>
      <c r="I26" s="92"/>
      <c r="J26" s="92"/>
      <c r="K26" s="91">
        <f t="shared" si="17"/>
        <v>20</v>
      </c>
      <c r="L26" s="90"/>
      <c r="M26" s="90"/>
      <c r="N26" s="75">
        <v>20</v>
      </c>
      <c r="O26" s="91">
        <f t="shared" si="18"/>
        <v>20</v>
      </c>
      <c r="P26" s="92">
        <v>20</v>
      </c>
      <c r="Q26" s="92"/>
      <c r="R26" s="92"/>
    </row>
    <row r="27" spans="1:28" ht="46.5" x14ac:dyDescent="0.55000000000000004">
      <c r="A27" s="77" t="s">
        <v>53</v>
      </c>
      <c r="B27" s="107">
        <f>+B28+B34</f>
        <v>370</v>
      </c>
      <c r="C27" s="91">
        <f>+C28+C34</f>
        <v>76</v>
      </c>
      <c r="D27" s="81">
        <f>+D28+D34</f>
        <v>16</v>
      </c>
      <c r="E27" s="81">
        <f t="shared" ref="E27:F27" si="20">+E28+E34</f>
        <v>20</v>
      </c>
      <c r="F27" s="81">
        <f t="shared" si="20"/>
        <v>40</v>
      </c>
      <c r="G27" s="91">
        <f>+G28+G34</f>
        <v>120</v>
      </c>
      <c r="H27" s="81">
        <f>+H28+H34</f>
        <v>40</v>
      </c>
      <c r="I27" s="81">
        <f t="shared" ref="I27" si="21">+I28+I34</f>
        <v>40</v>
      </c>
      <c r="J27" s="81">
        <f t="shared" ref="J27" si="22">+J28+J34</f>
        <v>40</v>
      </c>
      <c r="K27" s="91">
        <f>+K28+K34</f>
        <v>134</v>
      </c>
      <c r="L27" s="81">
        <f>+L28+L34</f>
        <v>50</v>
      </c>
      <c r="M27" s="81">
        <f t="shared" ref="M27" si="23">+M28+M34</f>
        <v>54</v>
      </c>
      <c r="N27" s="81">
        <f t="shared" ref="N27" si="24">+N28+N34</f>
        <v>30</v>
      </c>
      <c r="O27" s="91">
        <f>+O28+O34</f>
        <v>40</v>
      </c>
      <c r="P27" s="81">
        <f>+P28+P34</f>
        <v>20</v>
      </c>
      <c r="Q27" s="81">
        <f t="shared" ref="Q27" si="25">+Q28+Q34</f>
        <v>20</v>
      </c>
      <c r="R27" s="81">
        <f t="shared" ref="R27" si="26">+R28+R34</f>
        <v>0</v>
      </c>
    </row>
    <row r="28" spans="1:28" s="83" customFormat="1" x14ac:dyDescent="0.55000000000000004">
      <c r="A28" s="116" t="s">
        <v>63</v>
      </c>
      <c r="B28" s="113">
        <v>350</v>
      </c>
      <c r="C28" s="117">
        <f>SUM(C29:C33)</f>
        <v>76</v>
      </c>
      <c r="D28" s="117">
        <f>SUM(D29:D33)</f>
        <v>16</v>
      </c>
      <c r="E28" s="117">
        <f t="shared" ref="E28:R28" si="27">SUM(E29:E33)</f>
        <v>20</v>
      </c>
      <c r="F28" s="117">
        <f t="shared" si="27"/>
        <v>40</v>
      </c>
      <c r="G28" s="117">
        <f t="shared" si="27"/>
        <v>120</v>
      </c>
      <c r="H28" s="117">
        <f t="shared" si="27"/>
        <v>40</v>
      </c>
      <c r="I28" s="117">
        <f t="shared" si="27"/>
        <v>40</v>
      </c>
      <c r="J28" s="117">
        <f t="shared" si="27"/>
        <v>40</v>
      </c>
      <c r="K28" s="117">
        <f t="shared" si="27"/>
        <v>114</v>
      </c>
      <c r="L28" s="117">
        <f t="shared" si="27"/>
        <v>50</v>
      </c>
      <c r="M28" s="117">
        <f t="shared" si="27"/>
        <v>34</v>
      </c>
      <c r="N28" s="117">
        <f t="shared" si="27"/>
        <v>30</v>
      </c>
      <c r="O28" s="117">
        <f t="shared" si="27"/>
        <v>40</v>
      </c>
      <c r="P28" s="117">
        <f t="shared" si="27"/>
        <v>20</v>
      </c>
      <c r="Q28" s="117">
        <f t="shared" si="27"/>
        <v>20</v>
      </c>
      <c r="R28" s="117">
        <f t="shared" si="27"/>
        <v>0</v>
      </c>
      <c r="S28" s="82"/>
      <c r="T28" s="82"/>
      <c r="U28" s="82"/>
      <c r="V28" s="82"/>
      <c r="W28" s="82"/>
      <c r="X28" s="82"/>
      <c r="Y28" s="82"/>
      <c r="Z28" s="82"/>
      <c r="AA28" s="82"/>
      <c r="AB28" s="82"/>
    </row>
    <row r="29" spans="1:28" x14ac:dyDescent="0.55000000000000004">
      <c r="A29" s="118" t="s">
        <v>77</v>
      </c>
      <c r="B29" s="113">
        <f>+C29+G29+K29+O29</f>
        <v>300</v>
      </c>
      <c r="C29" s="114">
        <f>SUM(D29:F29)</f>
        <v>60</v>
      </c>
      <c r="D29" s="115"/>
      <c r="E29" s="115">
        <v>20</v>
      </c>
      <c r="F29" s="115">
        <v>40</v>
      </c>
      <c r="G29" s="114">
        <f>SUM(H29:J29)</f>
        <v>120</v>
      </c>
      <c r="H29" s="115">
        <v>40</v>
      </c>
      <c r="I29" s="115">
        <v>40</v>
      </c>
      <c r="J29" s="115">
        <v>40</v>
      </c>
      <c r="K29" s="114">
        <f>SUM(L29:N29)</f>
        <v>80</v>
      </c>
      <c r="L29" s="115">
        <v>40</v>
      </c>
      <c r="M29" s="115">
        <v>20</v>
      </c>
      <c r="N29" s="115">
        <v>20</v>
      </c>
      <c r="O29" s="114">
        <f>SUM(P29:R29)</f>
        <v>40</v>
      </c>
      <c r="P29" s="115">
        <v>20</v>
      </c>
      <c r="Q29" s="115">
        <v>20</v>
      </c>
      <c r="R29" s="115"/>
    </row>
    <row r="30" spans="1:28" x14ac:dyDescent="0.55000000000000004">
      <c r="A30" s="118" t="s">
        <v>78</v>
      </c>
      <c r="B30" s="113">
        <f t="shared" ref="B30:B33" si="28">+C30+G30+K30+O30</f>
        <v>8</v>
      </c>
      <c r="C30" s="114">
        <f t="shared" ref="C30:C33" si="29">SUM(D30:F30)</f>
        <v>8</v>
      </c>
      <c r="D30" s="115">
        <v>8</v>
      </c>
      <c r="E30" s="115"/>
      <c r="F30" s="115"/>
      <c r="G30" s="114">
        <f t="shared" ref="G30:G33" si="30">SUM(H30:J30)</f>
        <v>0</v>
      </c>
      <c r="H30" s="115"/>
      <c r="I30" s="115"/>
      <c r="J30" s="115"/>
      <c r="K30" s="114">
        <f t="shared" ref="K30:K33" si="31">SUM(L30:N30)</f>
        <v>0</v>
      </c>
      <c r="L30" s="115"/>
      <c r="M30" s="115"/>
      <c r="N30" s="115"/>
      <c r="O30" s="114">
        <f t="shared" ref="O30:O33" si="32">SUM(P30:R30)</f>
        <v>0</v>
      </c>
      <c r="P30" s="115"/>
      <c r="Q30" s="115"/>
      <c r="R30" s="115"/>
    </row>
    <row r="31" spans="1:28" x14ac:dyDescent="0.55000000000000004">
      <c r="A31" s="118" t="s">
        <v>93</v>
      </c>
      <c r="B31" s="113">
        <f t="shared" si="28"/>
        <v>18</v>
      </c>
      <c r="C31" s="114">
        <f t="shared" si="29"/>
        <v>8</v>
      </c>
      <c r="D31" s="115">
        <v>8</v>
      </c>
      <c r="E31" s="115"/>
      <c r="F31" s="115"/>
      <c r="G31" s="114">
        <f t="shared" si="30"/>
        <v>0</v>
      </c>
      <c r="H31" s="115"/>
      <c r="I31" s="115"/>
      <c r="J31" s="115"/>
      <c r="K31" s="119">
        <f>SUM(L31:N31)</f>
        <v>10</v>
      </c>
      <c r="L31" s="115"/>
      <c r="M31" s="115"/>
      <c r="N31" s="115">
        <v>10</v>
      </c>
      <c r="O31" s="114">
        <f t="shared" si="32"/>
        <v>0</v>
      </c>
      <c r="P31" s="115"/>
      <c r="Q31" s="115"/>
      <c r="R31" s="115"/>
    </row>
    <row r="32" spans="1:28" x14ac:dyDescent="0.55000000000000004">
      <c r="A32" s="118" t="s">
        <v>79</v>
      </c>
      <c r="B32" s="113">
        <f t="shared" si="28"/>
        <v>10</v>
      </c>
      <c r="C32" s="114">
        <f t="shared" si="29"/>
        <v>0</v>
      </c>
      <c r="D32" s="115"/>
      <c r="E32" s="115"/>
      <c r="F32" s="115"/>
      <c r="G32" s="114">
        <f t="shared" si="30"/>
        <v>0</v>
      </c>
      <c r="H32" s="115"/>
      <c r="I32" s="115"/>
      <c r="J32" s="115"/>
      <c r="K32" s="114">
        <f t="shared" si="31"/>
        <v>10</v>
      </c>
      <c r="L32" s="115">
        <v>10</v>
      </c>
      <c r="M32" s="115"/>
      <c r="N32" s="115"/>
      <c r="O32" s="114">
        <f t="shared" si="32"/>
        <v>0</v>
      </c>
      <c r="P32" s="115"/>
      <c r="Q32" s="115"/>
      <c r="R32" s="115"/>
    </row>
    <row r="33" spans="1:18" x14ac:dyDescent="0.55000000000000004">
      <c r="A33" s="118" t="s">
        <v>80</v>
      </c>
      <c r="B33" s="113">
        <f t="shared" si="28"/>
        <v>14</v>
      </c>
      <c r="C33" s="114">
        <f t="shared" si="29"/>
        <v>0</v>
      </c>
      <c r="D33" s="115"/>
      <c r="E33" s="115"/>
      <c r="F33" s="115"/>
      <c r="G33" s="114">
        <f t="shared" si="30"/>
        <v>0</v>
      </c>
      <c r="H33" s="115"/>
      <c r="I33" s="115"/>
      <c r="J33" s="115"/>
      <c r="K33" s="114">
        <f t="shared" si="31"/>
        <v>14</v>
      </c>
      <c r="L33" s="115"/>
      <c r="M33" s="115">
        <v>14</v>
      </c>
      <c r="N33" s="115"/>
      <c r="O33" s="114">
        <f t="shared" si="32"/>
        <v>0</v>
      </c>
      <c r="P33" s="115"/>
      <c r="Q33" s="115"/>
      <c r="R33" s="115"/>
    </row>
    <row r="34" spans="1:18" x14ac:dyDescent="0.55000000000000004">
      <c r="A34" s="116" t="s">
        <v>65</v>
      </c>
      <c r="B34" s="113">
        <v>20</v>
      </c>
      <c r="C34" s="120"/>
      <c r="D34" s="121"/>
      <c r="E34" s="121"/>
      <c r="F34" s="121"/>
      <c r="G34" s="117"/>
      <c r="H34" s="122"/>
      <c r="I34" s="122"/>
      <c r="J34" s="122"/>
      <c r="K34" s="117">
        <v>20</v>
      </c>
      <c r="L34" s="121"/>
      <c r="M34" s="121">
        <v>20</v>
      </c>
      <c r="N34" s="121"/>
      <c r="O34" s="117"/>
      <c r="P34" s="122"/>
      <c r="Q34" s="122"/>
      <c r="R34" s="122"/>
    </row>
    <row r="35" spans="1:18" ht="25.5" customHeight="1" x14ac:dyDescent="0.55000000000000004">
      <c r="A35" s="118" t="s">
        <v>81</v>
      </c>
      <c r="B35" s="113">
        <v>20</v>
      </c>
      <c r="C35" s="119"/>
      <c r="D35" s="115"/>
      <c r="E35" s="115"/>
      <c r="F35" s="115"/>
      <c r="G35" s="114"/>
      <c r="H35" s="123"/>
      <c r="I35" s="123"/>
      <c r="J35" s="123"/>
      <c r="K35" s="114">
        <v>20</v>
      </c>
      <c r="L35" s="115"/>
      <c r="M35" s="115">
        <v>20</v>
      </c>
      <c r="N35" s="115"/>
      <c r="O35" s="114"/>
      <c r="P35" s="123"/>
      <c r="Q35" s="123"/>
      <c r="R35" s="123"/>
    </row>
    <row r="36" spans="1:18" ht="47.25" customHeight="1" x14ac:dyDescent="0.55000000000000004">
      <c r="A36" s="77" t="s">
        <v>54</v>
      </c>
      <c r="B36" s="107">
        <v>120</v>
      </c>
      <c r="C36" s="91">
        <f>+C37+C41+C43+C45</f>
        <v>20</v>
      </c>
      <c r="D36" s="81"/>
      <c r="E36" s="81">
        <f>+E37+E47</f>
        <v>20</v>
      </c>
      <c r="F36" s="81">
        <f>+F37+F47</f>
        <v>0</v>
      </c>
      <c r="G36" s="91">
        <f>+G37+G41+G43+G45</f>
        <v>60</v>
      </c>
      <c r="H36" s="81">
        <f>+H37+H47</f>
        <v>20</v>
      </c>
      <c r="I36" s="81">
        <f>+I37+I47</f>
        <v>40</v>
      </c>
      <c r="J36" s="81">
        <f>+J37+J47</f>
        <v>0</v>
      </c>
      <c r="K36" s="91">
        <f>+K37+K41+K43+K45</f>
        <v>40</v>
      </c>
      <c r="L36" s="81">
        <f>+L37+L47</f>
        <v>20</v>
      </c>
      <c r="M36" s="81">
        <f t="shared" ref="M36:N36" si="33">+M37+M47</f>
        <v>20</v>
      </c>
      <c r="N36" s="81">
        <f t="shared" si="33"/>
        <v>0</v>
      </c>
      <c r="O36" s="91">
        <f>+O37+O41+O43+O45</f>
        <v>0</v>
      </c>
      <c r="P36" s="81"/>
      <c r="Q36" s="81"/>
      <c r="R36" s="81"/>
    </row>
    <row r="37" spans="1:18" x14ac:dyDescent="0.55000000000000004">
      <c r="A37" s="94" t="s">
        <v>55</v>
      </c>
      <c r="B37" s="108">
        <v>60</v>
      </c>
      <c r="C37" s="97">
        <f>SUM(C38:C40)</f>
        <v>20</v>
      </c>
      <c r="D37" s="96"/>
      <c r="E37" s="97">
        <f>SUM(E38:E40)</f>
        <v>20</v>
      </c>
      <c r="F37" s="97">
        <f>SUM(F38:F40)</f>
        <v>0</v>
      </c>
      <c r="G37" s="97">
        <f>SUM(G38:G40)</f>
        <v>20</v>
      </c>
      <c r="H37" s="96"/>
      <c r="I37" s="97">
        <f>SUM(I38:I40)</f>
        <v>20</v>
      </c>
      <c r="J37" s="96"/>
      <c r="K37" s="97">
        <f>SUM(K38:K40)</f>
        <v>20</v>
      </c>
      <c r="L37" s="97">
        <f t="shared" ref="L37:N37" si="34">SUM(L38:L40)</f>
        <v>0</v>
      </c>
      <c r="M37" s="97">
        <f t="shared" si="34"/>
        <v>20</v>
      </c>
      <c r="N37" s="97">
        <f t="shared" si="34"/>
        <v>0</v>
      </c>
      <c r="O37" s="97"/>
      <c r="P37" s="96"/>
      <c r="Q37" s="96"/>
      <c r="R37" s="96"/>
    </row>
    <row r="38" spans="1:18" x14ac:dyDescent="0.55000000000000004">
      <c r="A38" s="99" t="s">
        <v>82</v>
      </c>
      <c r="B38" s="108">
        <f>+C38+G38+K38+O38</f>
        <v>20</v>
      </c>
      <c r="C38" s="78">
        <f>SUM(D38:F38)</f>
        <v>20</v>
      </c>
      <c r="D38" s="90"/>
      <c r="E38" s="90">
        <v>20</v>
      </c>
      <c r="F38" s="90"/>
      <c r="G38" s="78"/>
      <c r="H38" s="90"/>
      <c r="I38" s="90"/>
      <c r="J38" s="90"/>
      <c r="K38" s="78"/>
      <c r="L38" s="90"/>
      <c r="M38" s="90"/>
      <c r="N38" s="90"/>
      <c r="O38" s="78"/>
      <c r="P38" s="90"/>
      <c r="Q38" s="90"/>
      <c r="R38" s="90"/>
    </row>
    <row r="39" spans="1:18" x14ac:dyDescent="0.55000000000000004">
      <c r="A39" s="101" t="s">
        <v>83</v>
      </c>
      <c r="B39" s="108">
        <f t="shared" ref="B39:B40" si="35">+C39+G39+K39+O39</f>
        <v>20</v>
      </c>
      <c r="C39" s="78"/>
      <c r="D39" s="90"/>
      <c r="E39" s="90"/>
      <c r="F39" s="90"/>
      <c r="G39" s="78">
        <f>SUM(H39:J39)</f>
        <v>20</v>
      </c>
      <c r="H39" s="90"/>
      <c r="I39" s="90">
        <v>20</v>
      </c>
      <c r="J39" s="90"/>
      <c r="K39" s="78"/>
      <c r="L39" s="90"/>
      <c r="M39" s="90"/>
      <c r="N39" s="90"/>
      <c r="O39" s="78"/>
      <c r="P39" s="90"/>
      <c r="Q39" s="90"/>
      <c r="R39" s="90"/>
    </row>
    <row r="40" spans="1:18" x14ac:dyDescent="0.55000000000000004">
      <c r="A40" s="101" t="s">
        <v>84</v>
      </c>
      <c r="B40" s="108">
        <f t="shared" si="35"/>
        <v>20</v>
      </c>
      <c r="C40" s="78"/>
      <c r="D40" s="90"/>
      <c r="E40" s="90"/>
      <c r="F40" s="90"/>
      <c r="G40" s="78"/>
      <c r="H40" s="90"/>
      <c r="I40" s="90"/>
      <c r="J40" s="90"/>
      <c r="K40" s="78">
        <f>SUM(L40:N40)</f>
        <v>20</v>
      </c>
      <c r="L40" s="90"/>
      <c r="M40" s="90">
        <v>20</v>
      </c>
      <c r="N40" s="90"/>
      <c r="O40" s="78"/>
      <c r="P40" s="90"/>
      <c r="Q40" s="90"/>
      <c r="R40" s="90"/>
    </row>
    <row r="41" spans="1:18" x14ac:dyDescent="0.55000000000000004">
      <c r="A41" s="94" t="s">
        <v>56</v>
      </c>
      <c r="B41" s="108">
        <v>20</v>
      </c>
      <c r="C41" s="95"/>
      <c r="D41" s="96"/>
      <c r="E41" s="97"/>
      <c r="F41" s="96"/>
      <c r="G41" s="97">
        <v>20</v>
      </c>
      <c r="H41" s="98"/>
      <c r="I41" s="98"/>
      <c r="J41" s="98">
        <v>20</v>
      </c>
      <c r="K41" s="97"/>
      <c r="L41" s="96"/>
      <c r="M41" s="97"/>
      <c r="N41" s="96"/>
      <c r="O41" s="97"/>
      <c r="P41" s="98"/>
      <c r="Q41" s="98"/>
      <c r="R41" s="98"/>
    </row>
    <row r="42" spans="1:18" x14ac:dyDescent="0.55000000000000004">
      <c r="A42" s="99" t="s">
        <v>86</v>
      </c>
      <c r="B42" s="108">
        <v>20</v>
      </c>
      <c r="C42" s="91"/>
      <c r="D42" s="90"/>
      <c r="E42" s="102"/>
      <c r="F42" s="90"/>
      <c r="G42" s="78">
        <v>20</v>
      </c>
      <c r="H42" s="92"/>
      <c r="I42" s="92"/>
      <c r="J42" s="92">
        <v>20</v>
      </c>
      <c r="K42" s="78"/>
      <c r="L42" s="90"/>
      <c r="M42" s="102"/>
      <c r="N42" s="90"/>
      <c r="O42" s="78"/>
      <c r="P42" s="92"/>
      <c r="Q42" s="92"/>
      <c r="R42" s="92"/>
    </row>
    <row r="43" spans="1:18" x14ac:dyDescent="0.55000000000000004">
      <c r="A43" s="94" t="s">
        <v>57</v>
      </c>
      <c r="B43" s="108">
        <v>20</v>
      </c>
      <c r="C43" s="95"/>
      <c r="D43" s="96"/>
      <c r="E43" s="96"/>
      <c r="F43" s="96"/>
      <c r="G43" s="97">
        <v>20</v>
      </c>
      <c r="H43" s="98"/>
      <c r="I43" s="98">
        <v>20</v>
      </c>
      <c r="J43" s="98"/>
      <c r="K43" s="97"/>
      <c r="L43" s="96"/>
      <c r="M43" s="96"/>
      <c r="N43" s="96"/>
      <c r="O43" s="97"/>
      <c r="P43" s="98"/>
      <c r="Q43" s="98"/>
      <c r="R43" s="98"/>
    </row>
    <row r="44" spans="1:18" x14ac:dyDescent="0.55000000000000004">
      <c r="A44" s="99" t="s">
        <v>94</v>
      </c>
      <c r="B44" s="108">
        <v>20</v>
      </c>
      <c r="C44" s="91"/>
      <c r="D44" s="90"/>
      <c r="E44" s="90"/>
      <c r="F44" s="90"/>
      <c r="G44" s="78">
        <v>20</v>
      </c>
      <c r="H44" s="92"/>
      <c r="I44" s="92">
        <v>20</v>
      </c>
      <c r="J44" s="92"/>
      <c r="K44" s="78"/>
      <c r="L44" s="90"/>
      <c r="M44" s="90"/>
      <c r="N44" s="90"/>
      <c r="O44" s="78"/>
      <c r="P44" s="92"/>
      <c r="Q44" s="92"/>
      <c r="R44" s="92"/>
    </row>
    <row r="45" spans="1:18" x14ac:dyDescent="0.55000000000000004">
      <c r="A45" s="94" t="s">
        <v>58</v>
      </c>
      <c r="B45" s="108">
        <v>20</v>
      </c>
      <c r="C45" s="95"/>
      <c r="D45" s="96"/>
      <c r="E45" s="96"/>
      <c r="F45" s="96"/>
      <c r="G45" s="97"/>
      <c r="H45" s="98"/>
      <c r="I45" s="98"/>
      <c r="J45" s="98"/>
      <c r="K45" s="97">
        <v>20</v>
      </c>
      <c r="L45" s="96">
        <v>20</v>
      </c>
      <c r="M45" s="96"/>
      <c r="N45" s="96"/>
      <c r="O45" s="97"/>
      <c r="P45" s="98"/>
      <c r="Q45" s="98"/>
      <c r="R45" s="98"/>
    </row>
    <row r="46" spans="1:18" x14ac:dyDescent="0.55000000000000004">
      <c r="A46" s="118" t="s">
        <v>69</v>
      </c>
      <c r="B46" s="113">
        <v>20</v>
      </c>
      <c r="C46" s="119"/>
      <c r="D46" s="115"/>
      <c r="E46" s="115"/>
      <c r="F46" s="115"/>
      <c r="G46" s="114"/>
      <c r="H46" s="123"/>
      <c r="I46" s="123"/>
      <c r="J46" s="123"/>
      <c r="K46" s="114">
        <v>20</v>
      </c>
      <c r="L46" s="115">
        <v>20</v>
      </c>
      <c r="M46" s="115"/>
      <c r="N46" s="115"/>
      <c r="O46" s="114"/>
      <c r="P46" s="123"/>
      <c r="Q46" s="123"/>
      <c r="R46" s="123"/>
    </row>
    <row r="47" spans="1:18" ht="45" customHeight="1" x14ac:dyDescent="0.55000000000000004">
      <c r="A47" s="77" t="s">
        <v>59</v>
      </c>
      <c r="B47" s="108">
        <v>60</v>
      </c>
      <c r="C47" s="91"/>
      <c r="D47" s="81"/>
      <c r="E47" s="81"/>
      <c r="F47" s="81"/>
      <c r="G47" s="78">
        <f>SUM(G48:G49)</f>
        <v>40</v>
      </c>
      <c r="H47" s="81">
        <f>SUM(H48:H49)</f>
        <v>20</v>
      </c>
      <c r="I47" s="81">
        <f t="shared" ref="I47:L47" si="36">SUM(I48:I49)</f>
        <v>20</v>
      </c>
      <c r="J47" s="81">
        <f t="shared" si="36"/>
        <v>0</v>
      </c>
      <c r="K47" s="78">
        <f>SUM(K48:K49)</f>
        <v>20</v>
      </c>
      <c r="L47" s="81">
        <f t="shared" si="36"/>
        <v>20</v>
      </c>
      <c r="M47" s="81"/>
      <c r="N47" s="81"/>
      <c r="O47" s="78"/>
      <c r="P47" s="81"/>
      <c r="Q47" s="81"/>
      <c r="R47" s="81"/>
    </row>
    <row r="48" spans="1:18" x14ac:dyDescent="0.55000000000000004">
      <c r="A48" s="101" t="s">
        <v>85</v>
      </c>
      <c r="B48" s="108">
        <f>+G48+K48</f>
        <v>40</v>
      </c>
      <c r="C48" s="91"/>
      <c r="D48" s="90"/>
      <c r="E48" s="90"/>
      <c r="F48" s="90"/>
      <c r="G48" s="78">
        <f>SUM(H48:J48)</f>
        <v>20</v>
      </c>
      <c r="H48" s="123">
        <v>20</v>
      </c>
      <c r="I48" s="92"/>
      <c r="J48" s="92"/>
      <c r="K48" s="78">
        <f>SUM(L48:N48)</f>
        <v>20</v>
      </c>
      <c r="L48" s="115">
        <v>20</v>
      </c>
      <c r="M48" s="90"/>
      <c r="N48" s="90"/>
      <c r="O48" s="78"/>
      <c r="P48" s="92"/>
      <c r="Q48" s="92"/>
      <c r="R48" s="92"/>
    </row>
    <row r="49" spans="1:18" x14ac:dyDescent="0.55000000000000004">
      <c r="A49" s="101" t="s">
        <v>84</v>
      </c>
      <c r="B49" s="108">
        <f>+G49+K49</f>
        <v>20</v>
      </c>
      <c r="C49" s="91"/>
      <c r="D49" s="90"/>
      <c r="E49" s="90"/>
      <c r="F49" s="90"/>
      <c r="G49" s="78">
        <f>SUM(H49:J49)</f>
        <v>20</v>
      </c>
      <c r="H49" s="92"/>
      <c r="I49" s="123">
        <v>20</v>
      </c>
      <c r="J49" s="92"/>
      <c r="K49" s="78"/>
      <c r="L49" s="90"/>
      <c r="M49" s="90"/>
      <c r="N49" s="90"/>
      <c r="O49" s="78"/>
      <c r="P49" s="92"/>
      <c r="Q49" s="92"/>
      <c r="R49" s="92"/>
    </row>
    <row r="50" spans="1:18" ht="42" customHeight="1" x14ac:dyDescent="0.55000000000000004">
      <c r="A50" s="77" t="s">
        <v>60</v>
      </c>
      <c r="B50" s="108">
        <v>120</v>
      </c>
      <c r="C50" s="78">
        <f>SUM(C51:C53)</f>
        <v>40</v>
      </c>
      <c r="D50" s="81">
        <f>SUM(D51:D53)</f>
        <v>0</v>
      </c>
      <c r="E50" s="81">
        <f t="shared" ref="E50:F50" si="37">SUM(E51:E53)</f>
        <v>20</v>
      </c>
      <c r="F50" s="81">
        <f t="shared" si="37"/>
        <v>20</v>
      </c>
      <c r="G50" s="78">
        <f>SUM(G51:G53)</f>
        <v>40</v>
      </c>
      <c r="H50" s="81">
        <f>SUM(H51:H53)</f>
        <v>0</v>
      </c>
      <c r="I50" s="81">
        <f t="shared" ref="I50" si="38">SUM(I51:I53)</f>
        <v>20</v>
      </c>
      <c r="J50" s="81">
        <f t="shared" ref="J50" si="39">SUM(J51:J53)</f>
        <v>20</v>
      </c>
      <c r="K50" s="78">
        <f>SUM(K51:K53)</f>
        <v>40</v>
      </c>
      <c r="L50" s="81">
        <f>SUM(L51:L53)</f>
        <v>0</v>
      </c>
      <c r="M50" s="81">
        <f t="shared" ref="M50" si="40">SUM(M51:M53)</f>
        <v>20</v>
      </c>
      <c r="N50" s="81">
        <f t="shared" ref="N50" si="41">SUM(N51:N53)</f>
        <v>20</v>
      </c>
      <c r="O50" s="78">
        <f>SUM(O51:O53)</f>
        <v>0</v>
      </c>
      <c r="P50" s="81">
        <f>SUM(P51:P53)</f>
        <v>0</v>
      </c>
      <c r="Q50" s="81">
        <f t="shared" ref="Q50" si="42">SUM(Q51:Q53)</f>
        <v>0</v>
      </c>
      <c r="R50" s="81">
        <f t="shared" ref="R50" si="43">SUM(R51:R53)</f>
        <v>0</v>
      </c>
    </row>
    <row r="51" spans="1:18" x14ac:dyDescent="0.55000000000000004">
      <c r="A51" s="89" t="s">
        <v>87</v>
      </c>
      <c r="B51" s="108">
        <f>+C51+G51+K51+O51</f>
        <v>60</v>
      </c>
      <c r="C51" s="91">
        <f>SUM(D51:F51)</f>
        <v>20</v>
      </c>
      <c r="D51" s="90"/>
      <c r="E51" s="115">
        <v>20</v>
      </c>
      <c r="F51" s="90"/>
      <c r="G51" s="91">
        <f>SUM(H51:J51)</f>
        <v>20</v>
      </c>
      <c r="H51" s="92"/>
      <c r="I51" s="123">
        <v>20</v>
      </c>
      <c r="J51" s="92"/>
      <c r="K51" s="91">
        <f>SUM(L51:N51)</f>
        <v>20</v>
      </c>
      <c r="L51" s="90"/>
      <c r="M51" s="90"/>
      <c r="N51" s="115">
        <v>20</v>
      </c>
      <c r="O51" s="91">
        <f>SUM(P51:R51)</f>
        <v>0</v>
      </c>
      <c r="P51" s="92"/>
      <c r="Q51" s="92"/>
      <c r="R51" s="103"/>
    </row>
    <row r="52" spans="1:18" x14ac:dyDescent="0.55000000000000004">
      <c r="A52" s="89" t="s">
        <v>88</v>
      </c>
      <c r="B52" s="108">
        <f t="shared" ref="B52:B53" si="44">+C52+G52+K52+O52</f>
        <v>40</v>
      </c>
      <c r="C52" s="91">
        <f t="shared" ref="C52:C53" si="45">SUM(D52:F52)</f>
        <v>20</v>
      </c>
      <c r="D52" s="90"/>
      <c r="E52" s="90"/>
      <c r="F52" s="115">
        <v>20</v>
      </c>
      <c r="G52" s="91">
        <f t="shared" ref="G52:G53" si="46">SUM(H52:J52)</f>
        <v>0</v>
      </c>
      <c r="H52" s="92"/>
      <c r="I52" s="92"/>
      <c r="J52" s="92"/>
      <c r="K52" s="91">
        <f t="shared" ref="K52:K53" si="47">SUM(L52:N52)</f>
        <v>20</v>
      </c>
      <c r="L52" s="90"/>
      <c r="M52" s="115">
        <v>20</v>
      </c>
      <c r="N52" s="90"/>
      <c r="O52" s="91">
        <f t="shared" ref="O52:O53" si="48">SUM(P52:R52)</f>
        <v>0</v>
      </c>
      <c r="P52" s="92"/>
      <c r="Q52" s="92"/>
      <c r="R52" s="103"/>
    </row>
    <row r="53" spans="1:18" x14ac:dyDescent="0.55000000000000004">
      <c r="A53" s="89" t="s">
        <v>89</v>
      </c>
      <c r="B53" s="108">
        <f t="shared" si="44"/>
        <v>20</v>
      </c>
      <c r="C53" s="91">
        <f t="shared" si="45"/>
        <v>0</v>
      </c>
      <c r="D53" s="90"/>
      <c r="E53" s="90"/>
      <c r="F53" s="90"/>
      <c r="G53" s="91">
        <f t="shared" si="46"/>
        <v>20</v>
      </c>
      <c r="H53" s="92"/>
      <c r="I53" s="92"/>
      <c r="J53" s="123">
        <v>20</v>
      </c>
      <c r="K53" s="91">
        <f t="shared" si="47"/>
        <v>0</v>
      </c>
      <c r="L53" s="90"/>
      <c r="M53" s="90"/>
      <c r="N53" s="90"/>
      <c r="O53" s="91">
        <f t="shared" si="48"/>
        <v>0</v>
      </c>
      <c r="P53" s="92"/>
      <c r="Q53" s="92"/>
      <c r="R53" s="103"/>
    </row>
    <row r="54" spans="1:18" x14ac:dyDescent="0.55000000000000004">
      <c r="A54" s="89"/>
      <c r="B54" s="108"/>
      <c r="C54" s="91"/>
      <c r="D54" s="90"/>
      <c r="E54" s="90"/>
      <c r="F54" s="90"/>
      <c r="G54" s="78"/>
      <c r="H54" s="92"/>
      <c r="I54" s="92"/>
      <c r="J54" s="92"/>
      <c r="K54" s="78"/>
      <c r="L54" s="90"/>
      <c r="M54" s="90"/>
      <c r="N54" s="90"/>
      <c r="O54" s="78"/>
      <c r="P54" s="92"/>
      <c r="Q54" s="92"/>
      <c r="R54" s="103"/>
    </row>
  </sheetData>
  <mergeCells count="12">
    <mergeCell ref="K3:K4"/>
    <mergeCell ref="L3:N3"/>
    <mergeCell ref="O3:O4"/>
    <mergeCell ref="P3:R3"/>
    <mergeCell ref="A1:R1"/>
    <mergeCell ref="A2:R2"/>
    <mergeCell ref="C3:C4"/>
    <mergeCell ref="D3:F3"/>
    <mergeCell ref="G3:G4"/>
    <mergeCell ref="H3:J3"/>
    <mergeCell ref="B3:B4"/>
    <mergeCell ref="A3:A4"/>
  </mergeCells>
  <pageMargins left="0.23622047244094491" right="0.19685039370078741" top="0.39370078740157483" bottom="0.27559055118110237" header="0.31496062992125984" footer="0.19685039370078741"/>
  <pageSetup paperSize="9" scale="90" orientation="landscape" horizontalDpi="4294967293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3"/>
  <sheetViews>
    <sheetView workbookViewId="0">
      <selection activeCell="A42" sqref="A42"/>
    </sheetView>
  </sheetViews>
  <sheetFormatPr defaultRowHeight="24" x14ac:dyDescent="0.55000000000000004"/>
  <cols>
    <col min="1" max="1" width="36.125" style="9" customWidth="1"/>
    <col min="2" max="2" width="9" style="68"/>
    <col min="3" max="3" width="9" style="15"/>
    <col min="4" max="4" width="9" style="59"/>
    <col min="5" max="7" width="9" style="1"/>
    <col min="8" max="8" width="9" style="59"/>
    <col min="9" max="11" width="9" style="1"/>
    <col min="12" max="12" width="3.875" style="1" hidden="1" customWidth="1"/>
    <col min="13" max="16384" width="9" style="1"/>
  </cols>
  <sheetData>
    <row r="1" spans="1:11" ht="27.75" x14ac:dyDescent="0.65">
      <c r="A1" s="144" t="s">
        <v>19</v>
      </c>
      <c r="B1" s="144"/>
      <c r="C1" s="144"/>
      <c r="D1" s="144"/>
      <c r="E1" s="144"/>
      <c r="F1" s="144"/>
      <c r="G1" s="144"/>
      <c r="H1" s="144"/>
      <c r="I1" s="144"/>
      <c r="J1" s="144"/>
      <c r="K1" s="144"/>
    </row>
    <row r="2" spans="1:11" ht="27.75" x14ac:dyDescent="0.65">
      <c r="A2" s="144" t="s">
        <v>20</v>
      </c>
      <c r="B2" s="144"/>
      <c r="C2" s="144"/>
      <c r="D2" s="144"/>
      <c r="E2" s="144"/>
      <c r="F2" s="144"/>
      <c r="G2" s="144"/>
      <c r="H2" s="144"/>
      <c r="I2" s="144"/>
      <c r="J2" s="144"/>
      <c r="K2" s="144"/>
    </row>
    <row r="3" spans="1:11" ht="21" customHeight="1" x14ac:dyDescent="0.55000000000000004">
      <c r="A3" s="51" t="s">
        <v>0</v>
      </c>
      <c r="B3" s="147" t="s">
        <v>1</v>
      </c>
      <c r="C3" s="148"/>
      <c r="D3" s="145" t="s">
        <v>11</v>
      </c>
      <c r="E3" s="141" t="s">
        <v>12</v>
      </c>
      <c r="F3" s="142"/>
      <c r="G3" s="143"/>
      <c r="H3" s="145" t="s">
        <v>13</v>
      </c>
      <c r="I3" s="141" t="s">
        <v>14</v>
      </c>
      <c r="J3" s="142"/>
      <c r="K3" s="143"/>
    </row>
    <row r="4" spans="1:11" x14ac:dyDescent="0.55000000000000004">
      <c r="A4" s="3"/>
      <c r="B4" s="60" t="s">
        <v>26</v>
      </c>
      <c r="C4" s="52" t="s">
        <v>27</v>
      </c>
      <c r="D4" s="146"/>
      <c r="E4" s="2">
        <v>22920</v>
      </c>
      <c r="F4" s="2">
        <v>22951</v>
      </c>
      <c r="G4" s="2">
        <v>22981</v>
      </c>
      <c r="H4" s="146"/>
      <c r="I4" s="2">
        <v>23012</v>
      </c>
      <c r="J4" s="2">
        <v>23043</v>
      </c>
      <c r="K4" s="2">
        <v>23071</v>
      </c>
    </row>
    <row r="5" spans="1:11" x14ac:dyDescent="0.55000000000000004">
      <c r="A5" s="4" t="s">
        <v>2</v>
      </c>
      <c r="B5" s="61">
        <v>3780</v>
      </c>
      <c r="C5" s="13">
        <f>+C6+C7</f>
        <v>2180</v>
      </c>
      <c r="D5" s="56">
        <f>+D6+D7</f>
        <v>1860</v>
      </c>
      <c r="E5" s="21">
        <f t="shared" ref="E5:K5" si="0">+E6+E7</f>
        <v>500</v>
      </c>
      <c r="F5" s="21">
        <f t="shared" si="0"/>
        <v>620</v>
      </c>
      <c r="G5" s="21">
        <f t="shared" si="0"/>
        <v>740</v>
      </c>
      <c r="H5" s="56">
        <f t="shared" si="0"/>
        <v>1860</v>
      </c>
      <c r="I5" s="21">
        <f t="shared" si="0"/>
        <v>560</v>
      </c>
      <c r="J5" s="21">
        <f t="shared" si="0"/>
        <v>720</v>
      </c>
      <c r="K5" s="21">
        <f t="shared" si="0"/>
        <v>580</v>
      </c>
    </row>
    <row r="6" spans="1:11" x14ac:dyDescent="0.55000000000000004">
      <c r="A6" s="5" t="s">
        <v>3</v>
      </c>
      <c r="B6" s="62">
        <v>540</v>
      </c>
      <c r="C6" s="16">
        <f>+C8+C10+C18+C31+C39</f>
        <v>420</v>
      </c>
      <c r="D6" s="56">
        <f>SUM(E6:G6)</f>
        <v>220</v>
      </c>
      <c r="E6" s="22">
        <f>+E10+E15+E18+E31+E39</f>
        <v>0</v>
      </c>
      <c r="F6" s="22">
        <f>+F10+F15+F18+F31+F39</f>
        <v>80</v>
      </c>
      <c r="G6" s="22">
        <f>+G10+G15+G18+G31+G39</f>
        <v>140</v>
      </c>
      <c r="H6" s="56">
        <f>SUM(I6:K6)</f>
        <v>260</v>
      </c>
      <c r="I6" s="22">
        <f>+I10+I15+I18+I31+I39</f>
        <v>60</v>
      </c>
      <c r="J6" s="22">
        <f>+J10+J15+J18+J31+J39</f>
        <v>120</v>
      </c>
      <c r="K6" s="22">
        <f>+K10+K15+K18+K31+K39</f>
        <v>80</v>
      </c>
    </row>
    <row r="7" spans="1:11" x14ac:dyDescent="0.55000000000000004">
      <c r="A7" s="6" t="s">
        <v>4</v>
      </c>
      <c r="B7" s="63">
        <v>3240</v>
      </c>
      <c r="C7" s="14">
        <f>+C42</f>
        <v>1760</v>
      </c>
      <c r="D7" s="56">
        <f>+D42</f>
        <v>1640</v>
      </c>
      <c r="E7" s="20">
        <f t="shared" ref="E7:K7" si="1">+E42</f>
        <v>500</v>
      </c>
      <c r="F7" s="20">
        <f t="shared" si="1"/>
        <v>540</v>
      </c>
      <c r="G7" s="20">
        <f t="shared" si="1"/>
        <v>600</v>
      </c>
      <c r="H7" s="56">
        <f t="shared" si="1"/>
        <v>1600</v>
      </c>
      <c r="I7" s="20">
        <f t="shared" si="1"/>
        <v>500</v>
      </c>
      <c r="J7" s="20">
        <f t="shared" si="1"/>
        <v>600</v>
      </c>
      <c r="K7" s="20">
        <f t="shared" si="1"/>
        <v>500</v>
      </c>
    </row>
    <row r="8" spans="1:11" ht="48" x14ac:dyDescent="0.55000000000000004">
      <c r="A8" s="17" t="s">
        <v>30</v>
      </c>
      <c r="B8" s="18"/>
      <c r="C8" s="19">
        <v>120</v>
      </c>
      <c r="D8" s="56"/>
      <c r="E8" s="20"/>
      <c r="F8" s="20"/>
      <c r="G8" s="20"/>
      <c r="H8" s="56"/>
      <c r="I8" s="20"/>
      <c r="J8" s="20"/>
      <c r="K8" s="20"/>
    </row>
    <row r="9" spans="1:11" x14ac:dyDescent="0.55000000000000004">
      <c r="A9" s="53" t="s">
        <v>41</v>
      </c>
      <c r="B9" s="64"/>
      <c r="C9" s="11"/>
      <c r="D9" s="57"/>
      <c r="E9" s="23"/>
      <c r="F9" s="24"/>
      <c r="G9" s="25"/>
      <c r="H9" s="57"/>
      <c r="I9" s="26"/>
      <c r="J9" s="26"/>
      <c r="K9" s="26"/>
    </row>
    <row r="10" spans="1:11" ht="48" x14ac:dyDescent="0.55000000000000004">
      <c r="A10" s="17" t="s">
        <v>5</v>
      </c>
      <c r="B10" s="18">
        <v>60</v>
      </c>
      <c r="C10" s="19">
        <v>80</v>
      </c>
      <c r="D10" s="56">
        <f>SUM(D11:D14)</f>
        <v>60</v>
      </c>
      <c r="E10" s="20"/>
      <c r="F10" s="20"/>
      <c r="G10" s="20">
        <f>SUM(G11:G14)</f>
        <v>60</v>
      </c>
      <c r="H10" s="56"/>
      <c r="I10" s="20"/>
      <c r="J10" s="20"/>
      <c r="K10" s="20"/>
    </row>
    <row r="11" spans="1:11" x14ac:dyDescent="0.55000000000000004">
      <c r="A11" s="34" t="s">
        <v>31</v>
      </c>
      <c r="B11" s="65">
        <v>20</v>
      </c>
      <c r="C11" s="12"/>
      <c r="D11" s="57">
        <f>SUM(E11:G11)</f>
        <v>20</v>
      </c>
      <c r="E11" s="27"/>
      <c r="F11" s="28"/>
      <c r="G11" s="55">
        <v>20</v>
      </c>
      <c r="H11" s="57"/>
      <c r="I11" s="30"/>
      <c r="J11" s="30"/>
      <c r="K11" s="30"/>
    </row>
    <row r="12" spans="1:11" hidden="1" x14ac:dyDescent="0.55000000000000004">
      <c r="A12" s="34" t="s">
        <v>32</v>
      </c>
      <c r="B12" s="65"/>
      <c r="C12" s="12"/>
      <c r="D12" s="57">
        <f t="shared" ref="D12:D14" si="2">SUM(E12:G12)</f>
        <v>0</v>
      </c>
      <c r="E12" s="27"/>
      <c r="F12" s="28"/>
      <c r="G12" s="55"/>
      <c r="H12" s="57"/>
      <c r="I12" s="30"/>
      <c r="J12" s="30"/>
      <c r="K12" s="30"/>
    </row>
    <row r="13" spans="1:11" x14ac:dyDescent="0.55000000000000004">
      <c r="A13" s="34" t="s">
        <v>42</v>
      </c>
      <c r="B13" s="65">
        <v>20</v>
      </c>
      <c r="C13" s="12"/>
      <c r="D13" s="57">
        <f t="shared" si="2"/>
        <v>20</v>
      </c>
      <c r="E13" s="27"/>
      <c r="F13" s="28"/>
      <c r="G13" s="55">
        <v>20</v>
      </c>
      <c r="H13" s="57"/>
      <c r="I13" s="30"/>
      <c r="J13" s="30"/>
      <c r="K13" s="30"/>
    </row>
    <row r="14" spans="1:11" x14ac:dyDescent="0.55000000000000004">
      <c r="A14" s="34" t="s">
        <v>43</v>
      </c>
      <c r="B14" s="65">
        <v>20</v>
      </c>
      <c r="C14" s="12"/>
      <c r="D14" s="57">
        <f t="shared" si="2"/>
        <v>20</v>
      </c>
      <c r="E14" s="27"/>
      <c r="F14" s="28"/>
      <c r="G14" s="55">
        <v>20</v>
      </c>
      <c r="H14" s="57"/>
      <c r="I14" s="30"/>
      <c r="J14" s="30"/>
      <c r="K14" s="30"/>
    </row>
    <row r="15" spans="1:11" ht="48" x14ac:dyDescent="0.55000000000000004">
      <c r="A15" s="17" t="s">
        <v>6</v>
      </c>
      <c r="B15" s="18">
        <v>100</v>
      </c>
      <c r="C15" s="19">
        <v>0</v>
      </c>
      <c r="D15" s="56"/>
      <c r="E15" s="20"/>
      <c r="F15" s="20"/>
      <c r="G15" s="20"/>
      <c r="H15" s="56"/>
      <c r="I15" s="20"/>
      <c r="J15" s="20"/>
      <c r="K15" s="20"/>
    </row>
    <row r="16" spans="1:11" x14ac:dyDescent="0.55000000000000004">
      <c r="A16" s="46" t="s">
        <v>40</v>
      </c>
      <c r="B16" s="65"/>
      <c r="C16" s="12"/>
      <c r="D16" s="57"/>
      <c r="E16" s="27"/>
      <c r="F16" s="28"/>
      <c r="G16" s="29"/>
      <c r="H16" s="57"/>
      <c r="I16" s="30"/>
      <c r="J16" s="30"/>
      <c r="K16" s="30"/>
    </row>
    <row r="17" spans="1:12" ht="16.5" customHeight="1" x14ac:dyDescent="0.55000000000000004">
      <c r="A17" s="7"/>
      <c r="B17" s="65"/>
      <c r="C17" s="12"/>
      <c r="D17" s="57"/>
      <c r="E17" s="27"/>
      <c r="F17" s="28"/>
      <c r="G17" s="29"/>
      <c r="H17" s="57"/>
      <c r="I17" s="30"/>
      <c r="J17" s="30"/>
      <c r="K17" s="30"/>
    </row>
    <row r="18" spans="1:12" ht="48" x14ac:dyDescent="0.55000000000000004">
      <c r="A18" s="17" t="s">
        <v>7</v>
      </c>
      <c r="B18" s="18">
        <v>140</v>
      </c>
      <c r="C18" s="19">
        <v>140</v>
      </c>
      <c r="D18" s="56">
        <f t="shared" ref="D18:K18" si="3">+D19+D23</f>
        <v>100</v>
      </c>
      <c r="E18" s="20">
        <f t="shared" si="3"/>
        <v>0</v>
      </c>
      <c r="F18" s="20">
        <f t="shared" si="3"/>
        <v>60</v>
      </c>
      <c r="G18" s="20">
        <f t="shared" si="3"/>
        <v>40</v>
      </c>
      <c r="H18" s="56">
        <f t="shared" si="3"/>
        <v>80</v>
      </c>
      <c r="I18" s="20">
        <f t="shared" si="3"/>
        <v>0</v>
      </c>
      <c r="J18" s="20">
        <f t="shared" si="3"/>
        <v>60</v>
      </c>
      <c r="K18" s="20">
        <f t="shared" si="3"/>
        <v>20</v>
      </c>
    </row>
    <row r="19" spans="1:12" x14ac:dyDescent="0.55000000000000004">
      <c r="A19" s="38" t="s">
        <v>15</v>
      </c>
      <c r="B19" s="39">
        <v>40</v>
      </c>
      <c r="C19" s="40">
        <v>0</v>
      </c>
      <c r="D19" s="57">
        <v>40</v>
      </c>
      <c r="E19" s="42"/>
      <c r="F19" s="45">
        <f>SUM(F20:F21)</f>
        <v>40</v>
      </c>
      <c r="G19" s="43"/>
      <c r="H19" s="57"/>
      <c r="I19" s="44"/>
      <c r="J19" s="44"/>
      <c r="K19" s="44"/>
    </row>
    <row r="20" spans="1:12" x14ac:dyDescent="0.55000000000000004">
      <c r="A20" s="10" t="s">
        <v>17</v>
      </c>
      <c r="B20" s="65">
        <v>20</v>
      </c>
      <c r="C20" s="12"/>
      <c r="D20" s="57">
        <v>20</v>
      </c>
      <c r="E20" s="27"/>
      <c r="F20" s="28">
        <v>20</v>
      </c>
      <c r="G20" s="29"/>
      <c r="H20" s="57"/>
      <c r="I20" s="30"/>
      <c r="J20" s="30"/>
      <c r="K20" s="30"/>
    </row>
    <row r="21" spans="1:12" x14ac:dyDescent="0.55000000000000004">
      <c r="A21" s="10" t="s">
        <v>18</v>
      </c>
      <c r="B21" s="65">
        <v>20</v>
      </c>
      <c r="C21" s="12"/>
      <c r="D21" s="57">
        <v>20</v>
      </c>
      <c r="E21" s="27"/>
      <c r="F21" s="28">
        <v>20</v>
      </c>
      <c r="G21" s="29"/>
      <c r="H21" s="57"/>
      <c r="I21" s="30"/>
      <c r="J21" s="30"/>
      <c r="K21" s="30"/>
    </row>
    <row r="22" spans="1:12" ht="24" customHeight="1" x14ac:dyDescent="0.55000000000000004">
      <c r="A22" s="10"/>
      <c r="B22" s="65"/>
      <c r="C22" s="12"/>
      <c r="D22" s="57"/>
      <c r="E22" s="27"/>
      <c r="F22" s="28"/>
      <c r="G22" s="29"/>
      <c r="H22" s="57"/>
      <c r="I22" s="30"/>
      <c r="J22" s="30"/>
      <c r="K22" s="30"/>
    </row>
    <row r="23" spans="1:12" x14ac:dyDescent="0.55000000000000004">
      <c r="A23" s="38" t="s">
        <v>16</v>
      </c>
      <c r="B23" s="39">
        <v>100</v>
      </c>
      <c r="C23" s="40">
        <v>140</v>
      </c>
      <c r="D23" s="56">
        <f>SUM(E23:G23)</f>
        <v>60</v>
      </c>
      <c r="E23" s="42"/>
      <c r="F23" s="41">
        <f>SUM(F24:F30)</f>
        <v>20</v>
      </c>
      <c r="G23" s="41">
        <f t="shared" ref="G23:K23" si="4">SUM(G24:G30)</f>
        <v>40</v>
      </c>
      <c r="H23" s="56">
        <f t="shared" si="4"/>
        <v>80</v>
      </c>
      <c r="I23" s="41">
        <f t="shared" si="4"/>
        <v>0</v>
      </c>
      <c r="J23" s="41">
        <f t="shared" si="4"/>
        <v>60</v>
      </c>
      <c r="K23" s="41">
        <f t="shared" si="4"/>
        <v>20</v>
      </c>
    </row>
    <row r="24" spans="1:12" ht="43.5" x14ac:dyDescent="0.55000000000000004">
      <c r="A24" s="37" t="s">
        <v>33</v>
      </c>
      <c r="B24" s="36">
        <v>20</v>
      </c>
      <c r="C24" s="12"/>
      <c r="D24" s="57">
        <f>SUM(E24:G24)</f>
        <v>20</v>
      </c>
      <c r="E24" s="27"/>
      <c r="F24" s="28"/>
      <c r="G24" s="29">
        <v>20</v>
      </c>
      <c r="H24" s="57"/>
      <c r="I24" s="30"/>
      <c r="J24" s="30"/>
      <c r="K24" s="30"/>
    </row>
    <row r="25" spans="1:12" x14ac:dyDescent="0.55000000000000004">
      <c r="A25" s="37" t="s">
        <v>34</v>
      </c>
      <c r="B25" s="36">
        <v>40</v>
      </c>
      <c r="C25" s="12"/>
      <c r="D25" s="57">
        <f>SUM(E25:G25)</f>
        <v>40</v>
      </c>
      <c r="E25" s="27"/>
      <c r="F25" s="28">
        <v>20</v>
      </c>
      <c r="G25" s="29">
        <v>20</v>
      </c>
      <c r="H25" s="57"/>
      <c r="I25" s="30"/>
      <c r="J25" s="30"/>
      <c r="K25" s="30"/>
    </row>
    <row r="26" spans="1:12" x14ac:dyDescent="0.55000000000000004">
      <c r="A26" s="37" t="s">
        <v>35</v>
      </c>
      <c r="B26" s="54">
        <f>+D26+H26</f>
        <v>20</v>
      </c>
      <c r="C26" s="12"/>
      <c r="D26" s="57"/>
      <c r="E26" s="27"/>
      <c r="F26" s="28"/>
      <c r="G26" s="29"/>
      <c r="H26" s="57">
        <f>SUM(I26:K26)</f>
        <v>20</v>
      </c>
      <c r="I26" s="30"/>
      <c r="J26" s="30">
        <v>20</v>
      </c>
      <c r="K26" s="30"/>
    </row>
    <row r="27" spans="1:12" x14ac:dyDescent="0.55000000000000004">
      <c r="A27" s="37" t="s">
        <v>36</v>
      </c>
      <c r="B27" s="54">
        <f t="shared" ref="B27:B28" si="5">+D27+H27</f>
        <v>20</v>
      </c>
      <c r="C27" s="12"/>
      <c r="D27" s="57"/>
      <c r="E27" s="27"/>
      <c r="F27" s="28"/>
      <c r="G27" s="29"/>
      <c r="H27" s="57">
        <f t="shared" ref="H27:H28" si="6">SUM(I27:K27)</f>
        <v>20</v>
      </c>
      <c r="I27" s="30"/>
      <c r="J27" s="30">
        <v>20</v>
      </c>
      <c r="K27" s="30"/>
    </row>
    <row r="28" spans="1:12" hidden="1" x14ac:dyDescent="0.55000000000000004">
      <c r="A28" s="37" t="s">
        <v>37</v>
      </c>
      <c r="B28" s="54">
        <f t="shared" si="5"/>
        <v>40</v>
      </c>
      <c r="C28" s="12"/>
      <c r="D28" s="57"/>
      <c r="E28" s="27"/>
      <c r="F28" s="28"/>
      <c r="G28" s="29"/>
      <c r="H28" s="57">
        <f t="shared" si="6"/>
        <v>40</v>
      </c>
      <c r="I28" s="30"/>
      <c r="J28" s="30">
        <v>20</v>
      </c>
      <c r="K28" s="30">
        <v>20</v>
      </c>
    </row>
    <row r="29" spans="1:12" hidden="1" x14ac:dyDescent="0.55000000000000004">
      <c r="A29" s="37" t="s">
        <v>39</v>
      </c>
      <c r="B29" s="35"/>
      <c r="C29" s="12"/>
      <c r="D29" s="57"/>
      <c r="E29" s="27"/>
      <c r="F29" s="28"/>
      <c r="G29" s="29"/>
      <c r="H29" s="57"/>
      <c r="I29" s="30"/>
      <c r="J29" s="30"/>
      <c r="K29" s="30"/>
    </row>
    <row r="30" spans="1:12" hidden="1" x14ac:dyDescent="0.55000000000000004">
      <c r="A30" s="37" t="s">
        <v>38</v>
      </c>
      <c r="B30" s="66"/>
      <c r="C30" s="12"/>
      <c r="D30" s="57"/>
      <c r="E30" s="27"/>
      <c r="F30" s="28"/>
      <c r="G30" s="29"/>
      <c r="H30" s="57"/>
      <c r="I30" s="30"/>
      <c r="J30" s="30"/>
      <c r="K30" s="30"/>
    </row>
    <row r="31" spans="1:12" x14ac:dyDescent="0.55000000000000004">
      <c r="A31" s="17" t="s">
        <v>8</v>
      </c>
      <c r="B31" s="18">
        <v>220</v>
      </c>
      <c r="C31" s="70">
        <v>60</v>
      </c>
      <c r="D31" s="71">
        <f>SUM(D32:D37)</f>
        <v>60</v>
      </c>
      <c r="E31" s="73"/>
      <c r="F31" s="73">
        <f>SUM(F32:F37)</f>
        <v>20</v>
      </c>
      <c r="G31" s="73">
        <f t="shared" ref="G31:K31" si="7">SUM(G32:G37)</f>
        <v>40</v>
      </c>
      <c r="H31" s="71">
        <f t="shared" si="7"/>
        <v>160</v>
      </c>
      <c r="I31" s="73">
        <f t="shared" si="7"/>
        <v>60</v>
      </c>
      <c r="J31" s="73">
        <f t="shared" si="7"/>
        <v>60</v>
      </c>
      <c r="K31" s="73">
        <f t="shared" si="7"/>
        <v>40</v>
      </c>
    </row>
    <row r="32" spans="1:12" x14ac:dyDescent="0.55000000000000004">
      <c r="A32" s="8" t="s">
        <v>21</v>
      </c>
      <c r="B32" s="69">
        <f>+D32+H32</f>
        <v>60</v>
      </c>
      <c r="C32" s="12"/>
      <c r="D32" s="57">
        <f>SUM(E32:G32)</f>
        <v>40</v>
      </c>
      <c r="E32" s="27"/>
      <c r="F32" s="28">
        <v>20</v>
      </c>
      <c r="G32" s="33">
        <v>20</v>
      </c>
      <c r="H32" s="57">
        <f>SUM(I32:K32)</f>
        <v>20</v>
      </c>
      <c r="I32" s="30"/>
      <c r="J32" s="30">
        <v>20</v>
      </c>
      <c r="K32" s="30"/>
      <c r="L32" s="32" t="s">
        <v>28</v>
      </c>
    </row>
    <row r="33" spans="1:12" ht="48" x14ac:dyDescent="0.55000000000000004">
      <c r="A33" s="8" t="s">
        <v>29</v>
      </c>
      <c r="B33" s="69">
        <f t="shared" ref="B33:B37" si="8">+D33+H33</f>
        <v>40</v>
      </c>
      <c r="C33" s="12"/>
      <c r="D33" s="57">
        <f t="shared" ref="D33:D37" si="9">SUM(E33:G33)</f>
        <v>0</v>
      </c>
      <c r="E33" s="27"/>
      <c r="F33" s="28"/>
      <c r="G33" s="33"/>
      <c r="H33" s="57">
        <f t="shared" ref="H33:H37" si="10">SUM(I33:K33)</f>
        <v>40</v>
      </c>
      <c r="I33" s="31">
        <v>20</v>
      </c>
      <c r="J33" s="31"/>
      <c r="K33" s="31">
        <v>20</v>
      </c>
      <c r="L33" s="32" t="s">
        <v>28</v>
      </c>
    </row>
    <row r="34" spans="1:12" x14ac:dyDescent="0.55000000000000004">
      <c r="A34" s="8" t="s">
        <v>22</v>
      </c>
      <c r="B34" s="69">
        <f t="shared" si="8"/>
        <v>40</v>
      </c>
      <c r="C34" s="12"/>
      <c r="D34" s="57">
        <f t="shared" si="9"/>
        <v>20</v>
      </c>
      <c r="E34" s="27"/>
      <c r="F34" s="28"/>
      <c r="G34" s="33">
        <v>20</v>
      </c>
      <c r="H34" s="57">
        <f t="shared" si="10"/>
        <v>20</v>
      </c>
      <c r="I34" s="30"/>
      <c r="J34" s="30">
        <v>20</v>
      </c>
      <c r="K34" s="30"/>
      <c r="L34" s="32" t="s">
        <v>28</v>
      </c>
    </row>
    <row r="35" spans="1:12" x14ac:dyDescent="0.55000000000000004">
      <c r="A35" s="8" t="s">
        <v>23</v>
      </c>
      <c r="B35" s="69">
        <f t="shared" si="8"/>
        <v>40</v>
      </c>
      <c r="C35" s="12"/>
      <c r="D35" s="57">
        <f t="shared" si="9"/>
        <v>0</v>
      </c>
      <c r="E35" s="27"/>
      <c r="F35" s="28"/>
      <c r="G35" s="33"/>
      <c r="H35" s="57">
        <f t="shared" si="10"/>
        <v>40</v>
      </c>
      <c r="I35" s="30">
        <v>20</v>
      </c>
      <c r="J35" s="30">
        <v>20</v>
      </c>
      <c r="K35" s="30"/>
      <c r="L35" s="32" t="s">
        <v>28</v>
      </c>
    </row>
    <row r="36" spans="1:12" x14ac:dyDescent="0.55000000000000004">
      <c r="A36" s="8" t="s">
        <v>24</v>
      </c>
      <c r="B36" s="69">
        <f t="shared" si="8"/>
        <v>20</v>
      </c>
      <c r="C36" s="12"/>
      <c r="D36" s="57">
        <f t="shared" si="9"/>
        <v>0</v>
      </c>
      <c r="E36" s="27"/>
      <c r="F36" s="28"/>
      <c r="G36" s="29"/>
      <c r="H36" s="57">
        <f t="shared" si="10"/>
        <v>20</v>
      </c>
      <c r="I36" s="30"/>
      <c r="J36" s="30"/>
      <c r="K36" s="30">
        <v>20</v>
      </c>
      <c r="L36" s="32" t="s">
        <v>28</v>
      </c>
    </row>
    <row r="37" spans="1:12" x14ac:dyDescent="0.55000000000000004">
      <c r="A37" s="8" t="s">
        <v>25</v>
      </c>
      <c r="B37" s="69">
        <f t="shared" si="8"/>
        <v>20</v>
      </c>
      <c r="C37" s="12"/>
      <c r="D37" s="57">
        <f t="shared" si="9"/>
        <v>0</v>
      </c>
      <c r="E37" s="27"/>
      <c r="F37" s="28"/>
      <c r="G37" s="29"/>
      <c r="H37" s="57">
        <f t="shared" si="10"/>
        <v>20</v>
      </c>
      <c r="I37" s="30">
        <v>20</v>
      </c>
      <c r="J37" s="30"/>
      <c r="K37" s="30"/>
      <c r="L37" s="32" t="s">
        <v>28</v>
      </c>
    </row>
    <row r="38" spans="1:12" x14ac:dyDescent="0.55000000000000004">
      <c r="A38" s="7"/>
      <c r="B38" s="69"/>
      <c r="C38" s="12"/>
      <c r="D38" s="57"/>
      <c r="E38" s="27"/>
      <c r="F38" s="28"/>
      <c r="G38" s="29"/>
      <c r="H38" s="57"/>
      <c r="I38" s="30"/>
      <c r="J38" s="30"/>
      <c r="K38" s="30"/>
    </row>
    <row r="39" spans="1:12" ht="48" x14ac:dyDescent="0.55000000000000004">
      <c r="A39" s="17" t="s">
        <v>9</v>
      </c>
      <c r="B39" s="18">
        <v>20</v>
      </c>
      <c r="C39" s="70">
        <v>20</v>
      </c>
      <c r="D39" s="71"/>
      <c r="E39" s="72"/>
      <c r="F39" s="72"/>
      <c r="G39" s="72"/>
      <c r="H39" s="71">
        <f>SUM(I39:K39)</f>
        <v>20</v>
      </c>
      <c r="I39" s="72"/>
      <c r="J39" s="72"/>
      <c r="K39" s="72">
        <v>20</v>
      </c>
    </row>
    <row r="40" spans="1:12" x14ac:dyDescent="0.55000000000000004">
      <c r="A40" s="8" t="s">
        <v>44</v>
      </c>
      <c r="B40" s="67">
        <f>+D40+H40</f>
        <v>20</v>
      </c>
      <c r="C40" s="12"/>
      <c r="D40" s="57"/>
      <c r="E40" s="27"/>
      <c r="F40" s="28"/>
      <c r="G40" s="29"/>
      <c r="H40" s="57">
        <f>SUM(I40:K40)</f>
        <v>20</v>
      </c>
      <c r="I40" s="30"/>
      <c r="J40" s="30"/>
      <c r="K40" s="30">
        <v>20</v>
      </c>
    </row>
    <row r="41" spans="1:12" x14ac:dyDescent="0.55000000000000004">
      <c r="A41" s="7"/>
      <c r="B41" s="65"/>
      <c r="C41" s="12"/>
      <c r="D41" s="57"/>
      <c r="E41" s="27"/>
      <c r="F41" s="28"/>
      <c r="G41" s="29"/>
      <c r="H41" s="57"/>
      <c r="I41" s="30"/>
      <c r="J41" s="30"/>
      <c r="K41" s="30"/>
    </row>
    <row r="42" spans="1:12" ht="48" x14ac:dyDescent="0.55000000000000004">
      <c r="A42" s="47" t="s">
        <v>10</v>
      </c>
      <c r="B42" s="48">
        <v>3240</v>
      </c>
      <c r="C42" s="49">
        <f>5000-B42</f>
        <v>1760</v>
      </c>
      <c r="D42" s="58">
        <f>SUM(E42:G42)</f>
        <v>1640</v>
      </c>
      <c r="E42" s="50">
        <v>500</v>
      </c>
      <c r="F42" s="50">
        <v>540</v>
      </c>
      <c r="G42" s="50">
        <v>600</v>
      </c>
      <c r="H42" s="58">
        <f>SUM(I42:K42)</f>
        <v>1600</v>
      </c>
      <c r="I42" s="50">
        <v>500</v>
      </c>
      <c r="J42" s="50">
        <v>600</v>
      </c>
      <c r="K42" s="50">
        <v>500</v>
      </c>
    </row>
    <row r="43" spans="1:12" x14ac:dyDescent="0.55000000000000004">
      <c r="A43" s="1"/>
    </row>
  </sheetData>
  <mergeCells count="7">
    <mergeCell ref="I3:K3"/>
    <mergeCell ref="A1:K1"/>
    <mergeCell ref="A2:K2"/>
    <mergeCell ref="D3:D4"/>
    <mergeCell ref="H3:H4"/>
    <mergeCell ref="E3:G3"/>
    <mergeCell ref="B3:C3"/>
  </mergeCells>
  <pageMargins left="0.56000000000000005" right="0.2" top="0.39370078740157483" bottom="0.27559055118110237" header="0.31496062992125984" footer="0.19685039370078741"/>
  <pageSetup paperSize="9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25" x14ac:dyDescent="0.2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2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แผ่นงาน</vt:lpstr>
      </vt:variant>
      <vt:variant>
        <vt:i4>5</vt:i4>
      </vt:variant>
      <vt:variant>
        <vt:lpstr>ช่วงที่มีชื่อ</vt:lpstr>
      </vt:variant>
      <vt:variant>
        <vt:i4>3</vt:i4>
      </vt:variant>
    </vt:vector>
  </HeadingPairs>
  <TitlesOfParts>
    <vt:vector size="8" baseType="lpstr">
      <vt:lpstr>นผ3.2ปี64 แก้ไข</vt:lpstr>
      <vt:lpstr>นผ3.2ปี64</vt:lpstr>
      <vt:lpstr>นผ3.2</vt:lpstr>
      <vt:lpstr>Sheet2</vt:lpstr>
      <vt:lpstr>Sheet3</vt:lpstr>
      <vt:lpstr>นผ3.2!Print_Titles</vt:lpstr>
      <vt:lpstr>นผ3.2ปี64!Print_Titles</vt:lpstr>
      <vt:lpstr>'นผ3.2ปี64 แก้ไข'!Print_Titles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2020-12-01T05:17:40Z</dcterms:modified>
</cp:coreProperties>
</file>