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45" yWindow="300" windowWidth="12735" windowHeight="10410"/>
  </bookViews>
  <sheets>
    <sheet name="สรุป" sheetId="2" r:id="rId1"/>
    <sheet name="เพิ่มโอกาส" sheetId="3" r:id="rId2"/>
    <sheet name="อาชีพอิสระ" sheetId="10" r:id="rId3"/>
    <sheet name="ทดสอบ" sheetId="4" r:id="rId4"/>
    <sheet name="ยานยนต์" sheetId="6" r:id="rId5"/>
    <sheet name="บริการท่องเที่ยว" sheetId="7" r:id="rId6"/>
    <sheet name="พัฒนาบุคลากรท่องเที่ยว" sheetId="14" r:id="rId7"/>
    <sheet name="ขับเคลื่อนการแข่งขัน" sheetId="15" r:id="rId8"/>
    <sheet name="ฝึกอบรมภาษา" sheetId="9" r:id="rId9"/>
    <sheet name="ครัวไทย" sheetId="13" r:id="rId10"/>
    <sheet name="โลจิสติกส์" sheetId="8" r:id="rId11"/>
    <sheet name="พระราชดำริ" sheetId="11" r:id="rId12"/>
    <sheet name="กิจกรรมเพิ่มขีด" sheetId="12" r:id="rId13"/>
  </sheets>
  <definedNames>
    <definedName name="_xlnm.Print_Titles" localSheetId="12">กิจกรรมเพิ่มขีด!$1:$5</definedName>
    <definedName name="_xlnm.Print_Titles" localSheetId="7">ขับเคลื่อนการแข่งขัน!$1:$7</definedName>
    <definedName name="_xlnm.Print_Titles" localSheetId="3">ทดสอบ!$1:$5</definedName>
    <definedName name="_xlnm.Print_Titles" localSheetId="5">บริการท่องเที่ยว!$1:$7</definedName>
    <definedName name="_xlnm.Print_Titles" localSheetId="6">พัฒนาบุคลากรท่องเที่ยว!$1:$7</definedName>
    <definedName name="_xlnm.Print_Titles" localSheetId="10">โลจิสติกส์!$1:$6</definedName>
    <definedName name="_xlnm.Print_Titles" localSheetId="0">สรุป!$1:$3</definedName>
  </definedNames>
  <calcPr calcId="125725"/>
</workbook>
</file>

<file path=xl/calcChain.xml><?xml version="1.0" encoding="utf-8"?>
<calcChain xmlns="http://schemas.openxmlformats.org/spreadsheetml/2006/main">
  <c r="D40" i="2"/>
  <c r="G22" i="7"/>
  <c r="H22"/>
  <c r="I22"/>
  <c r="J22"/>
  <c r="G23"/>
  <c r="I23"/>
  <c r="G30"/>
  <c r="H30"/>
  <c r="G31" s="1"/>
  <c r="I30"/>
  <c r="I31" s="1"/>
  <c r="J30"/>
  <c r="G19" i="6"/>
  <c r="H19"/>
  <c r="I19"/>
  <c r="J19"/>
  <c r="G20"/>
  <c r="I20"/>
  <c r="G28"/>
  <c r="H28"/>
  <c r="I28"/>
  <c r="I29" s="1"/>
  <c r="J28"/>
  <c r="G29"/>
  <c r="J12" i="15"/>
  <c r="I12"/>
  <c r="I13" s="1"/>
  <c r="D28" i="2" s="1"/>
  <c r="D27" s="1"/>
  <c r="H12" i="15"/>
  <c r="G12"/>
  <c r="D25" i="2"/>
  <c r="F25" s="1"/>
  <c r="C25"/>
  <c r="E25" s="1"/>
  <c r="I13" i="14"/>
  <c r="G13"/>
  <c r="J12"/>
  <c r="I12"/>
  <c r="H12"/>
  <c r="G12"/>
  <c r="J15" i="13"/>
  <c r="I15"/>
  <c r="H15"/>
  <c r="G15"/>
  <c r="J39" i="8"/>
  <c r="I39"/>
  <c r="H39"/>
  <c r="G39"/>
  <c r="I13" i="12"/>
  <c r="H13"/>
  <c r="G13"/>
  <c r="F13"/>
  <c r="C6" i="2"/>
  <c r="E6" s="1"/>
  <c r="I44" i="4"/>
  <c r="H44"/>
  <c r="G44"/>
  <c r="F44"/>
  <c r="J58" i="8"/>
  <c r="I58"/>
  <c r="H58"/>
  <c r="G58"/>
  <c r="J13" i="11"/>
  <c r="I13"/>
  <c r="H13"/>
  <c r="G13"/>
  <c r="D6" i="2"/>
  <c r="C40"/>
  <c r="J12" i="10"/>
  <c r="I12"/>
  <c r="H12"/>
  <c r="G12"/>
  <c r="J18" i="9"/>
  <c r="I18"/>
  <c r="H18"/>
  <c r="G18"/>
  <c r="J16" i="8"/>
  <c r="I16"/>
  <c r="H16"/>
  <c r="G16"/>
  <c r="J12" i="7"/>
  <c r="I12"/>
  <c r="H12"/>
  <c r="G12"/>
  <c r="J11" i="6"/>
  <c r="I11"/>
  <c r="H11"/>
  <c r="G11"/>
  <c r="J20" i="3"/>
  <c r="I28" i="4"/>
  <c r="H28"/>
  <c r="G28"/>
  <c r="F28"/>
  <c r="F42" i="2"/>
  <c r="E42"/>
  <c r="H20" i="3"/>
  <c r="B29" i="2"/>
  <c r="B40"/>
  <c r="B46"/>
  <c r="B37"/>
  <c r="B36" s="1"/>
  <c r="B33"/>
  <c r="B27"/>
  <c r="B21"/>
  <c r="B17"/>
  <c r="B9"/>
  <c r="G40" i="8" l="1"/>
  <c r="G13" i="15"/>
  <c r="C28" i="2" s="1"/>
  <c r="I40" i="8"/>
  <c r="D12" i="2" s="1"/>
  <c r="D20"/>
  <c r="D19"/>
  <c r="C19"/>
  <c r="I16" i="13"/>
  <c r="D16" i="2" s="1"/>
  <c r="G16" i="13"/>
  <c r="C16" i="2" s="1"/>
  <c r="G19" i="9"/>
  <c r="C15" i="2" s="1"/>
  <c r="E15" s="1"/>
  <c r="B14"/>
  <c r="F14" i="12"/>
  <c r="C47" i="2" s="1"/>
  <c r="I17" i="8"/>
  <c r="D10" i="2" s="1"/>
  <c r="H14" i="12"/>
  <c r="D47" i="2" s="1"/>
  <c r="D46" s="1"/>
  <c r="C24"/>
  <c r="E24" s="1"/>
  <c r="G12" i="6"/>
  <c r="C18" i="2" s="1"/>
  <c r="E18" s="1"/>
  <c r="C20"/>
  <c r="C12"/>
  <c r="E12" s="1"/>
  <c r="D24"/>
  <c r="I13" i="7"/>
  <c r="D22" i="2" s="1"/>
  <c r="H45" i="4"/>
  <c r="D39" i="2" s="1"/>
  <c r="F45" i="4"/>
  <c r="C39" i="2" s="1"/>
  <c r="E39" s="1"/>
  <c r="D23"/>
  <c r="C23"/>
  <c r="I59" i="8"/>
  <c r="D11" i="2" s="1"/>
  <c r="G59" i="8"/>
  <c r="C11" i="2" s="1"/>
  <c r="G13" i="10"/>
  <c r="C35" i="2" s="1"/>
  <c r="E35" s="1"/>
  <c r="I14" i="11"/>
  <c r="D30" i="2" s="1"/>
  <c r="D29" s="1"/>
  <c r="G14" i="11"/>
  <c r="C30" i="2" s="1"/>
  <c r="I13" i="10"/>
  <c r="D35" i="2" s="1"/>
  <c r="I19" i="9"/>
  <c r="D15" i="2" s="1"/>
  <c r="G13" i="7"/>
  <c r="C22" i="2" s="1"/>
  <c r="E22" s="1"/>
  <c r="F40"/>
  <c r="G17" i="8"/>
  <c r="C10" i="2" s="1"/>
  <c r="E10" s="1"/>
  <c r="I12" i="6"/>
  <c r="D18" i="2" s="1"/>
  <c r="G20" i="3"/>
  <c r="G21" s="1"/>
  <c r="C34" i="2" s="1"/>
  <c r="C33" s="1"/>
  <c r="E40"/>
  <c r="F6"/>
  <c r="H29" i="4"/>
  <c r="D38" i="2" s="1"/>
  <c r="F29" i="4"/>
  <c r="C38" i="2" s="1"/>
  <c r="B31"/>
  <c r="E47" l="1"/>
  <c r="E46" s="1"/>
  <c r="C46"/>
  <c r="C27"/>
  <c r="E28"/>
  <c r="F28"/>
  <c r="E19"/>
  <c r="F19"/>
  <c r="E16"/>
  <c r="F16"/>
  <c r="F15"/>
  <c r="D37"/>
  <c r="D36" s="1"/>
  <c r="B4"/>
  <c r="B5" s="1"/>
  <c r="D21"/>
  <c r="F24"/>
  <c r="F47"/>
  <c r="F46" s="1"/>
  <c r="F10"/>
  <c r="C17"/>
  <c r="E17" s="1"/>
  <c r="D17"/>
  <c r="F18"/>
  <c r="F12"/>
  <c r="F20"/>
  <c r="E20"/>
  <c r="C29"/>
  <c r="E30"/>
  <c r="F30"/>
  <c r="F39"/>
  <c r="F23"/>
  <c r="E23"/>
  <c r="D9"/>
  <c r="E11"/>
  <c r="F11"/>
  <c r="C9"/>
  <c r="E9" s="1"/>
  <c r="E38"/>
  <c r="C37"/>
  <c r="F38"/>
  <c r="F35"/>
  <c r="C21"/>
  <c r="E21" s="1"/>
  <c r="F22"/>
  <c r="E34"/>
  <c r="E33" s="1"/>
  <c r="F27" l="1"/>
  <c r="E27"/>
  <c r="C36"/>
  <c r="F17"/>
  <c r="D14"/>
  <c r="F29"/>
  <c r="E29"/>
  <c r="F9"/>
  <c r="E37"/>
  <c r="E36" s="1"/>
  <c r="F37"/>
  <c r="F36" s="1"/>
  <c r="F21"/>
  <c r="C14"/>
  <c r="E14" s="1"/>
  <c r="I20" i="3"/>
  <c r="I21" s="1"/>
  <c r="D34" i="2" s="1"/>
  <c r="C31" l="1"/>
  <c r="F14"/>
  <c r="F34"/>
  <c r="F33" s="1"/>
  <c r="D33"/>
  <c r="D31" s="1"/>
  <c r="F31" l="1"/>
  <c r="E31"/>
  <c r="C5"/>
  <c r="C4" s="1"/>
  <c r="E4" s="1"/>
  <c r="D4"/>
  <c r="D5"/>
  <c r="E5" l="1"/>
  <c r="F5"/>
  <c r="F4"/>
</calcChain>
</file>

<file path=xl/sharedStrings.xml><?xml version="1.0" encoding="utf-8"?>
<sst xmlns="http://schemas.openxmlformats.org/spreadsheetml/2006/main" count="770" uniqueCount="293">
  <si>
    <t>ยุทธศาสตร์/แผนงาน/ผลผลิต</t>
  </si>
  <si>
    <t>ผลการดำเนินงาน (คน)</t>
  </si>
  <si>
    <t>ร้อยละของผลการดำเนินงาน</t>
  </si>
  <si>
    <t>ร้อยละของผู้ผ่าน</t>
  </si>
  <si>
    <t>ผู้ผ่านฯ
(คน)</t>
  </si>
  <si>
    <t>แผนงาน
ทั้งปี (คน)</t>
  </si>
  <si>
    <t xml:space="preserve">ศูนย์พัฒนาฝีมือแรงงานจังหวัดยโสธร                                                             </t>
  </si>
  <si>
    <t>ศูนย์ฯ ดำเนินการเอง</t>
  </si>
  <si>
    <t>1.โครงการ เพิ่มผลิตภาพแรงงานไทย</t>
  </si>
  <si>
    <t xml:space="preserve">   รายการ เพิ่มผลิตภาพแรงงานไทย</t>
  </si>
  <si>
    <t>2.โครงการ ฝึกอบรมฝีมือแรงงานรองรับระบบขนส่งด้านโลจิสติกส์ และก่อสร้าง</t>
  </si>
  <si>
    <t xml:space="preserve">    2.1 เตรียมเข้าทำงาน(280-840 ชม.)</t>
  </si>
  <si>
    <t xml:space="preserve">    2.2 ยกระดับฝีมือแรงงาน(12-60 ชม.)</t>
  </si>
  <si>
    <t xml:space="preserve">    2.3 ฝึกอาชีพเสริม(18-30 ชม.)</t>
  </si>
  <si>
    <t xml:space="preserve">   กิจกรรมหลัก : ฝึกอบรมฝีมือแรงงานรองรับภาคอุตสาหกรรมในการเข้าสู่ประชาคมอาเซียน</t>
  </si>
  <si>
    <t xml:space="preserve">        -เตรียมเข้าทำงาน(280-560 ชม.)</t>
  </si>
  <si>
    <t xml:space="preserve">        -ยกระดับฝีมือแรงงาน(18-60 ชม.)</t>
  </si>
  <si>
    <t xml:space="preserve">        -ฝึกอาชีพเสริม(18-30 ชม.)</t>
  </si>
  <si>
    <t>ท่องเที่ยวอาเซียน</t>
  </si>
  <si>
    <t xml:space="preserve">        -ยกระดับฝีมือแรงงาน</t>
  </si>
  <si>
    <t xml:space="preserve">   กิจกรรม : ฝึกอบรมฝีมือแรงงานตามโครงการอันเนื่องมาจากพระราชดำริ</t>
  </si>
  <si>
    <t xml:space="preserve">   กิจกรรม :พัฒนาฝีมือเพื่อเพิ่มโอกาสในการประกอบอาชีพ</t>
  </si>
  <si>
    <t xml:space="preserve">   กิจกรรม : พัฒนา/ส่งเสริมการประกอบอาชีพอิสระ</t>
  </si>
  <si>
    <t xml:space="preserve">   กิจกรรม  : ทดสอบมาตรฐานฝีมือแรงงาน</t>
  </si>
  <si>
    <t xml:space="preserve">        รายการ  ทดสอบมาตรฐานฝีมือแรงงานแห่งชาติ</t>
  </si>
  <si>
    <t xml:space="preserve">              -แรงงานทั่วไป</t>
  </si>
  <si>
    <t xml:space="preserve">              -กลุ่มนักศึกษาสังกัดอาชีวศึกษา</t>
  </si>
  <si>
    <t xml:space="preserve">     รายการ พัฒนาศักยภาพแรงงานเพื่อรองรับการจ่ายค่าจ้างตามมาตรฐานฝีมือฯ</t>
  </si>
  <si>
    <t xml:space="preserve">   กิจกรรม : พัฒนาศักยภาพแรงงานเพื่อเตรียมความพร้อมในการเข้ารับการประเมินฯ</t>
  </si>
  <si>
    <t xml:space="preserve">รวมทั้งสิ้น </t>
  </si>
  <si>
    <t>เอกชน/สถานประกอบการดำเนินการ</t>
  </si>
  <si>
    <t>3.ผลผลิต การพัฒนาฝีมือแรงงานรองรับประชาคมอาเซียน</t>
  </si>
  <si>
    <t xml:space="preserve">   1)รายการ อบรมความสามารถด้านภาษาให้แก่แรงงานไทยเพื่อรองรับประชาคมอาเซียน</t>
  </si>
  <si>
    <t xml:space="preserve">   3)รายการฝึกอบรมฝีมือแรงงานส่งเสริมศักยภาพอุตสาหกรรม ยานยนต์และชิ้นส่วน</t>
  </si>
  <si>
    <t xml:space="preserve">    4)รายการ ฝึกอบรมฝีมือแรงงานไทยเพื่อส่งเสริมความสามารถของภาคบริการและท่องเที่ยว</t>
  </si>
  <si>
    <t xml:space="preserve">    5)รายการ พัฒนาบุคลากรด้านการท่องเที่ยวให้ได้มาตรฐานสมรรถนะร่วมวิชาชีพการ</t>
  </si>
  <si>
    <t xml:space="preserve"> 4.โครงการ พัฒนาฝีมือแรงงานร่วมเทิดทูนสถาบันพระมหากษัตริย์</t>
  </si>
  <si>
    <t xml:space="preserve">             แรงงานและการประกอบอาชีพ</t>
  </si>
  <si>
    <t xml:space="preserve"> 5.ผลผลิต พัฒนาศักยภาพฝีมือแรงงานทั้งระบบให้สอดคล้องกับความต้องการของตลาด</t>
  </si>
  <si>
    <t xml:space="preserve">     2)รายการ  ตรวจติดตามสถานประกอบกิจการดำเนินการ ฝึกอบรมตาม พ.ร.บ.ส่งเสริมฯ</t>
  </si>
  <si>
    <t xml:space="preserve">   กิจกรรม : ส่งเสริมและสนับสนุนให้สถานประกอบกิจการดำเนินการฝึกอบรมฝีมือแรงงาน </t>
  </si>
  <si>
    <t xml:space="preserve">              ตามพ.ร.บ. ส่งเสริมฯ</t>
  </si>
  <si>
    <t xml:space="preserve">     1)รายการ  รับรองหลักสูตร และค่าใช้จ่ายในการฝึกอบรมฝีมือแรงงานของสถานประกอบ</t>
  </si>
  <si>
    <t xml:space="preserve">           แรงงานนอกระบบที่ขึ้นทะเบียน</t>
  </si>
  <si>
    <t>แผนงาน เพิ่มประสิทธิภาพการบริหารจัดการและคุ้มครองแรงงาน</t>
  </si>
  <si>
    <t>ผลผลิต พัฒนาศักยภาพฝีมือแรงงานทั้งระบบให้สอดคล้องกับความต้องการของตลาดแรงาน</t>
  </si>
  <si>
    <t>กิจกรรม พัฒนาฝีมือเพื่อเพิ่มโอกาสในการประกอบอาชีพ</t>
  </si>
  <si>
    <t>หลักสูตร</t>
  </si>
  <si>
    <t>สาขา</t>
  </si>
  <si>
    <t>ชั่วโมงฝึก</t>
  </si>
  <si>
    <t>สถานที่ฝึก</t>
  </si>
  <si>
    <t>จำนวนผู้รับการฝึก</t>
  </si>
  <si>
    <t>ชาย(คน)</t>
  </si>
  <si>
    <t>หญิง(คน)</t>
  </si>
  <si>
    <t>จำนวนผู้ผ่านการฝึก</t>
  </si>
  <si>
    <t>อาชีพเสริม</t>
  </si>
  <si>
    <t>การซ่อมอุปกรณ์ไฟฟ้าภายในบ้าน</t>
  </si>
  <si>
    <t>(ชม.)</t>
  </si>
  <si>
    <t>กรมทหารราบที่ 16</t>
  </si>
  <si>
    <t>-</t>
  </si>
  <si>
    <t>หมายเหตุ</t>
  </si>
  <si>
    <t>อ.ศักดิ์เดช</t>
  </si>
  <si>
    <t>ค่ายบดินทรเดชา</t>
  </si>
  <si>
    <t>ระยะเวลาฝึก</t>
  </si>
  <si>
    <t>19 - 23 ต.ค. 58</t>
  </si>
  <si>
    <t>รวม</t>
  </si>
  <si>
    <t>ผลการพัฒนาฝีมือแรงงาน ประจำปีงบประมาณ 2559</t>
  </si>
  <si>
    <t>ลำดับ
ที่</t>
  </si>
  <si>
    <t>อ.บุญส่ง</t>
  </si>
  <si>
    <t>กิจกรรม ทดสอบมาตรฐานฝีมือแรงงาน</t>
  </si>
  <si>
    <t>บุคคลทั่วไป</t>
  </si>
  <si>
    <t>ช่างไฟฟ้าภายในอาคาร</t>
  </si>
  <si>
    <t>ระดับ</t>
  </si>
  <si>
    <t>สถานที่ทดสอบ</t>
  </si>
  <si>
    <t>ศพจ.ยโสธร</t>
  </si>
  <si>
    <t>ช่วงวันที่ทดสอบ</t>
  </si>
  <si>
    <t>24 - 25 ตุลาคม 58</t>
  </si>
  <si>
    <t>31 ต.ค. - 1 พ.ย. 58</t>
  </si>
  <si>
    <t>7 - 8 พ.ย. 58</t>
  </si>
  <si>
    <t>ผลผลิต การพัฒนาฝีมือแรงงานรองรับประชาคมอาเซียน</t>
  </si>
  <si>
    <t>แผนงาน ส่งเสริมบทบาทและการใช้โอกาสในการเข้าสู่ประชาคมอาเซียน</t>
  </si>
  <si>
    <t>กิจกรรม ฝึกอบรมฝีมือแรงงานรองรับภาคอุตสาหกรรมในการเข้าสู่ประชาคมอาเซียน</t>
  </si>
  <si>
    <t>รายการ  ฝึกอบรมฝีมือแรงงานส่งเสริมศักยภาพอุตสาหกรรม ยานยนต์และชิ้นส่วน</t>
  </si>
  <si>
    <t>เตรียมเข้าทำงาน</t>
  </si>
  <si>
    <t>ช่างซ่อมเครื่องยนต์</t>
  </si>
  <si>
    <t>28 ต.ค. 58 - 1 มี.ค. 59</t>
  </si>
  <si>
    <t>นวดไทยและนวดเท้าเพื่อสุขภาพ</t>
  </si>
  <si>
    <t>28 ต.ค. 58 - 8 ม.ค. 59</t>
  </si>
  <si>
    <t>แผนงาน พัฒนาระบบบริหารจัดการขนส่งสินค้าและบริการของประเทศ</t>
  </si>
  <si>
    <t>โครงการ ฝึกอบรมฝีมือรองรับระบบขนส่งด้านโลจิสติกส์ และก่อสร้าง</t>
  </si>
  <si>
    <t>กิจกรรม ฝึกอบรมฝีมือแรงงานรองรับระบบขนส่งบริการด้านโลจิสติกส์ และก่อสร้าง</t>
  </si>
  <si>
    <t>ช่างซ่อมไมโครคอมพิวเตอร์</t>
  </si>
  <si>
    <t>ช่างซ่อมโทรทัศน์สี</t>
  </si>
  <si>
    <t>ช่างควบคุมมอเตอร์ด้วยวงจรไฟฟ้า</t>
  </si>
  <si>
    <t>ช่างเครื่องทำความเย็นและปรับ</t>
  </si>
  <si>
    <t>อากาศในบ้านและการพาณิชย์</t>
  </si>
  <si>
    <t>ขนาดเล็ก</t>
  </si>
  <si>
    <t>ช่างซ่อมรถจักรยานยนต์</t>
  </si>
  <si>
    <t>ช่างประกอบโครงอะลูมิเนียม</t>
  </si>
  <si>
    <t>28 ต.ค. 58 - 6 พ.ค. 59</t>
  </si>
  <si>
    <t>28 ต.ค. 58 - 5 เม.ย. 59</t>
  </si>
  <si>
    <t>28 ต.ค. 58 - 5 เม.ย.59</t>
  </si>
  <si>
    <t>ช่างก่ออิฐ</t>
  </si>
  <si>
    <t>วัดบ้านนาจาน</t>
  </si>
  <si>
    <t>ต.สามัคคี อ.เลิงนกทา</t>
  </si>
  <si>
    <t>9 - 13 พ.ย. 58</t>
  </si>
  <si>
    <t>รายการ  ฝึกอบรมฝีมือแรงงานไทยเพื่อส่งเสริมความสามารถของภาคบริการและท่องเที่ยว</t>
  </si>
  <si>
    <t>ยกระดับฝีมือแรงงาน</t>
  </si>
  <si>
    <t>ช่างตัดและซอยผมสตรี</t>
  </si>
  <si>
    <t>เรือนจำยโสธร</t>
  </si>
  <si>
    <t>16 - 20 พ.ย. 58</t>
  </si>
  <si>
    <t>ยกระดับฝีมือ</t>
  </si>
  <si>
    <t>การพัฒนาทีมงานเพื่อความเป็นเลิศ</t>
  </si>
  <si>
    <t>21 - 26 พ.ย. 58</t>
  </si>
  <si>
    <t>ศพจ.ยโสธร,</t>
  </si>
  <si>
    <t>รพ.นายแพทย์หาญ</t>
  </si>
  <si>
    <t>รุ่น1</t>
  </si>
  <si>
    <t>รุ่น2</t>
  </si>
  <si>
    <t>รายการ อบรมความสามารถด้านภาษาให้แก่แรงงานไทยเพื่อรองรับประชาคมอาเซียน</t>
  </si>
  <si>
    <t>พูดอังกฤษคำค่อคำเพื่อการทำงาน</t>
  </si>
  <si>
    <t>ระดับ 1</t>
  </si>
  <si>
    <t>บ.บิ๊กซีซุปเปอร์</t>
  </si>
  <si>
    <t>เซ็นเตอร์จำกัด(มหาชน)</t>
  </si>
  <si>
    <t>14 - 18 ธันวาคม 2558</t>
  </si>
  <si>
    <t>กิจกรรม พัฒนา/ส่งเสริมการประกอบอาชีพอิสระ</t>
  </si>
  <si>
    <t>การทำตะกร้าจากเส้นเชือกฟาง</t>
  </si>
  <si>
    <t>บ.คอนสาย ต.ตาดทอง</t>
  </si>
  <si>
    <t>อ.เมือง</t>
  </si>
  <si>
    <t>14 - 18 ธันวาคม 58</t>
  </si>
  <si>
    <t>อ.สมพร</t>
  </si>
  <si>
    <t>ช่างก่ออิฐ ระดับ 1</t>
  </si>
  <si>
    <t>เรือนจำจังหวัดยโสธร</t>
  </si>
  <si>
    <t>8 - 22 ธ.ค.  58</t>
  </si>
  <si>
    <t>แผนงาน เทิดทูน พิทักษ์ และรักษาสถาบันพระมหากษัตริย์</t>
  </si>
  <si>
    <t>โครงการ พัฒนาฝีมือแรงงานร่วมเทิดทูนสถาบันพระมหากษัตริย์</t>
  </si>
  <si>
    <t>กิจกรรม  ฝึกอบรมฝีมือแรงงานตามโครงการอันเนื่องมาจากพระราชดำริ</t>
  </si>
  <si>
    <t>พนักงานนวดแผนไทย</t>
  </si>
  <si>
    <t>บ.น้อมเกล้า ต.บุ่งค้า</t>
  </si>
  <si>
    <t>อ.เลิงนกทา</t>
  </si>
  <si>
    <t>17 - 26 ธันวาคม 2558</t>
  </si>
  <si>
    <t xml:space="preserve">บ.หนองทองหลาง </t>
  </si>
  <si>
    <t>ต.หนองหิน อ.เมือง</t>
  </si>
  <si>
    <t>21 - 25 ธันวาคม 58</t>
  </si>
  <si>
    <t>"</t>
  </si>
  <si>
    <t>ช่างเครื่องปรับอากาศในบ้านและ</t>
  </si>
  <si>
    <t>การพาณิชย์ขนาดเล็ก</t>
  </si>
  <si>
    <t>16 พฤศจิกายน 58</t>
  </si>
  <si>
    <t>23 - 24 ธ.ค. 58</t>
  </si>
  <si>
    <t>จำนวนผู้เข้าทดสอบ</t>
  </si>
  <si>
    <t>จำนวนผู้ผ่านการทดสอบ</t>
  </si>
  <si>
    <t>26 - 27 ธ.ค. 58</t>
  </si>
  <si>
    <t>พนักงานนวดไทย</t>
  </si>
  <si>
    <t>สมาคมคนตาบอดจ.ยโสธร</t>
  </si>
  <si>
    <t>14 - 15 ม.ค. 59</t>
  </si>
  <si>
    <t>5 ส เพื่อเพิ่มผลผลิต(ห้อง1)</t>
  </si>
  <si>
    <t>5 ส เพื่อเพิ่มผลผลิต(ห้อง2)</t>
  </si>
  <si>
    <t>5 ส เพื่อเพิ่มผลผลิต(ห้อง3)</t>
  </si>
  <si>
    <t>23 - 25 มกราคม 2559</t>
  </si>
  <si>
    <t>การสร้างการบริการที่ประทับใจ</t>
  </si>
  <si>
    <t>บ.สยามแม็คโครฯ</t>
  </si>
  <si>
    <t>25 - 27 มกราคม 2559</t>
  </si>
  <si>
    <t>28 - 30 มกราคม 2559</t>
  </si>
  <si>
    <t>การติดตั้งแผงโซล่าเซลล์</t>
  </si>
  <si>
    <t>30 มค. - 2 กพ. 59</t>
  </si>
  <si>
    <t>การติดตั้งจานรับสัญญาณดาวเทียม</t>
  </si>
  <si>
    <t>การบริการอาหารและเครื่องดื่ม</t>
  </si>
  <si>
    <t>แม่บ้านทันสมัย</t>
  </si>
  <si>
    <t>ช่างซ่อมอุปกรณ์ไฟฟ้าภายในอาคาร</t>
  </si>
  <si>
    <t>30 ม.ค. - 2 ก.พ. 59</t>
  </si>
  <si>
    <t>นักศึกษา</t>
  </si>
  <si>
    <t>ช่างบำรุงรักษารถยนต์</t>
  </si>
  <si>
    <t>26 - 27 ม.ค. 59</t>
  </si>
  <si>
    <t>28 - 29 ม.ค. 59</t>
  </si>
  <si>
    <t>30 - 31 ม.ค. 59</t>
  </si>
  <si>
    <t>วิทยาลัยเทคนิคยโสธร</t>
  </si>
  <si>
    <t>บ.แสนสำราญ</t>
  </si>
  <si>
    <t>ต.สร้างมิ่ง อ.เลิงนกทา</t>
  </si>
  <si>
    <t>3 - 12 กุมภาพันธ์ 2559</t>
  </si>
  <si>
    <t>บ.โพนขวาว ต.ขั้นไดใหญ่</t>
  </si>
  <si>
    <t>5 - 9 ก.พ. 59</t>
  </si>
  <si>
    <t>การทำไม้กวาดดอกหญ้า</t>
  </si>
  <si>
    <t>บ.หนองสองห้อง</t>
  </si>
  <si>
    <t>ต.คำไผ่ อ.ไทยเจริญ</t>
  </si>
  <si>
    <t>25 - 29 ก.พ. 59</t>
  </si>
  <si>
    <t>การตัดเย็บหมอนขิด</t>
  </si>
  <si>
    <t>บ.บึงแก ต.บึงแก</t>
  </si>
  <si>
    <t>อ.มหาชนะชัย</t>
  </si>
  <si>
    <t>29 ก.พ - 4 มี.ค. 59</t>
  </si>
  <si>
    <t>บ.ตูม อ.กุดน้ำใส</t>
  </si>
  <si>
    <t>อ.ค้อวัง</t>
  </si>
  <si>
    <t>29 ก.พ. - 4 มี.ค. 59</t>
  </si>
  <si>
    <t>การบริการการซ่อมเครื่องปรับอากาศ</t>
  </si>
  <si>
    <t>ในสำนักงาน</t>
  </si>
  <si>
    <t>การซ่อมไมโครคอมพิวเตอร์</t>
  </si>
  <si>
    <t>ช่างซ่อมเครื่องยนต์เล็กเพื่อการ</t>
  </si>
  <si>
    <t>เกษตร</t>
  </si>
  <si>
    <t>การบำรุงรักษารถจักรยานยนต์</t>
  </si>
  <si>
    <t>การซ่อมบำรุงอุปกรณ์ไฟฟ้าภายในบ้าน</t>
  </si>
  <si>
    <t>ผลผลิต พัฒนาศักยภาพฝีมือแรงงานทั้งระบบให้สอดคล้องกับความต้องการของตลาดแรงงาน</t>
  </si>
  <si>
    <t>การเทและบ่มคอนกรีต</t>
  </si>
  <si>
    <t>วัดบ้านกว้าง</t>
  </si>
  <si>
    <t>ต.เขื่องคำ อ.เมือง</t>
  </si>
  <si>
    <t>4 - 8 มี.ค. 59</t>
  </si>
  <si>
    <t>การเย็บจักรอุตสาหกรรม</t>
  </si>
  <si>
    <t>บ.โคกยาว อ.ไทยเจริญ</t>
  </si>
  <si>
    <t>14 - 23 มี.ค. 59</t>
  </si>
  <si>
    <t>การก่ออิฐมวลเบาและการปูกระเบื้อง</t>
  </si>
  <si>
    <t>โดยใช้วัสดุกาวซีเมนต์</t>
  </si>
  <si>
    <t>บ.นาจาน ต.สามัคคี</t>
  </si>
  <si>
    <t>16 - 18 มี.ค. 59</t>
  </si>
  <si>
    <t>กิจกรรม พัฒนาศักยภาพแรงงานเพื่อรองรับการจ่ายค่าจ้างตามมาตรฐานฝีมือแรงงาน</t>
  </si>
  <si>
    <t>26 - 27 มีนาคม 59</t>
  </si>
  <si>
    <t>จำนวนผู้เข้าฝึก</t>
  </si>
  <si>
    <t xml:space="preserve">               กิจการตามพ.ร.บ. ส่งเสริมฯ</t>
  </si>
  <si>
    <t>กองพันทหารราบที่3</t>
  </si>
  <si>
    <t>กรมทหารราบที่16</t>
  </si>
  <si>
    <t>7 - 11 เม.ย. 59</t>
  </si>
  <si>
    <t>การบำรุงรักษารถยนต์</t>
  </si>
  <si>
    <t>18 เม.ย. 59</t>
  </si>
  <si>
    <t>17 มี.ค. - 10 เม.ย. 59</t>
  </si>
  <si>
    <t>18 เม.ย. - 21 ก.ค. 59</t>
  </si>
  <si>
    <t>18 เม.ย. 59 - 15 ต.ค. 59</t>
  </si>
  <si>
    <t>เทคนิคการติดตั้งจานรับสัญญาณ</t>
  </si>
  <si>
    <t>ดาวเทียม</t>
  </si>
  <si>
    <t>20 - 22 เม.ย. 59</t>
  </si>
  <si>
    <t>บ.กุดน้ำใส</t>
  </si>
  <si>
    <t>ต.กุดน้ำใส อ.ค้อวัง</t>
  </si>
  <si>
    <t>20 - 24 เม.ย.59</t>
  </si>
  <si>
    <t>ช่างซ่อมคอมพิวเตอร์น็ตบุ๊คแบบมืออาชีพ</t>
  </si>
  <si>
    <t>2 - 6 พ.ค.59</t>
  </si>
  <si>
    <t>ช่างปูกระเบื้อง</t>
  </si>
  <si>
    <t>ต.ขั้นไดใหญ่ อ.เมือง</t>
  </si>
  <si>
    <t>25- 29 เม.ย. 59</t>
  </si>
  <si>
    <t>ต.ขุมเงิน อ.เมือง</t>
  </si>
  <si>
    <t>2 - 6 พ.ค. 59</t>
  </si>
  <si>
    <t xml:space="preserve">    2)รายการ ฝึกอบรมผู้ประกอบอาหารรองรับครัวไทยสู่ครัวโลก</t>
  </si>
  <si>
    <t>ฃ่างไฟฟ้าภายในอาคาร</t>
  </si>
  <si>
    <t>21 พ.ค. 59</t>
  </si>
  <si>
    <t>บ.โตโยต้ายโสธรจำกัด</t>
  </si>
  <si>
    <t>23 พ.ค. -3 มิ.ย. 59</t>
  </si>
  <si>
    <t>รายการ ฝึกอบรมผู้ประกอบอาหารรองรับครัวไทยสู่ครัวโลก</t>
  </si>
  <si>
    <t>ผู้ประกอบอาหารไทย ระดับ1</t>
  </si>
  <si>
    <t>บ.หนองบัว ต.ขั้นไดใหญ่</t>
  </si>
  <si>
    <t>30 พ.ค. - 3 มิ.ย. 59</t>
  </si>
  <si>
    <t>บ.สยามแม็คโครจำกัด</t>
  </si>
  <si>
    <t>10 - 12 มิ.ย. 59</t>
  </si>
  <si>
    <t>พนักงานควบคุมเครื่องจักรรถยก</t>
  </si>
  <si>
    <t>บ.บิ๊กแค็ทมาร์ท</t>
  </si>
  <si>
    <t>9 มิ.ย. 59</t>
  </si>
  <si>
    <t>14 มิ.ย. 59</t>
  </si>
  <si>
    <t>พนักงานที่ปรึกษาการนำเที่ยว</t>
  </si>
  <si>
    <t>6 - 10 มิ.ย. 59</t>
  </si>
  <si>
    <t xml:space="preserve">       6)รายการ ฝึกอบรมฝีมือแรงงานไทยขับเคลื่อนการแข่งขันภาคอุตสาหกรรม</t>
  </si>
  <si>
    <t>รายการ พัฒนาบุคลากรด้านการท่องเที่ยวให้ได้มาตรฐานสมรรถนะร่วมวิชาชีพการท่องเที่ยวอาเซียน</t>
  </si>
  <si>
    <t>บ.คำน้ำสร้าง ต.ค้อเหนือ</t>
  </si>
  <si>
    <t xml:space="preserve">อ.เมือง </t>
  </si>
  <si>
    <t>16 มิ.ย.59</t>
  </si>
  <si>
    <t>17 มิ.ย. 59</t>
  </si>
  <si>
    <t>อบต.ขุมเงิน อ.เมือง</t>
  </si>
  <si>
    <t>13-17 มิ.ย. 59</t>
  </si>
  <si>
    <t>บ.นานาภัณฑ์</t>
  </si>
  <si>
    <t>ยโสธร แค็ทวัน</t>
  </si>
  <si>
    <t>24 - 26 มิ.ย. 59</t>
  </si>
  <si>
    <t>บ.คำน้ำสร้าง</t>
  </si>
  <si>
    <t>ต.ค้อเหนือ อ.เมือง</t>
  </si>
  <si>
    <t>6 - 15 มิ.ย. 2559</t>
  </si>
  <si>
    <t>เครื่องยนต์เล็กเพื่อการเกษตร</t>
  </si>
  <si>
    <t>7 - 20 มิ.ย. 59</t>
  </si>
  <si>
    <t>เทคนิคการตรวจซ่อมและปรับปรุง</t>
  </si>
  <si>
    <t>ไมโครคอมพิวเตอร์</t>
  </si>
  <si>
    <t>การทาสีอาคาร</t>
  </si>
  <si>
    <t>ต.ดู่ทุ่ง อ.เมือง</t>
  </si>
  <si>
    <t>1 - 5 มิ.ย. 59</t>
  </si>
  <si>
    <t xml:space="preserve">วัดบ้านหนองคำ </t>
  </si>
  <si>
    <t>รายการ ขับเคลื่อนการแข่งขันของภาคอุตสาหกรรม</t>
  </si>
  <si>
    <t>การบำรุงรักษาเครื่องปรับอากาศ</t>
  </si>
  <si>
    <t>รถยนต์</t>
  </si>
  <si>
    <t>4 ก.ค. 59</t>
  </si>
  <si>
    <t>รร.ราชประชา</t>
  </si>
  <si>
    <t>นุเคราะห์ 28</t>
  </si>
  <si>
    <t>8 - 10 ก.ค. 59</t>
  </si>
  <si>
    <t>กรมทหารราบที่ 26</t>
  </si>
  <si>
    <t>11 - 15 ก.ค. 59</t>
  </si>
  <si>
    <t>16 ก.ค. 59</t>
  </si>
  <si>
    <t>17 ก.ค. 59</t>
  </si>
  <si>
    <t>บ.ซาบีน่าจำกัด(มหาชน)</t>
  </si>
  <si>
    <t>22-24 ก.ค. 59</t>
  </si>
  <si>
    <t>26-28 ก.ค. 59</t>
  </si>
  <si>
    <t xml:space="preserve">ต.ดู่ทุ่ง อ.เมือง </t>
  </si>
  <si>
    <t>21-25 ก.ค. 59</t>
  </si>
  <si>
    <t>30 ก.ค. 59</t>
  </si>
  <si>
    <t>31 ก.ค. 59</t>
  </si>
  <si>
    <t>สรุป ณ วันที่ 5 สิงหาคม 2559</t>
  </si>
</sst>
</file>

<file path=xl/styles.xml><?xml version="1.0" encoding="utf-8"?>
<styleSheet xmlns="http://schemas.openxmlformats.org/spreadsheetml/2006/main">
  <numFmts count="3">
    <numFmt numFmtId="187" formatCode="#,##0.0"/>
    <numFmt numFmtId="188" formatCode="0.0"/>
    <numFmt numFmtId="189" formatCode="d\ mmmm\ yyyy"/>
  </numFmts>
  <fonts count="21">
    <font>
      <sz val="11"/>
      <color theme="1"/>
      <name val="Tahoma"/>
      <family val="2"/>
      <charset val="222"/>
      <scheme val="minor"/>
    </font>
    <font>
      <sz val="13"/>
      <name val="TH SarabunPSK"/>
      <family val="2"/>
    </font>
    <font>
      <b/>
      <sz val="13"/>
      <name val="TH SarabunPSK"/>
      <family val="2"/>
    </font>
    <font>
      <b/>
      <sz val="14"/>
      <name val="TH SarabunPSK"/>
      <family val="2"/>
    </font>
    <font>
      <sz val="14"/>
      <name val="TH SarabunPSK"/>
      <family val="2"/>
    </font>
    <font>
      <sz val="11"/>
      <color indexed="8"/>
      <name val="Calibri"/>
      <family val="2"/>
      <charset val="222"/>
    </font>
    <font>
      <sz val="14"/>
      <color theme="1"/>
      <name val="Tahoma"/>
      <family val="2"/>
      <charset val="222"/>
      <scheme val="minor"/>
    </font>
    <font>
      <b/>
      <sz val="16"/>
      <name val="TH SarabunPSK"/>
      <family val="2"/>
    </font>
    <font>
      <b/>
      <sz val="12"/>
      <name val="TH SarabunPSK"/>
      <family val="2"/>
    </font>
    <font>
      <sz val="11"/>
      <name val="TH SarabunPSK"/>
      <family val="2"/>
    </font>
    <font>
      <b/>
      <sz val="13.5"/>
      <name val="TH SarabunPSK"/>
      <family val="2"/>
    </font>
    <font>
      <sz val="16"/>
      <color theme="1"/>
      <name val="TH SarabunPSK"/>
      <family val="2"/>
    </font>
    <font>
      <b/>
      <sz val="16"/>
      <color rgb="FFFF0000"/>
      <name val="TH SarabunPSK"/>
      <family val="2"/>
    </font>
    <font>
      <b/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1"/>
      <color rgb="FFFF0000"/>
      <name val="Tahoma"/>
      <family val="2"/>
      <charset val="222"/>
      <scheme val="minor"/>
    </font>
    <font>
      <sz val="16"/>
      <color rgb="FFFF0000"/>
      <name val="TH SarabunPSK"/>
      <family val="2"/>
    </font>
    <font>
      <b/>
      <sz val="13"/>
      <color rgb="FFFF0000"/>
      <name val="TH SarabunPSK"/>
      <family val="2"/>
    </font>
    <font>
      <sz val="13"/>
      <color rgb="FFFF0000"/>
      <name val="TH SarabunPSK"/>
      <family val="2"/>
    </font>
    <font>
      <b/>
      <sz val="13"/>
      <color rgb="FF0066FF"/>
      <name val="TH SarabunPSK"/>
      <family val="2"/>
    </font>
    <font>
      <sz val="14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/>
  </cellStyleXfs>
  <cellXfs count="158">
    <xf numFmtId="0" fontId="0" fillId="0" borderId="0" xfId="0"/>
    <xf numFmtId="0" fontId="1" fillId="0" borderId="0" xfId="0" applyFont="1" applyAlignment="1">
      <alignment horizontal="left"/>
    </xf>
    <xf numFmtId="0" fontId="6" fillId="0" borderId="0" xfId="0" applyFont="1"/>
    <xf numFmtId="0" fontId="4" fillId="0" borderId="0" xfId="0" applyFont="1" applyBorder="1"/>
    <xf numFmtId="0" fontId="4" fillId="0" borderId="0" xfId="1" applyFont="1"/>
    <xf numFmtId="0" fontId="4" fillId="0" borderId="0" xfId="1" applyFont="1" applyBorder="1"/>
    <xf numFmtId="0" fontId="2" fillId="0" borderId="1" xfId="1" applyFont="1" applyBorder="1" applyAlignment="1">
      <alignment horizontal="right"/>
    </xf>
    <xf numFmtId="0" fontId="4" fillId="0" borderId="0" xfId="0" applyFont="1" applyAlignment="1">
      <alignment horizontal="left"/>
    </xf>
    <xf numFmtId="0" fontId="3" fillId="0" borderId="1" xfId="1" applyFont="1" applyFill="1" applyBorder="1" applyAlignment="1">
      <alignment horizontal="right"/>
    </xf>
    <xf numFmtId="0" fontId="2" fillId="0" borderId="1" xfId="0" applyFont="1" applyFill="1" applyBorder="1" applyAlignment="1">
      <alignment horizontal="center" vertical="center"/>
    </xf>
    <xf numFmtId="3" fontId="2" fillId="0" borderId="2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top" wrapText="1"/>
    </xf>
    <xf numFmtId="0" fontId="0" fillId="0" borderId="0" xfId="0" applyFont="1"/>
    <xf numFmtId="0" fontId="9" fillId="0" borderId="0" xfId="0" applyFont="1" applyBorder="1"/>
    <xf numFmtId="0" fontId="6" fillId="0" borderId="0" xfId="0" applyFont="1" applyFill="1"/>
    <xf numFmtId="0" fontId="8" fillId="0" borderId="2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right" vertical="center"/>
    </xf>
    <xf numFmtId="0" fontId="6" fillId="0" borderId="0" xfId="0" applyFont="1" applyBorder="1"/>
    <xf numFmtId="9" fontId="1" fillId="0" borderId="0" xfId="0" applyNumberFormat="1" applyFont="1" applyBorder="1" applyAlignment="1">
      <alignment horizontal="center"/>
    </xf>
    <xf numFmtId="4" fontId="1" fillId="2" borderId="0" xfId="1" applyNumberFormat="1" applyFont="1" applyFill="1" applyBorder="1" applyAlignment="1">
      <alignment horizontal="center"/>
    </xf>
    <xf numFmtId="0" fontId="2" fillId="0" borderId="1" xfId="1" applyFont="1" applyFill="1" applyBorder="1" applyAlignment="1">
      <alignment horizontal="left"/>
    </xf>
    <xf numFmtId="0" fontId="2" fillId="0" borderId="1" xfId="1" applyFont="1" applyFill="1" applyBorder="1" applyAlignment="1">
      <alignment horizontal="center"/>
    </xf>
    <xf numFmtId="0" fontId="1" fillId="0" borderId="5" xfId="1" applyFont="1" applyFill="1" applyBorder="1" applyAlignment="1"/>
    <xf numFmtId="0" fontId="1" fillId="0" borderId="5" xfId="0" applyNumberFormat="1" applyFont="1" applyFill="1" applyBorder="1" applyAlignment="1">
      <alignment horizontal="center"/>
    </xf>
    <xf numFmtId="0" fontId="1" fillId="0" borderId="1" xfId="1" applyFont="1" applyFill="1" applyBorder="1" applyAlignment="1">
      <alignment horizontal="left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/>
    <xf numFmtId="0" fontId="2" fillId="0" borderId="1" xfId="1" applyFont="1" applyFill="1" applyBorder="1"/>
    <xf numFmtId="0" fontId="2" fillId="0" borderId="2" xfId="1" applyFont="1" applyFill="1" applyBorder="1"/>
    <xf numFmtId="0" fontId="2" fillId="0" borderId="5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>
      <alignment horizontal="center"/>
    </xf>
    <xf numFmtId="3" fontId="2" fillId="0" borderId="5" xfId="0" applyNumberFormat="1" applyFont="1" applyBorder="1" applyAlignment="1">
      <alignment horizontal="center"/>
    </xf>
    <xf numFmtId="3" fontId="2" fillId="0" borderId="5" xfId="0" applyNumberFormat="1" applyFont="1" applyFill="1" applyBorder="1" applyAlignment="1">
      <alignment horizontal="center"/>
    </xf>
    <xf numFmtId="0" fontId="1" fillId="0" borderId="4" xfId="1" applyFont="1" applyFill="1" applyBorder="1"/>
    <xf numFmtId="0" fontId="11" fillId="0" borderId="0" xfId="0" applyFont="1"/>
    <xf numFmtId="0" fontId="11" fillId="0" borderId="2" xfId="0" applyFont="1" applyBorder="1" applyAlignment="1">
      <alignment horizontal="center"/>
    </xf>
    <xf numFmtId="0" fontId="11" fillId="0" borderId="2" xfId="0" applyFont="1" applyBorder="1"/>
    <xf numFmtId="0" fontId="11" fillId="0" borderId="7" xfId="0" applyFont="1" applyBorder="1" applyAlignment="1">
      <alignment horizontal="center"/>
    </xf>
    <xf numFmtId="0" fontId="11" fillId="0" borderId="7" xfId="0" applyFont="1" applyBorder="1"/>
    <xf numFmtId="0" fontId="11" fillId="0" borderId="8" xfId="0" applyFont="1" applyBorder="1" applyAlignment="1">
      <alignment horizontal="center"/>
    </xf>
    <xf numFmtId="0" fontId="11" fillId="0" borderId="8" xfId="0" applyFont="1" applyBorder="1"/>
    <xf numFmtId="0" fontId="11" fillId="0" borderId="9" xfId="0" applyFont="1" applyBorder="1" applyAlignment="1">
      <alignment horizontal="center"/>
    </xf>
    <xf numFmtId="0" fontId="11" fillId="0" borderId="9" xfId="0" applyFont="1" applyBorder="1"/>
    <xf numFmtId="0" fontId="11" fillId="0" borderId="10" xfId="0" applyFont="1" applyBorder="1" applyAlignment="1">
      <alignment horizontal="center"/>
    </xf>
    <xf numFmtId="0" fontId="11" fillId="0" borderId="10" xfId="0" applyFont="1" applyBorder="1"/>
    <xf numFmtId="0" fontId="11" fillId="0" borderId="11" xfId="0" applyFont="1" applyBorder="1" applyAlignment="1">
      <alignment horizontal="center"/>
    </xf>
    <xf numFmtId="0" fontId="11" fillId="0" borderId="11" xfId="0" applyFont="1" applyBorder="1"/>
    <xf numFmtId="0" fontId="12" fillId="0" borderId="2" xfId="0" applyFont="1" applyBorder="1" applyAlignment="1">
      <alignment horizontal="center"/>
    </xf>
    <xf numFmtId="187" fontId="2" fillId="0" borderId="5" xfId="0" applyNumberFormat="1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1" fillId="0" borderId="1" xfId="1" applyFont="1" applyFill="1" applyBorder="1" applyAlignment="1">
      <alignment horizontal="center"/>
    </xf>
    <xf numFmtId="0" fontId="2" fillId="0" borderId="2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/>
    </xf>
    <xf numFmtId="187" fontId="1" fillId="0" borderId="1" xfId="1" applyNumberFormat="1" applyFont="1" applyFill="1" applyBorder="1" applyAlignment="1">
      <alignment horizontal="center"/>
    </xf>
    <xf numFmtId="187" fontId="1" fillId="0" borderId="2" xfId="1" applyNumberFormat="1" applyFont="1" applyFill="1" applyBorder="1" applyAlignment="1">
      <alignment horizontal="center"/>
    </xf>
    <xf numFmtId="187" fontId="2" fillId="0" borderId="5" xfId="0" applyNumberFormat="1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0" xfId="0" applyFont="1"/>
    <xf numFmtId="187" fontId="2" fillId="0" borderId="4" xfId="0" applyNumberFormat="1" applyFont="1" applyBorder="1" applyAlignment="1">
      <alignment horizontal="center"/>
    </xf>
    <xf numFmtId="187" fontId="2" fillId="0" borderId="2" xfId="0" applyNumberFormat="1" applyFont="1" applyBorder="1" applyAlignment="1">
      <alignment horizontal="center"/>
    </xf>
    <xf numFmtId="187" fontId="2" fillId="0" borderId="4" xfId="0" applyNumberFormat="1" applyFont="1" applyFill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11" fillId="0" borderId="12" xfId="0" applyFont="1" applyBorder="1"/>
    <xf numFmtId="0" fontId="11" fillId="0" borderId="12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16" xfId="0" applyFont="1" applyBorder="1"/>
    <xf numFmtId="0" fontId="11" fillId="0" borderId="16" xfId="0" applyFont="1" applyBorder="1" applyAlignment="1">
      <alignment horizontal="center"/>
    </xf>
    <xf numFmtId="0" fontId="16" fillId="0" borderId="2" xfId="0" applyFont="1" applyBorder="1" applyAlignment="1">
      <alignment horizontal="center"/>
    </xf>
    <xf numFmtId="187" fontId="1" fillId="0" borderId="5" xfId="0" applyNumberFormat="1" applyFont="1" applyFill="1" applyBorder="1" applyAlignment="1">
      <alignment horizontal="center"/>
    </xf>
    <xf numFmtId="187" fontId="1" fillId="0" borderId="2" xfId="0" applyNumberFormat="1" applyFont="1" applyFill="1" applyBorder="1" applyAlignment="1">
      <alignment horizontal="center"/>
    </xf>
    <xf numFmtId="187" fontId="2" fillId="0" borderId="1" xfId="1" applyNumberFormat="1" applyFont="1" applyFill="1" applyBorder="1" applyAlignment="1">
      <alignment horizontal="center"/>
    </xf>
    <xf numFmtId="187" fontId="2" fillId="0" borderId="2" xfId="1" applyNumberFormat="1" applyFont="1" applyFill="1" applyBorder="1" applyAlignment="1">
      <alignment horizontal="center"/>
    </xf>
    <xf numFmtId="3" fontId="1" fillId="0" borderId="1" xfId="1" applyNumberFormat="1" applyFont="1" applyFill="1" applyBorder="1" applyAlignment="1">
      <alignment horizontal="center"/>
    </xf>
    <xf numFmtId="3" fontId="1" fillId="0" borderId="5" xfId="0" applyNumberFormat="1" applyFont="1" applyFill="1" applyBorder="1" applyAlignment="1">
      <alignment horizontal="center"/>
    </xf>
    <xf numFmtId="0" fontId="16" fillId="0" borderId="2" xfId="0" applyFont="1" applyBorder="1" applyAlignment="1">
      <alignment horizontal="center"/>
    </xf>
    <xf numFmtId="0" fontId="11" fillId="0" borderId="10" xfId="0" applyFont="1" applyBorder="1" applyAlignment="1">
      <alignment horizontal="left"/>
    </xf>
    <xf numFmtId="0" fontId="11" fillId="0" borderId="8" xfId="0" applyFont="1" applyBorder="1" applyAlignment="1">
      <alignment horizontal="left"/>
    </xf>
    <xf numFmtId="0" fontId="11" fillId="0" borderId="11" xfId="0" applyFont="1" applyBorder="1" applyAlignment="1">
      <alignment horizontal="left"/>
    </xf>
    <xf numFmtId="0" fontId="11" fillId="0" borderId="4" xfId="0" applyFont="1" applyBorder="1" applyAlignment="1">
      <alignment horizontal="center"/>
    </xf>
    <xf numFmtId="0" fontId="11" fillId="0" borderId="4" xfId="0" applyFont="1" applyBorder="1"/>
    <xf numFmtId="0" fontId="11" fillId="0" borderId="4" xfId="0" applyFont="1" applyBorder="1" applyAlignment="1">
      <alignment horizontal="left"/>
    </xf>
    <xf numFmtId="0" fontId="11" fillId="0" borderId="3" xfId="0" applyFont="1" applyBorder="1" applyAlignment="1">
      <alignment horizontal="center"/>
    </xf>
    <xf numFmtId="0" fontId="11" fillId="0" borderId="3" xfId="0" applyFont="1" applyBorder="1"/>
    <xf numFmtId="0" fontId="11" fillId="0" borderId="3" xfId="0" applyFont="1" applyBorder="1" applyAlignment="1">
      <alignment horizontal="left"/>
    </xf>
    <xf numFmtId="0" fontId="11" fillId="0" borderId="5" xfId="0" applyFont="1" applyBorder="1"/>
    <xf numFmtId="0" fontId="11" fillId="0" borderId="15" xfId="0" applyFont="1" applyBorder="1"/>
    <xf numFmtId="0" fontId="12" fillId="0" borderId="2" xfId="0" applyFont="1" applyBorder="1" applyAlignment="1">
      <alignment horizontal="center"/>
    </xf>
    <xf numFmtId="0" fontId="16" fillId="0" borderId="2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0" xfId="0" applyFont="1" applyBorder="1"/>
    <xf numFmtId="0" fontId="11" fillId="0" borderId="0" xfId="0" applyFont="1" applyBorder="1" applyAlignment="1">
      <alignment horizontal="center"/>
    </xf>
    <xf numFmtId="0" fontId="11" fillId="0" borderId="19" xfId="0" applyFont="1" applyBorder="1" applyAlignment="1">
      <alignment horizontal="center"/>
    </xf>
    <xf numFmtId="0" fontId="16" fillId="0" borderId="2" xfId="0" applyFont="1" applyBorder="1" applyAlignment="1">
      <alignment horizontal="center"/>
    </xf>
    <xf numFmtId="49" fontId="11" fillId="0" borderId="8" xfId="0" applyNumberFormat="1" applyFont="1" applyBorder="1" applyAlignment="1">
      <alignment horizontal="center"/>
    </xf>
    <xf numFmtId="49" fontId="11" fillId="0" borderId="11" xfId="0" applyNumberFormat="1" applyFont="1" applyBorder="1" applyAlignment="1">
      <alignment horizontal="center"/>
    </xf>
    <xf numFmtId="0" fontId="16" fillId="0" borderId="2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1" fillId="0" borderId="13" xfId="0" applyFont="1" applyBorder="1"/>
    <xf numFmtId="0" fontId="11" fillId="0" borderId="14" xfId="0" applyFont="1" applyBorder="1"/>
    <xf numFmtId="0" fontId="12" fillId="0" borderId="2" xfId="0" applyFont="1" applyBorder="1" applyAlignment="1">
      <alignment horizontal="center"/>
    </xf>
    <xf numFmtId="188" fontId="1" fillId="0" borderId="2" xfId="1" applyNumberFormat="1" applyFont="1" applyFill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1" fillId="0" borderId="7" xfId="0" applyFont="1" applyBorder="1" applyAlignment="1">
      <alignment horizontal="left"/>
    </xf>
    <xf numFmtId="187" fontId="18" fillId="0" borderId="5" xfId="0" applyNumberFormat="1" applyFont="1" applyFill="1" applyBorder="1" applyAlignment="1">
      <alignment horizontal="center"/>
    </xf>
    <xf numFmtId="187" fontId="18" fillId="0" borderId="2" xfId="0" applyNumberFormat="1" applyFont="1" applyFill="1" applyBorder="1" applyAlignment="1">
      <alignment horizontal="center"/>
    </xf>
    <xf numFmtId="187" fontId="18" fillId="0" borderId="1" xfId="1" applyNumberFormat="1" applyFont="1" applyFill="1" applyBorder="1" applyAlignment="1">
      <alignment horizontal="center"/>
    </xf>
    <xf numFmtId="187" fontId="18" fillId="0" borderId="2" xfId="1" applyNumberFormat="1" applyFont="1" applyFill="1" applyBorder="1" applyAlignment="1">
      <alignment horizontal="center"/>
    </xf>
    <xf numFmtId="3" fontId="18" fillId="0" borderId="5" xfId="0" applyNumberFormat="1" applyFont="1" applyFill="1" applyBorder="1" applyAlignment="1">
      <alignment horizontal="center"/>
    </xf>
    <xf numFmtId="0" fontId="17" fillId="0" borderId="2" xfId="0" applyNumberFormat="1" applyFont="1" applyFill="1" applyBorder="1" applyAlignment="1">
      <alignment horizontal="center"/>
    </xf>
    <xf numFmtId="0" fontId="18" fillId="0" borderId="1" xfId="1" applyFont="1" applyFill="1" applyBorder="1" applyAlignment="1">
      <alignment horizontal="center"/>
    </xf>
    <xf numFmtId="189" fontId="11" fillId="0" borderId="8" xfId="0" applyNumberFormat="1" applyFont="1" applyBorder="1" applyAlignment="1">
      <alignment horizontal="center"/>
    </xf>
    <xf numFmtId="0" fontId="16" fillId="0" borderId="2" xfId="0" applyFont="1" applyBorder="1" applyAlignment="1">
      <alignment horizontal="center"/>
    </xf>
    <xf numFmtId="0" fontId="11" fillId="0" borderId="9" xfId="0" applyFont="1" applyBorder="1" applyAlignment="1">
      <alignment horizontal="left"/>
    </xf>
    <xf numFmtId="0" fontId="19" fillId="0" borderId="1" xfId="1" applyFont="1" applyFill="1" applyBorder="1" applyAlignment="1">
      <alignment horizontal="left"/>
    </xf>
    <xf numFmtId="0" fontId="19" fillId="0" borderId="1" xfId="1" applyFont="1" applyFill="1" applyBorder="1" applyAlignment="1">
      <alignment horizontal="center"/>
    </xf>
    <xf numFmtId="0" fontId="19" fillId="0" borderId="1" xfId="1" applyFont="1" applyFill="1" applyBorder="1" applyAlignment="1"/>
    <xf numFmtId="0" fontId="16" fillId="0" borderId="2" xfId="0" applyFont="1" applyBorder="1" applyAlignment="1">
      <alignment horizontal="center"/>
    </xf>
    <xf numFmtId="0" fontId="16" fillId="0" borderId="2" xfId="0" applyFont="1" applyBorder="1" applyAlignment="1">
      <alignment horizontal="center"/>
    </xf>
    <xf numFmtId="0" fontId="17" fillId="0" borderId="1" xfId="1" applyFont="1" applyFill="1" applyBorder="1" applyAlignment="1">
      <alignment horizontal="center"/>
    </xf>
    <xf numFmtId="0" fontId="16" fillId="0" borderId="2" xfId="0" applyFont="1" applyBorder="1" applyAlignment="1">
      <alignment horizontal="center"/>
    </xf>
    <xf numFmtId="3" fontId="20" fillId="0" borderId="2" xfId="0" applyNumberFormat="1" applyFont="1" applyFill="1" applyBorder="1" applyAlignment="1">
      <alignment horizontal="center"/>
    </xf>
    <xf numFmtId="0" fontId="20" fillId="0" borderId="2" xfId="0" applyFont="1" applyFill="1" applyBorder="1" applyAlignment="1">
      <alignment horizontal="center"/>
    </xf>
    <xf numFmtId="187" fontId="20" fillId="0" borderId="2" xfId="0" applyNumberFormat="1" applyFont="1" applyFill="1" applyBorder="1" applyAlignment="1">
      <alignment horizontal="center"/>
    </xf>
    <xf numFmtId="187" fontId="2" fillId="0" borderId="2" xfId="0" applyNumberFormat="1" applyFont="1" applyFill="1" applyBorder="1" applyAlignment="1">
      <alignment horizontal="center"/>
    </xf>
    <xf numFmtId="3" fontId="2" fillId="0" borderId="2" xfId="0" applyNumberFormat="1" applyFont="1" applyFill="1" applyBorder="1" applyAlignment="1">
      <alignment horizontal="center"/>
    </xf>
    <xf numFmtId="188" fontId="2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88" fontId="1" fillId="0" borderId="2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49" fontId="1" fillId="0" borderId="12" xfId="0" applyNumberFormat="1" applyFont="1" applyBorder="1" applyAlignment="1">
      <alignment horizontal="left"/>
    </xf>
    <xf numFmtId="0" fontId="14" fillId="0" borderId="2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2" fillId="0" borderId="2" xfId="0" applyFont="1" applyBorder="1" applyAlignment="1">
      <alignment horizontal="center"/>
    </xf>
    <xf numFmtId="0" fontId="14" fillId="0" borderId="4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top"/>
    </xf>
    <xf numFmtId="0" fontId="12" fillId="0" borderId="1" xfId="0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1" fillId="0" borderId="1" xfId="0" applyFont="1" applyBorder="1" applyAlignment="1">
      <alignment horizontal="left"/>
    </xf>
    <xf numFmtId="0" fontId="11" fillId="0" borderId="13" xfId="0" applyFont="1" applyBorder="1" applyAlignment="1">
      <alignment horizontal="left"/>
    </xf>
    <xf numFmtId="0" fontId="11" fillId="0" borderId="14" xfId="0" applyFont="1" applyBorder="1" applyAlignment="1">
      <alignment horizontal="left"/>
    </xf>
    <xf numFmtId="0" fontId="16" fillId="0" borderId="1" xfId="0" applyFont="1" applyBorder="1" applyAlignment="1">
      <alignment horizontal="center"/>
    </xf>
    <xf numFmtId="0" fontId="16" fillId="0" borderId="14" xfId="0" applyFont="1" applyBorder="1" applyAlignment="1">
      <alignment horizontal="center"/>
    </xf>
    <xf numFmtId="0" fontId="16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/>
    </xf>
    <xf numFmtId="0" fontId="16" fillId="0" borderId="4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</cellXfs>
  <cellStyles count="2">
    <cellStyle name="ปกติ" xfId="0" builtinId="0"/>
    <cellStyle name="ปกติ_ภาค6" xfId="1"/>
  </cellStyles>
  <dxfs count="0"/>
  <tableStyles count="0" defaultTableStyle="TableStyleMedium9" defaultPivotStyle="PivotStyleLight16"/>
  <colors>
    <mruColors>
      <color rgb="FF0066FF"/>
      <color rgb="FF66FFFF"/>
      <color rgb="FF00FFFF"/>
      <color rgb="FFC5FFFF"/>
      <color rgb="FF99FFCC"/>
      <color rgb="FF00CCFF"/>
      <color rgb="FFABFFFF"/>
      <color rgb="FFA3FFFF"/>
      <color rgb="FF33CCFF"/>
      <color rgb="FF66CC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8"/>
  <sheetViews>
    <sheetView tabSelected="1" zoomScale="160" zoomScaleNormal="160" workbookViewId="0">
      <selection activeCell="C48" sqref="C48"/>
    </sheetView>
  </sheetViews>
  <sheetFormatPr defaultRowHeight="21.75"/>
  <cols>
    <col min="1" max="1" width="54.25" style="4" customWidth="1"/>
    <col min="2" max="2" width="6.75" style="2" customWidth="1"/>
    <col min="3" max="4" width="7.25" style="2" customWidth="1"/>
    <col min="5" max="5" width="7.875" style="2" customWidth="1"/>
    <col min="6" max="6" width="7.5" style="2" customWidth="1"/>
    <col min="7" max="7" width="9" style="2"/>
    <col min="8" max="8" width="11.75" style="2" bestFit="1" customWidth="1"/>
    <col min="9" max="11" width="9" style="2"/>
    <col min="12" max="12" width="9" style="13"/>
    <col min="13" max="16384" width="9" style="2"/>
  </cols>
  <sheetData>
    <row r="1" spans="1:12" ht="23.25" customHeight="1">
      <c r="A1" s="136" t="s">
        <v>66</v>
      </c>
      <c r="B1" s="136"/>
      <c r="C1" s="136"/>
      <c r="D1" s="136"/>
      <c r="E1" s="136"/>
      <c r="F1" s="136"/>
    </row>
    <row r="2" spans="1:12" ht="23.25" customHeight="1">
      <c r="A2" s="7" t="s">
        <v>6</v>
      </c>
      <c r="B2" s="1"/>
      <c r="D2" s="137" t="s">
        <v>292</v>
      </c>
      <c r="E2" s="137"/>
      <c r="F2" s="137"/>
    </row>
    <row r="3" spans="1:12" ht="57" customHeight="1">
      <c r="A3" s="9" t="s">
        <v>0</v>
      </c>
      <c r="B3" s="10" t="s">
        <v>5</v>
      </c>
      <c r="C3" s="11" t="s">
        <v>1</v>
      </c>
      <c r="D3" s="12" t="s">
        <v>4</v>
      </c>
      <c r="E3" s="16" t="s">
        <v>2</v>
      </c>
      <c r="F3" s="12" t="s">
        <v>3</v>
      </c>
    </row>
    <row r="4" spans="1:12" s="3" customFormat="1" ht="19.5" customHeight="1">
      <c r="A4" s="17" t="s">
        <v>29</v>
      </c>
      <c r="B4" s="33">
        <f>B9+B14+B31+B29</f>
        <v>2614</v>
      </c>
      <c r="C4" s="33">
        <f>C5+C6</f>
        <v>3564</v>
      </c>
      <c r="D4" s="33">
        <f>D9+D14+D31+D29</f>
        <v>3433</v>
      </c>
      <c r="E4" s="57">
        <f>(C4/$B$4)*100</f>
        <v>136.34276970160673</v>
      </c>
      <c r="F4" s="61">
        <f>(D4/C4)*100</f>
        <v>96.324354657687991</v>
      </c>
      <c r="L4" s="14"/>
    </row>
    <row r="5" spans="1:12" ht="19.5" customHeight="1">
      <c r="A5" s="8" t="s">
        <v>7</v>
      </c>
      <c r="B5" s="33">
        <f>B4-B6</f>
        <v>1814</v>
      </c>
      <c r="C5" s="33">
        <f>C9+C14+C29+C31-C42</f>
        <v>2039</v>
      </c>
      <c r="D5" s="33">
        <f>D9+D14+D29+D31-D42</f>
        <v>1908</v>
      </c>
      <c r="E5" s="57">
        <f>(C5/$B$5)*100</f>
        <v>112.40352811466371</v>
      </c>
      <c r="F5" s="62">
        <f>(D5/C5)*100</f>
        <v>93.575282000980877</v>
      </c>
    </row>
    <row r="6" spans="1:12" ht="19.5" customHeight="1">
      <c r="A6" s="6" t="s">
        <v>30</v>
      </c>
      <c r="B6" s="33">
        <v>800</v>
      </c>
      <c r="C6" s="33">
        <f>C40</f>
        <v>1525</v>
      </c>
      <c r="D6" s="33">
        <f>D40</f>
        <v>1525</v>
      </c>
      <c r="E6" s="57">
        <f>(C6/$B$6)*100</f>
        <v>190.625</v>
      </c>
      <c r="F6" s="62">
        <f>(D6/C6)*100</f>
        <v>100</v>
      </c>
    </row>
    <row r="7" spans="1:12" ht="18.2" customHeight="1">
      <c r="A7" s="21" t="s">
        <v>8</v>
      </c>
      <c r="B7" s="22"/>
      <c r="C7" s="22"/>
      <c r="D7" s="22"/>
      <c r="E7" s="22"/>
      <c r="F7" s="53"/>
    </row>
    <row r="8" spans="1:12" ht="18.2" customHeight="1">
      <c r="A8" s="23" t="s">
        <v>9</v>
      </c>
      <c r="B8" s="31"/>
      <c r="C8" s="51"/>
      <c r="D8" s="24"/>
      <c r="E8" s="51"/>
      <c r="F8" s="51"/>
      <c r="G8" s="15"/>
    </row>
    <row r="9" spans="1:12" ht="18.2" customHeight="1">
      <c r="A9" s="21" t="s">
        <v>10</v>
      </c>
      <c r="B9" s="31">
        <f>SUM(B10:B12)</f>
        <v>540</v>
      </c>
      <c r="C9" s="31">
        <f>SUM(C10:C12)</f>
        <v>688</v>
      </c>
      <c r="D9" s="31">
        <f>SUM(D10:D12)</f>
        <v>642</v>
      </c>
      <c r="E9" s="50">
        <f>(C9/$B$9)*100</f>
        <v>127.40740740740742</v>
      </c>
      <c r="F9" s="63">
        <f>(D9/C9)*100</f>
        <v>93.313953488372093</v>
      </c>
      <c r="G9" s="15"/>
    </row>
    <row r="10" spans="1:12" ht="18.2" customHeight="1">
      <c r="A10" s="23" t="s">
        <v>11</v>
      </c>
      <c r="B10" s="31">
        <v>40</v>
      </c>
      <c r="C10" s="24">
        <f>โลจิสติกส์!G17</f>
        <v>49</v>
      </c>
      <c r="D10" s="24">
        <f>โลจิสติกส์!I17</f>
        <v>27</v>
      </c>
      <c r="E10" s="72">
        <f>(C10/$B$10)*100</f>
        <v>122.50000000000001</v>
      </c>
      <c r="F10" s="73">
        <f>(D10/C10)*100</f>
        <v>55.102040816326522</v>
      </c>
      <c r="G10" s="15"/>
    </row>
    <row r="11" spans="1:12" ht="18.2" customHeight="1">
      <c r="A11" s="23" t="s">
        <v>12</v>
      </c>
      <c r="B11" s="31">
        <v>280</v>
      </c>
      <c r="C11" s="24">
        <f>โลจิสติกส์!G59</f>
        <v>315</v>
      </c>
      <c r="D11" s="24">
        <f>โลจิสติกส์!I59</f>
        <v>309</v>
      </c>
      <c r="E11" s="72">
        <f>(C11/B11)*100</f>
        <v>112.5</v>
      </c>
      <c r="F11" s="75">
        <f>(D11/C11)*100</f>
        <v>98.095238095238088</v>
      </c>
      <c r="G11" s="15"/>
    </row>
    <row r="12" spans="1:12" ht="18.2" customHeight="1">
      <c r="A12" s="23" t="s">
        <v>13</v>
      </c>
      <c r="B12" s="31">
        <v>220</v>
      </c>
      <c r="C12" s="24">
        <f>โลจิสติกส์!G40</f>
        <v>324</v>
      </c>
      <c r="D12" s="24">
        <f>โลจิสติกส์!I40</f>
        <v>306</v>
      </c>
      <c r="E12" s="72">
        <f>(C12/$B$12)*100</f>
        <v>147.27272727272725</v>
      </c>
      <c r="F12" s="73">
        <f>(D12/C12)*100</f>
        <v>94.444444444444443</v>
      </c>
      <c r="G12" s="15"/>
    </row>
    <row r="13" spans="1:12" ht="18.2" customHeight="1">
      <c r="A13" s="21" t="s">
        <v>31</v>
      </c>
      <c r="B13" s="31"/>
      <c r="C13" s="52"/>
      <c r="D13" s="52"/>
      <c r="E13" s="52"/>
      <c r="F13" s="54"/>
      <c r="G13" s="15"/>
    </row>
    <row r="14" spans="1:12" ht="18.2" customHeight="1">
      <c r="A14" s="25" t="s">
        <v>14</v>
      </c>
      <c r="B14" s="31">
        <f>B15+B16+B17+B21+B25+B27</f>
        <v>714</v>
      </c>
      <c r="C14" s="31">
        <f>C15+C16+C17+C21+C25+C27</f>
        <v>752</v>
      </c>
      <c r="D14" s="31">
        <f>D15+D16+D17+D21+D25+D27</f>
        <v>703</v>
      </c>
      <c r="E14" s="74">
        <f>(C14/$B$14)*100</f>
        <v>105.32212885154063</v>
      </c>
      <c r="F14" s="75">
        <f t="shared" ref="F14:F19" si="0">(D14/C14)*100</f>
        <v>93.4840425531915</v>
      </c>
      <c r="G14" s="15"/>
    </row>
    <row r="15" spans="1:12" ht="18.2" customHeight="1">
      <c r="A15" s="122" t="s">
        <v>32</v>
      </c>
      <c r="B15" s="22">
        <v>100</v>
      </c>
      <c r="C15" s="22">
        <f>ฝึกอบรมภาษา!G19</f>
        <v>100</v>
      </c>
      <c r="D15" s="22">
        <f>ฝึกอบรมภาษา!I19</f>
        <v>100</v>
      </c>
      <c r="E15" s="22">
        <f>(C15/$B$15)*100</f>
        <v>100</v>
      </c>
      <c r="F15" s="53">
        <f t="shared" si="0"/>
        <v>100</v>
      </c>
      <c r="G15" s="15"/>
    </row>
    <row r="16" spans="1:12" ht="18.2" customHeight="1">
      <c r="A16" s="121" t="s">
        <v>235</v>
      </c>
      <c r="B16" s="31">
        <v>120</v>
      </c>
      <c r="C16" s="22">
        <f>ครัวไทย!G16</f>
        <v>124</v>
      </c>
      <c r="D16" s="22">
        <f>ครัวไทย!I16</f>
        <v>124</v>
      </c>
      <c r="E16" s="74">
        <f>(C16/$B$16)*100</f>
        <v>103.33333333333334</v>
      </c>
      <c r="F16" s="53">
        <f t="shared" si="0"/>
        <v>100</v>
      </c>
      <c r="G16" s="15"/>
    </row>
    <row r="17" spans="1:7" ht="18.2" customHeight="1">
      <c r="A17" s="23" t="s">
        <v>33</v>
      </c>
      <c r="B17" s="31">
        <f>SUM(B18:B20)</f>
        <v>184</v>
      </c>
      <c r="C17" s="76">
        <f>SUM(C18:C20)</f>
        <v>194</v>
      </c>
      <c r="D17" s="76">
        <f>SUM(D18:D20)</f>
        <v>166</v>
      </c>
      <c r="E17" s="55">
        <f>(C17/$B$17)*100</f>
        <v>105.43478260869566</v>
      </c>
      <c r="F17" s="56">
        <f t="shared" si="0"/>
        <v>85.567010309278345</v>
      </c>
      <c r="G17" s="15"/>
    </row>
    <row r="18" spans="1:7" ht="18.2" customHeight="1">
      <c r="A18" s="23" t="s">
        <v>15</v>
      </c>
      <c r="B18" s="31">
        <v>24</v>
      </c>
      <c r="C18" s="76">
        <f>ยานยนต์!G12</f>
        <v>28</v>
      </c>
      <c r="D18" s="76">
        <f>ยานยนต์!I12</f>
        <v>0</v>
      </c>
      <c r="E18" s="55">
        <f>(C18/$B$18)*100</f>
        <v>116.66666666666667</v>
      </c>
      <c r="F18" s="56">
        <f t="shared" si="0"/>
        <v>0</v>
      </c>
      <c r="G18" s="15"/>
    </row>
    <row r="19" spans="1:7" ht="18.2" customHeight="1">
      <c r="A19" s="121" t="s">
        <v>16</v>
      </c>
      <c r="B19" s="31">
        <v>60</v>
      </c>
      <c r="C19" s="76">
        <f>ยานยนต์!G29</f>
        <v>63</v>
      </c>
      <c r="D19" s="76">
        <f>ยานยนต์!I29</f>
        <v>63</v>
      </c>
      <c r="E19" s="55">
        <f>(C19/B19)*100</f>
        <v>105</v>
      </c>
      <c r="F19" s="56">
        <f t="shared" si="0"/>
        <v>100</v>
      </c>
      <c r="G19" s="15"/>
    </row>
    <row r="20" spans="1:7" ht="18.2" customHeight="1">
      <c r="A20" s="25" t="s">
        <v>17</v>
      </c>
      <c r="B20" s="22">
        <v>100</v>
      </c>
      <c r="C20" s="76">
        <f>ยานยนต์!G20</f>
        <v>103</v>
      </c>
      <c r="D20" s="76">
        <f>ยานยนต์!I20</f>
        <v>103</v>
      </c>
      <c r="E20" s="55">
        <f>(C20/$B$20)*100</f>
        <v>103</v>
      </c>
      <c r="F20" s="56">
        <f t="shared" ref="F20" si="1">(D20/C20)*100</f>
        <v>100</v>
      </c>
      <c r="G20" s="15"/>
    </row>
    <row r="21" spans="1:7" ht="18.2" customHeight="1">
      <c r="A21" s="23" t="s">
        <v>34</v>
      </c>
      <c r="B21" s="31">
        <f>SUM(B22:B24)</f>
        <v>230</v>
      </c>
      <c r="C21" s="34">
        <f>SUM(C22:C24)</f>
        <v>248</v>
      </c>
      <c r="D21" s="34">
        <f>SUM(D22:D24)</f>
        <v>230</v>
      </c>
      <c r="E21" s="50">
        <f>(C21/$B$21)*100</f>
        <v>107.82608695652173</v>
      </c>
      <c r="F21" s="63">
        <f>(D21/C21)*100</f>
        <v>92.741935483870961</v>
      </c>
      <c r="G21" s="15"/>
    </row>
    <row r="22" spans="1:7" ht="18.2" customHeight="1">
      <c r="A22" s="23" t="s">
        <v>15</v>
      </c>
      <c r="B22" s="31">
        <v>30</v>
      </c>
      <c r="C22" s="77">
        <f>บริการท่องเที่ยว!G13</f>
        <v>55</v>
      </c>
      <c r="D22" s="77">
        <f>บริการท่องเที่ยว!I13</f>
        <v>50</v>
      </c>
      <c r="E22" s="72">
        <f>(C22/$B$22)*100</f>
        <v>183.33333333333331</v>
      </c>
      <c r="F22" s="73">
        <f>(D22/C22)*100</f>
        <v>90.909090909090907</v>
      </c>
      <c r="G22" s="15"/>
    </row>
    <row r="23" spans="1:7" ht="18.2" customHeight="1">
      <c r="A23" s="23" t="s">
        <v>16</v>
      </c>
      <c r="B23" s="31">
        <v>100</v>
      </c>
      <c r="C23" s="77">
        <f>บริการท่องเที่ยว!G23</f>
        <v>100</v>
      </c>
      <c r="D23" s="77">
        <f>บริการท่องเที่ยว!I23</f>
        <v>100</v>
      </c>
      <c r="E23" s="72">
        <f>(C23/$B$23)*100</f>
        <v>100</v>
      </c>
      <c r="F23" s="73">
        <f>(D23/C23)*100</f>
        <v>100</v>
      </c>
      <c r="G23" s="15"/>
    </row>
    <row r="24" spans="1:7" ht="18.2" customHeight="1">
      <c r="A24" s="25" t="s">
        <v>17</v>
      </c>
      <c r="B24" s="126">
        <v>100</v>
      </c>
      <c r="C24" s="115">
        <f>บริการท่องเที่ยว!G31</f>
        <v>93</v>
      </c>
      <c r="D24" s="115">
        <f>บริการท่องเที่ยว!I31</f>
        <v>80</v>
      </c>
      <c r="E24" s="111">
        <f>(C24/$B$24)*100</f>
        <v>93</v>
      </c>
      <c r="F24" s="112">
        <f t="shared" ref="F24:F25" si="2">(D24/C24)*100</f>
        <v>86.021505376344081</v>
      </c>
      <c r="G24" s="15"/>
    </row>
    <row r="25" spans="1:7" ht="18.2" customHeight="1">
      <c r="A25" s="122" t="s">
        <v>35</v>
      </c>
      <c r="B25" s="126">
        <v>40</v>
      </c>
      <c r="C25" s="115">
        <f>พัฒนาบุคลากรท่องเที่ยว!G13</f>
        <v>25</v>
      </c>
      <c r="D25" s="115">
        <f>พัฒนาบุคลากรท่องเที่ยว!I13</f>
        <v>22</v>
      </c>
      <c r="E25" s="111">
        <f>(C25/B25)*100</f>
        <v>62.5</v>
      </c>
      <c r="F25" s="112">
        <f t="shared" si="2"/>
        <v>88</v>
      </c>
      <c r="G25" s="15"/>
    </row>
    <row r="26" spans="1:7" ht="18.2" customHeight="1">
      <c r="A26" s="121" t="s">
        <v>18</v>
      </c>
      <c r="B26" s="31"/>
      <c r="C26" s="128"/>
      <c r="D26" s="22"/>
      <c r="E26" s="129"/>
      <c r="F26" s="129"/>
      <c r="G26" s="15"/>
    </row>
    <row r="27" spans="1:7" ht="18.2" customHeight="1">
      <c r="A27" s="121" t="s">
        <v>252</v>
      </c>
      <c r="B27" s="22">
        <f>SUM(B28:B28)</f>
        <v>40</v>
      </c>
      <c r="C27" s="22">
        <f>C28</f>
        <v>61</v>
      </c>
      <c r="D27" s="22">
        <f>D28</f>
        <v>61</v>
      </c>
      <c r="E27" s="22">
        <f>C27/B27*100</f>
        <v>152.5</v>
      </c>
      <c r="F27" s="53">
        <f>D27/C27*100</f>
        <v>100</v>
      </c>
      <c r="G27" s="15"/>
    </row>
    <row r="28" spans="1:7" ht="18.2" customHeight="1">
      <c r="A28" s="123" t="s">
        <v>19</v>
      </c>
      <c r="B28" s="22">
        <v>40</v>
      </c>
      <c r="C28" s="22">
        <f>ขับเคลื่อนการแข่งขัน!G13</f>
        <v>61</v>
      </c>
      <c r="D28" s="22">
        <f>ขับเคลื่อนการแข่งขัน!I13</f>
        <v>61</v>
      </c>
      <c r="E28" s="22">
        <f>C28/B28*100</f>
        <v>152.5</v>
      </c>
      <c r="F28" s="53">
        <f>D28/C28*100</f>
        <v>100</v>
      </c>
      <c r="G28" s="15"/>
    </row>
    <row r="29" spans="1:7" ht="18.2" customHeight="1">
      <c r="A29" s="29" t="s">
        <v>36</v>
      </c>
      <c r="B29" s="34">
        <f>B30</f>
        <v>60</v>
      </c>
      <c r="C29" s="34">
        <f>C30</f>
        <v>66</v>
      </c>
      <c r="D29" s="34">
        <f>D30</f>
        <v>63</v>
      </c>
      <c r="E29" s="55">
        <f>C29/B29 *100</f>
        <v>110.00000000000001</v>
      </c>
      <c r="F29" s="106">
        <f>D29/C29 *100</f>
        <v>95.454545454545453</v>
      </c>
      <c r="G29" s="15"/>
    </row>
    <row r="30" spans="1:7" ht="18.2" customHeight="1">
      <c r="A30" s="26" t="s">
        <v>20</v>
      </c>
      <c r="B30" s="22">
        <v>60</v>
      </c>
      <c r="C30" s="76">
        <f>พระราชดำริ!G14</f>
        <v>66</v>
      </c>
      <c r="D30" s="76">
        <f>พระราชดำริ!I14</f>
        <v>63</v>
      </c>
      <c r="E30" s="55">
        <f>C30/B30 *100</f>
        <v>110.00000000000001</v>
      </c>
      <c r="F30" s="106">
        <f>D30/C30 *100</f>
        <v>95.454545454545453</v>
      </c>
      <c r="G30" s="15"/>
    </row>
    <row r="31" spans="1:7" ht="18.2" customHeight="1">
      <c r="A31" s="29" t="s">
        <v>38</v>
      </c>
      <c r="B31" s="34">
        <f>B33+B35+B36+B40+B46</f>
        <v>1300</v>
      </c>
      <c r="C31" s="34">
        <f>C33+C35+C36+C40+C46</f>
        <v>2058</v>
      </c>
      <c r="D31" s="34">
        <f>D33+D35+D36+D40+D46</f>
        <v>2025</v>
      </c>
      <c r="E31" s="55">
        <f>(C31/$B$31)*100</f>
        <v>158.30769230769229</v>
      </c>
      <c r="F31" s="56">
        <f>(D31/C31)*100</f>
        <v>98.396501457725947</v>
      </c>
    </row>
    <row r="32" spans="1:7" ht="18.2" customHeight="1">
      <c r="A32" s="30" t="s">
        <v>37</v>
      </c>
      <c r="B32" s="31"/>
      <c r="C32" s="129"/>
      <c r="D32" s="129"/>
      <c r="E32" s="130"/>
      <c r="F32" s="130"/>
    </row>
    <row r="33" spans="1:8" ht="18.2" customHeight="1">
      <c r="A33" s="27" t="s">
        <v>21</v>
      </c>
      <c r="B33" s="31">
        <f>SUM(B34:B34)</f>
        <v>120</v>
      </c>
      <c r="C33" s="31">
        <f>C34</f>
        <v>173</v>
      </c>
      <c r="D33" s="31">
        <f>D34</f>
        <v>171</v>
      </c>
      <c r="E33" s="50">
        <f>E34</f>
        <v>144.16666666666666</v>
      </c>
      <c r="F33" s="131">
        <f>F34</f>
        <v>98.843930635838149</v>
      </c>
    </row>
    <row r="34" spans="1:8" ht="18.2" customHeight="1">
      <c r="A34" s="26" t="s">
        <v>43</v>
      </c>
      <c r="B34" s="32">
        <v>120</v>
      </c>
      <c r="C34" s="52">
        <f>เพิ่มโอกาส!G21</f>
        <v>173</v>
      </c>
      <c r="D34" s="52">
        <f>เพิ่มโอกาส!I21</f>
        <v>171</v>
      </c>
      <c r="E34" s="55">
        <f>(C34/$B$34)*100</f>
        <v>144.16666666666666</v>
      </c>
      <c r="F34" s="56">
        <f>(D34/C34)*100</f>
        <v>98.843930635838149</v>
      </c>
      <c r="G34" s="15"/>
    </row>
    <row r="35" spans="1:8" ht="18.2" customHeight="1">
      <c r="A35" s="27" t="s">
        <v>22</v>
      </c>
      <c r="B35" s="31">
        <v>40</v>
      </c>
      <c r="C35" s="31">
        <f>อาชีพอิสระ!G13</f>
        <v>40</v>
      </c>
      <c r="D35" s="31">
        <f>อาชีพอิสระ!I13</f>
        <v>40</v>
      </c>
      <c r="E35" s="55">
        <f>(C35/$B$35)*100</f>
        <v>100</v>
      </c>
      <c r="F35" s="56">
        <f>(D35/C35)*100</f>
        <v>100</v>
      </c>
      <c r="H35" s="19"/>
    </row>
    <row r="36" spans="1:8" ht="18.2" customHeight="1">
      <c r="A36" s="27" t="s">
        <v>23</v>
      </c>
      <c r="B36" s="22">
        <f>B37</f>
        <v>300</v>
      </c>
      <c r="C36" s="22">
        <f>C37</f>
        <v>274</v>
      </c>
      <c r="D36" s="22">
        <f>D37</f>
        <v>249</v>
      </c>
      <c r="E36" s="74">
        <f>E37</f>
        <v>91.333333333333329</v>
      </c>
      <c r="F36" s="75">
        <f>F37</f>
        <v>90.87591240875912</v>
      </c>
      <c r="H36" s="19"/>
    </row>
    <row r="37" spans="1:8" ht="18.2" customHeight="1">
      <c r="A37" s="27" t="s">
        <v>24</v>
      </c>
      <c r="B37" s="116">
        <f>SUM(B38:B39)</f>
        <v>300</v>
      </c>
      <c r="C37" s="117">
        <f>C38+C39</f>
        <v>274</v>
      </c>
      <c r="D37" s="117">
        <f>D38+D39</f>
        <v>249</v>
      </c>
      <c r="E37" s="113">
        <f>(C37/$B$37)*100</f>
        <v>91.333333333333329</v>
      </c>
      <c r="F37" s="114">
        <f t="shared" ref="F37" si="3">(D37/C37)*100</f>
        <v>90.87591240875912</v>
      </c>
      <c r="H37" s="19"/>
    </row>
    <row r="38" spans="1:8" ht="18.2" customHeight="1">
      <c r="A38" s="27" t="s">
        <v>25</v>
      </c>
      <c r="B38" s="32">
        <v>120</v>
      </c>
      <c r="C38" s="52">
        <f>ทดสอบ!F29</f>
        <v>213</v>
      </c>
      <c r="D38" s="52">
        <f>ทดสอบ!H29</f>
        <v>191</v>
      </c>
      <c r="E38" s="55">
        <f>(C38/$B$38)*100</f>
        <v>177.5</v>
      </c>
      <c r="F38" s="56">
        <f t="shared" ref="F38" si="4">(D38/C38)*100</f>
        <v>89.671361502347409</v>
      </c>
      <c r="H38" s="19"/>
    </row>
    <row r="39" spans="1:8" ht="18.2" customHeight="1">
      <c r="A39" s="27" t="s">
        <v>26</v>
      </c>
      <c r="B39" s="32">
        <v>180</v>
      </c>
      <c r="C39" s="52">
        <f>ทดสอบ!F45</f>
        <v>61</v>
      </c>
      <c r="D39" s="52">
        <f>ทดสอบ!H45</f>
        <v>58</v>
      </c>
      <c r="E39" s="55">
        <f>(C39/B39)*100</f>
        <v>33.888888888888893</v>
      </c>
      <c r="F39" s="56">
        <f>(D39/C39)*100</f>
        <v>95.081967213114751</v>
      </c>
      <c r="H39" s="19"/>
    </row>
    <row r="40" spans="1:8" ht="18.2" customHeight="1">
      <c r="A40" s="27" t="s">
        <v>40</v>
      </c>
      <c r="B40" s="31">
        <f>B42</f>
        <v>800</v>
      </c>
      <c r="C40" s="34">
        <f>C42</f>
        <v>1525</v>
      </c>
      <c r="D40" s="34">
        <f>D42</f>
        <v>1525</v>
      </c>
      <c r="E40" s="50">
        <f>(C40/$B$40)*100</f>
        <v>190.625</v>
      </c>
      <c r="F40" s="63">
        <f>(D40/C40)*100</f>
        <v>100</v>
      </c>
      <c r="H40" s="19"/>
    </row>
    <row r="41" spans="1:8" ht="18.2" customHeight="1">
      <c r="A41" s="27" t="s">
        <v>41</v>
      </c>
      <c r="B41" s="32"/>
      <c r="C41" s="128"/>
      <c r="D41" s="128"/>
      <c r="E41" s="130"/>
      <c r="F41" s="130"/>
      <c r="H41" s="19"/>
    </row>
    <row r="42" spans="1:8" ht="18.2" customHeight="1">
      <c r="A42" s="27" t="s">
        <v>42</v>
      </c>
      <c r="B42" s="32">
        <v>800</v>
      </c>
      <c r="C42" s="132">
        <v>1525</v>
      </c>
      <c r="D42" s="132">
        <v>1525</v>
      </c>
      <c r="E42" s="131">
        <f>(C42/$B$42)*100</f>
        <v>190.625</v>
      </c>
      <c r="F42" s="131">
        <f>(D42/C42)*100</f>
        <v>100</v>
      </c>
      <c r="H42" s="19"/>
    </row>
    <row r="43" spans="1:8" ht="18.2" customHeight="1">
      <c r="A43" s="35" t="s">
        <v>213</v>
      </c>
      <c r="B43" s="32"/>
      <c r="C43" s="129"/>
      <c r="D43" s="129"/>
      <c r="E43" s="129"/>
      <c r="F43" s="129"/>
      <c r="H43" s="19"/>
    </row>
    <row r="44" spans="1:8" ht="18.2" customHeight="1">
      <c r="A44" s="28"/>
      <c r="B44" s="32">
        <v>6</v>
      </c>
      <c r="C44" s="32"/>
      <c r="D44" s="129"/>
      <c r="E44" s="129"/>
      <c r="F44" s="129"/>
      <c r="H44" s="19"/>
    </row>
    <row r="45" spans="1:8" ht="18.2" customHeight="1">
      <c r="A45" s="27" t="s">
        <v>39</v>
      </c>
      <c r="B45" s="32">
        <v>6</v>
      </c>
      <c r="C45" s="32">
        <v>8</v>
      </c>
      <c r="D45" s="129"/>
      <c r="E45" s="129"/>
      <c r="F45" s="129"/>
      <c r="H45" s="20"/>
    </row>
    <row r="46" spans="1:8" ht="21">
      <c r="A46" s="27" t="s">
        <v>28</v>
      </c>
      <c r="B46" s="32">
        <f>B47</f>
        <v>40</v>
      </c>
      <c r="C46" s="32">
        <f>C47</f>
        <v>46</v>
      </c>
      <c r="D46" s="32">
        <f>D47</f>
        <v>40</v>
      </c>
      <c r="E46" s="133">
        <f>E47</f>
        <v>115</v>
      </c>
      <c r="F46" s="133">
        <f>F47</f>
        <v>86.956521739130437</v>
      </c>
      <c r="H46" s="18"/>
    </row>
    <row r="47" spans="1:8" ht="21">
      <c r="A47" s="27" t="s">
        <v>27</v>
      </c>
      <c r="B47" s="32">
        <v>40</v>
      </c>
      <c r="C47" s="134">
        <f>กิจกรรมเพิ่มขีด!F14</f>
        <v>46</v>
      </c>
      <c r="D47" s="134">
        <f>กิจกรรมเพิ่มขีด!H14</f>
        <v>40</v>
      </c>
      <c r="E47" s="135">
        <f>C47*100/B47</f>
        <v>115</v>
      </c>
      <c r="F47" s="135">
        <f>D47*100/C47</f>
        <v>86.956521739130437</v>
      </c>
    </row>
    <row r="48" spans="1:8">
      <c r="A48" s="5"/>
    </row>
    <row r="49" spans="1:1">
      <c r="A49" s="5"/>
    </row>
    <row r="50" spans="1:1">
      <c r="A50" s="5"/>
    </row>
    <row r="51" spans="1:1">
      <c r="A51" s="5"/>
    </row>
    <row r="52" spans="1:1">
      <c r="A52" s="5"/>
    </row>
    <row r="53" spans="1:1">
      <c r="A53" s="5"/>
    </row>
    <row r="54" spans="1:1">
      <c r="A54" s="5"/>
    </row>
    <row r="55" spans="1:1">
      <c r="A55" s="5"/>
    </row>
    <row r="56" spans="1:1">
      <c r="A56" s="5"/>
    </row>
    <row r="57" spans="1:1">
      <c r="A57" s="5"/>
    </row>
    <row r="58" spans="1:1">
      <c r="A58" s="5"/>
    </row>
    <row r="59" spans="1:1">
      <c r="A59" s="5"/>
    </row>
    <row r="60" spans="1:1">
      <c r="A60" s="5"/>
    </row>
    <row r="61" spans="1:1">
      <c r="A61" s="5"/>
    </row>
    <row r="62" spans="1:1">
      <c r="A62" s="5"/>
    </row>
    <row r="63" spans="1:1">
      <c r="A63" s="5"/>
    </row>
    <row r="64" spans="1:1">
      <c r="A64" s="5"/>
    </row>
    <row r="65" spans="1:1">
      <c r="A65" s="5"/>
    </row>
    <row r="66" spans="1:1">
      <c r="A66" s="5"/>
    </row>
    <row r="67" spans="1:1">
      <c r="A67" s="5"/>
    </row>
    <row r="68" spans="1:1">
      <c r="A68" s="5"/>
    </row>
    <row r="69" spans="1:1">
      <c r="A69" s="5"/>
    </row>
    <row r="70" spans="1:1">
      <c r="A70" s="5"/>
    </row>
    <row r="71" spans="1:1">
      <c r="A71" s="5"/>
    </row>
    <row r="72" spans="1:1">
      <c r="A72" s="5"/>
    </row>
    <row r="73" spans="1:1">
      <c r="A73" s="5"/>
    </row>
    <row r="74" spans="1:1">
      <c r="A74" s="5"/>
    </row>
    <row r="75" spans="1:1">
      <c r="A75" s="5"/>
    </row>
    <row r="76" spans="1:1">
      <c r="A76" s="5"/>
    </row>
    <row r="77" spans="1:1">
      <c r="A77" s="5"/>
    </row>
    <row r="78" spans="1:1">
      <c r="A78" s="5"/>
    </row>
    <row r="79" spans="1:1">
      <c r="A79" s="5"/>
    </row>
    <row r="80" spans="1:1">
      <c r="A80" s="5"/>
    </row>
    <row r="81" spans="1:1">
      <c r="A81" s="5"/>
    </row>
    <row r="82" spans="1:1">
      <c r="A82" s="5"/>
    </row>
    <row r="83" spans="1:1">
      <c r="A83" s="5"/>
    </row>
    <row r="84" spans="1:1">
      <c r="A84" s="5"/>
    </row>
    <row r="85" spans="1:1">
      <c r="A85" s="5"/>
    </row>
    <row r="86" spans="1:1">
      <c r="A86" s="5"/>
    </row>
    <row r="87" spans="1:1">
      <c r="A87" s="5"/>
    </row>
    <row r="88" spans="1:1">
      <c r="A88" s="5"/>
    </row>
  </sheetData>
  <mergeCells count="2">
    <mergeCell ref="A1:F1"/>
    <mergeCell ref="D2:F2"/>
  </mergeCells>
  <pageMargins left="0.39370078740157483" right="0.19685039370078741" top="0.59055118110236227" bottom="0.39370078740157483" header="0.31496062992125984" footer="0.31496062992125984"/>
  <pageSetup paperSize="9" orientation="portrait" horizontalDpi="4294967292" verticalDpi="200" r:id="rId1"/>
  <ignoredErrors>
    <ignoredError sqref="B21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K21"/>
  <sheetViews>
    <sheetView workbookViewId="0">
      <selection activeCell="H26" sqref="H26"/>
    </sheetView>
  </sheetViews>
  <sheetFormatPr defaultRowHeight="24"/>
  <cols>
    <col min="1" max="1" width="5.5" style="36" customWidth="1"/>
    <col min="2" max="2" width="10.5" style="36" customWidth="1"/>
    <col min="3" max="3" width="24.75" style="36" customWidth="1"/>
    <col min="4" max="4" width="7.125" style="36" customWidth="1"/>
    <col min="5" max="5" width="17.75" style="36" customWidth="1"/>
    <col min="6" max="6" width="15.375" style="36" customWidth="1"/>
    <col min="7" max="7" width="7.5" style="36" customWidth="1"/>
    <col min="8" max="9" width="8" style="36" customWidth="1"/>
    <col min="10" max="10" width="8.375" style="36" customWidth="1"/>
    <col min="11" max="11" width="10.625" style="36" customWidth="1"/>
    <col min="12" max="16384" width="9" style="36"/>
  </cols>
  <sheetData>
    <row r="1" spans="1:11">
      <c r="A1" s="139" t="s">
        <v>44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</row>
    <row r="2" spans="1:11">
      <c r="A2" s="139" t="s">
        <v>198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</row>
    <row r="3" spans="1:11">
      <c r="A3" s="60" t="s">
        <v>46</v>
      </c>
      <c r="C3" s="60"/>
    </row>
    <row r="4" spans="1:11">
      <c r="A4" s="141" t="s">
        <v>67</v>
      </c>
      <c r="B4" s="141" t="s">
        <v>47</v>
      </c>
      <c r="C4" s="141" t="s">
        <v>48</v>
      </c>
      <c r="D4" s="58" t="s">
        <v>49</v>
      </c>
      <c r="E4" s="141" t="s">
        <v>50</v>
      </c>
      <c r="F4" s="141" t="s">
        <v>63</v>
      </c>
      <c r="G4" s="138" t="s">
        <v>51</v>
      </c>
      <c r="H4" s="138"/>
      <c r="I4" s="138" t="s">
        <v>54</v>
      </c>
      <c r="J4" s="138"/>
      <c r="K4" s="141" t="s">
        <v>60</v>
      </c>
    </row>
    <row r="5" spans="1:11">
      <c r="A5" s="142"/>
      <c r="B5" s="142"/>
      <c r="C5" s="142"/>
      <c r="D5" s="59" t="s">
        <v>57</v>
      </c>
      <c r="E5" s="142"/>
      <c r="F5" s="142"/>
      <c r="G5" s="59" t="s">
        <v>52</v>
      </c>
      <c r="H5" s="59" t="s">
        <v>53</v>
      </c>
      <c r="I5" s="59" t="s">
        <v>52</v>
      </c>
      <c r="J5" s="59" t="s">
        <v>53</v>
      </c>
      <c r="K5" s="142"/>
    </row>
    <row r="6" spans="1:11">
      <c r="A6" s="39">
        <v>1</v>
      </c>
      <c r="B6" s="39" t="s">
        <v>55</v>
      </c>
      <c r="C6" s="39" t="s">
        <v>56</v>
      </c>
      <c r="D6" s="39">
        <v>30</v>
      </c>
      <c r="E6" s="40" t="s">
        <v>58</v>
      </c>
      <c r="F6" s="39" t="s">
        <v>64</v>
      </c>
      <c r="G6" s="39">
        <v>37</v>
      </c>
      <c r="H6" s="39" t="s">
        <v>59</v>
      </c>
      <c r="I6" s="39">
        <v>37</v>
      </c>
      <c r="J6" s="39" t="s">
        <v>59</v>
      </c>
      <c r="K6" s="39" t="s">
        <v>61</v>
      </c>
    </row>
    <row r="7" spans="1:11">
      <c r="A7" s="43"/>
      <c r="B7" s="44"/>
      <c r="C7" s="44"/>
      <c r="D7" s="43"/>
      <c r="E7" s="44" t="s">
        <v>62</v>
      </c>
      <c r="F7" s="43"/>
      <c r="G7" s="43"/>
      <c r="H7" s="43"/>
      <c r="I7" s="43"/>
      <c r="J7" s="43"/>
      <c r="K7" s="43"/>
    </row>
    <row r="8" spans="1:11">
      <c r="A8" s="45">
        <v>2</v>
      </c>
      <c r="B8" s="46" t="s">
        <v>55</v>
      </c>
      <c r="C8" s="46" t="s">
        <v>56</v>
      </c>
      <c r="D8" s="45">
        <v>30</v>
      </c>
      <c r="E8" s="40" t="s">
        <v>58</v>
      </c>
      <c r="F8" s="45" t="s">
        <v>64</v>
      </c>
      <c r="G8" s="45">
        <v>51</v>
      </c>
      <c r="H8" s="45" t="s">
        <v>59</v>
      </c>
      <c r="I8" s="45">
        <v>51</v>
      </c>
      <c r="J8" s="45" t="s">
        <v>59</v>
      </c>
      <c r="K8" s="45" t="s">
        <v>68</v>
      </c>
    </row>
    <row r="9" spans="1:11">
      <c r="A9" s="43"/>
      <c r="B9" s="44"/>
      <c r="C9" s="44"/>
      <c r="D9" s="43"/>
      <c r="E9" s="44" t="s">
        <v>62</v>
      </c>
      <c r="F9" s="43"/>
      <c r="G9" s="43"/>
      <c r="H9" s="43"/>
      <c r="I9" s="43"/>
      <c r="J9" s="43"/>
      <c r="K9" s="43"/>
    </row>
    <row r="10" spans="1:11">
      <c r="A10" s="45">
        <v>3</v>
      </c>
      <c r="B10" s="46" t="s">
        <v>55</v>
      </c>
      <c r="C10" s="46" t="s">
        <v>125</v>
      </c>
      <c r="D10" s="45">
        <v>30</v>
      </c>
      <c r="E10" s="46" t="s">
        <v>178</v>
      </c>
      <c r="F10" s="45" t="s">
        <v>179</v>
      </c>
      <c r="G10" s="45" t="s">
        <v>59</v>
      </c>
      <c r="H10" s="45">
        <v>20</v>
      </c>
      <c r="I10" s="45" t="s">
        <v>59</v>
      </c>
      <c r="J10" s="45">
        <v>20</v>
      </c>
      <c r="K10" s="45" t="s">
        <v>129</v>
      </c>
    </row>
    <row r="11" spans="1:11">
      <c r="A11" s="41"/>
      <c r="B11" s="42"/>
      <c r="C11" s="42"/>
      <c r="D11" s="41"/>
      <c r="E11" s="42" t="s">
        <v>127</v>
      </c>
      <c r="F11" s="41"/>
      <c r="G11" s="41"/>
      <c r="H11" s="41"/>
      <c r="I11" s="41"/>
      <c r="J11" s="41"/>
      <c r="K11" s="41"/>
    </row>
    <row r="12" spans="1:11">
      <c r="A12" s="41">
        <v>4</v>
      </c>
      <c r="B12" s="42" t="s">
        <v>55</v>
      </c>
      <c r="C12" s="42"/>
      <c r="D12" s="41"/>
      <c r="E12" s="42"/>
      <c r="F12" s="41"/>
      <c r="G12" s="41"/>
      <c r="H12" s="41"/>
      <c r="I12" s="41"/>
      <c r="J12" s="41"/>
      <c r="K12" s="41"/>
    </row>
    <row r="13" spans="1:11">
      <c r="A13" s="41"/>
      <c r="B13" s="42"/>
      <c r="C13" s="42" t="s">
        <v>180</v>
      </c>
      <c r="D13" s="41">
        <v>30</v>
      </c>
      <c r="E13" s="42" t="s">
        <v>181</v>
      </c>
      <c r="F13" s="41" t="s">
        <v>183</v>
      </c>
      <c r="G13" s="41">
        <v>3</v>
      </c>
      <c r="H13" s="41">
        <v>22</v>
      </c>
      <c r="I13" s="41">
        <v>3</v>
      </c>
      <c r="J13" s="41">
        <v>20</v>
      </c>
      <c r="K13" s="41"/>
    </row>
    <row r="14" spans="1:11">
      <c r="A14" s="41"/>
      <c r="B14" s="42"/>
      <c r="C14" s="42"/>
      <c r="D14" s="41"/>
      <c r="E14" s="42" t="s">
        <v>182</v>
      </c>
      <c r="F14" s="41"/>
      <c r="G14" s="41"/>
      <c r="H14" s="41"/>
      <c r="I14" s="41"/>
      <c r="J14" s="41"/>
      <c r="K14" s="41"/>
    </row>
    <row r="15" spans="1:11">
      <c r="A15" s="41">
        <v>5</v>
      </c>
      <c r="B15" s="42" t="s">
        <v>55</v>
      </c>
      <c r="C15" s="42" t="s">
        <v>184</v>
      </c>
      <c r="D15" s="41">
        <v>30</v>
      </c>
      <c r="E15" s="42" t="s">
        <v>185</v>
      </c>
      <c r="F15" s="41" t="s">
        <v>187</v>
      </c>
      <c r="G15" s="41" t="s">
        <v>59</v>
      </c>
      <c r="H15" s="41">
        <v>20</v>
      </c>
      <c r="I15" s="41" t="s">
        <v>59</v>
      </c>
      <c r="J15" s="41">
        <v>20</v>
      </c>
      <c r="K15" s="41"/>
    </row>
    <row r="16" spans="1:11">
      <c r="A16" s="41"/>
      <c r="B16" s="42"/>
      <c r="C16" s="42"/>
      <c r="D16" s="41"/>
      <c r="E16" s="42" t="s">
        <v>186</v>
      </c>
      <c r="F16" s="41"/>
      <c r="G16" s="41"/>
      <c r="H16" s="41"/>
      <c r="I16" s="41"/>
      <c r="J16" s="41"/>
      <c r="K16" s="41"/>
    </row>
    <row r="17" spans="1:11">
      <c r="A17" s="41">
        <v>6</v>
      </c>
      <c r="B17" s="42" t="s">
        <v>55</v>
      </c>
      <c r="C17" s="42" t="s">
        <v>203</v>
      </c>
      <c r="D17" s="41">
        <v>60</v>
      </c>
      <c r="E17" s="42" t="s">
        <v>204</v>
      </c>
      <c r="F17" s="41" t="s">
        <v>205</v>
      </c>
      <c r="G17" s="41" t="s">
        <v>59</v>
      </c>
      <c r="H17" s="41">
        <v>20</v>
      </c>
      <c r="I17" s="41" t="s">
        <v>59</v>
      </c>
      <c r="J17" s="41">
        <v>20</v>
      </c>
      <c r="K17" s="41"/>
    </row>
    <row r="18" spans="1:11">
      <c r="A18" s="41"/>
      <c r="B18" s="42"/>
      <c r="C18" s="42"/>
      <c r="D18" s="41"/>
      <c r="E18" s="42"/>
      <c r="F18" s="41"/>
      <c r="G18" s="41"/>
      <c r="H18" s="41"/>
      <c r="I18" s="41"/>
      <c r="J18" s="41"/>
      <c r="K18" s="41"/>
    </row>
    <row r="19" spans="1:11">
      <c r="A19" s="47"/>
      <c r="B19" s="48"/>
      <c r="C19" s="48"/>
      <c r="D19" s="47"/>
      <c r="E19" s="48"/>
      <c r="F19" s="47"/>
      <c r="G19" s="47"/>
      <c r="H19" s="47"/>
      <c r="I19" s="47"/>
      <c r="J19" s="47"/>
      <c r="K19" s="47"/>
    </row>
    <row r="20" spans="1:11">
      <c r="A20" s="37"/>
      <c r="B20" s="38"/>
      <c r="C20" s="38"/>
      <c r="D20" s="37"/>
      <c r="E20" s="38"/>
      <c r="F20" s="37"/>
      <c r="G20" s="37">
        <f>SUM(G6:G19)</f>
        <v>91</v>
      </c>
      <c r="H20" s="37">
        <f>SUM(H6:H19)</f>
        <v>82</v>
      </c>
      <c r="I20" s="37">
        <f>SUM(I6:I19)</f>
        <v>91</v>
      </c>
      <c r="J20" s="37">
        <f>SUM(J6:J19)</f>
        <v>80</v>
      </c>
      <c r="K20" s="37"/>
    </row>
    <row r="21" spans="1:11">
      <c r="F21" s="49" t="s">
        <v>65</v>
      </c>
      <c r="G21" s="140">
        <f>SUM(G20:H20)</f>
        <v>173</v>
      </c>
      <c r="H21" s="140"/>
      <c r="I21" s="140">
        <f>SUM(I20:J20)</f>
        <v>171</v>
      </c>
      <c r="J21" s="140"/>
    </row>
  </sheetData>
  <mergeCells count="12">
    <mergeCell ref="G4:H4"/>
    <mergeCell ref="I4:J4"/>
    <mergeCell ref="A1:K1"/>
    <mergeCell ref="A2:K2"/>
    <mergeCell ref="G21:H21"/>
    <mergeCell ref="I21:J21"/>
    <mergeCell ref="A4:A5"/>
    <mergeCell ref="B4:B5"/>
    <mergeCell ref="C4:C5"/>
    <mergeCell ref="E4:E5"/>
    <mergeCell ref="F4:F5"/>
    <mergeCell ref="K4:K5"/>
  </mergeCells>
  <pageMargins left="0.29527559055118113" right="0.29527559055118113" top="0.39370078740157483" bottom="0.19685039370078741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13"/>
  <sheetViews>
    <sheetView workbookViewId="0">
      <selection activeCell="O11" sqref="O11"/>
    </sheetView>
  </sheetViews>
  <sheetFormatPr defaultRowHeight="24"/>
  <cols>
    <col min="1" max="1" width="5.5" style="36" customWidth="1"/>
    <col min="2" max="2" width="10.5" style="36" customWidth="1"/>
    <col min="3" max="3" width="24.75" style="36" customWidth="1"/>
    <col min="4" max="4" width="7.125" style="36" customWidth="1"/>
    <col min="5" max="5" width="17.125" style="36" customWidth="1"/>
    <col min="6" max="6" width="15.375" style="36" customWidth="1"/>
    <col min="7" max="7" width="7.5" style="36" customWidth="1"/>
    <col min="8" max="9" width="8" style="36" customWidth="1"/>
    <col min="10" max="10" width="8.375" style="36" customWidth="1"/>
    <col min="11" max="11" width="10.625" style="36" customWidth="1"/>
    <col min="12" max="16384" width="9" style="36"/>
  </cols>
  <sheetData>
    <row r="1" spans="1:11">
      <c r="A1" s="139" t="s">
        <v>44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</row>
    <row r="2" spans="1:11">
      <c r="A2" s="139" t="s">
        <v>45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</row>
    <row r="3" spans="1:11">
      <c r="A3" s="60" t="s">
        <v>124</v>
      </c>
      <c r="C3" s="60"/>
    </row>
    <row r="4" spans="1:11">
      <c r="A4" s="141" t="s">
        <v>67</v>
      </c>
      <c r="B4" s="141" t="s">
        <v>47</v>
      </c>
      <c r="C4" s="141" t="s">
        <v>48</v>
      </c>
      <c r="D4" s="58" t="s">
        <v>49</v>
      </c>
      <c r="E4" s="141" t="s">
        <v>50</v>
      </c>
      <c r="F4" s="141" t="s">
        <v>63</v>
      </c>
      <c r="G4" s="138" t="s">
        <v>51</v>
      </c>
      <c r="H4" s="138"/>
      <c r="I4" s="138" t="s">
        <v>54</v>
      </c>
      <c r="J4" s="138"/>
      <c r="K4" s="141" t="s">
        <v>60</v>
      </c>
    </row>
    <row r="5" spans="1:11">
      <c r="A5" s="142"/>
      <c r="B5" s="142"/>
      <c r="C5" s="142"/>
      <c r="D5" s="59" t="s">
        <v>57</v>
      </c>
      <c r="E5" s="142"/>
      <c r="F5" s="142"/>
      <c r="G5" s="59" t="s">
        <v>52</v>
      </c>
      <c r="H5" s="59" t="s">
        <v>53</v>
      </c>
      <c r="I5" s="59" t="s">
        <v>52</v>
      </c>
      <c r="J5" s="59" t="s">
        <v>53</v>
      </c>
      <c r="K5" s="142"/>
    </row>
    <row r="6" spans="1:11">
      <c r="A6" s="39">
        <v>1</v>
      </c>
      <c r="B6" s="39" t="s">
        <v>55</v>
      </c>
      <c r="C6" s="39" t="s">
        <v>125</v>
      </c>
      <c r="D6" s="39">
        <v>30</v>
      </c>
      <c r="E6" s="40" t="s">
        <v>126</v>
      </c>
      <c r="F6" s="39" t="s">
        <v>128</v>
      </c>
      <c r="G6" s="39">
        <v>0</v>
      </c>
      <c r="H6" s="39">
        <v>20</v>
      </c>
      <c r="I6" s="39">
        <v>0</v>
      </c>
      <c r="J6" s="39">
        <v>20</v>
      </c>
      <c r="K6" s="39" t="s">
        <v>129</v>
      </c>
    </row>
    <row r="7" spans="1:11">
      <c r="A7" s="43"/>
      <c r="B7" s="44"/>
      <c r="C7" s="44"/>
      <c r="D7" s="43"/>
      <c r="E7" s="44" t="s">
        <v>127</v>
      </c>
      <c r="F7" s="43"/>
      <c r="G7" s="43"/>
      <c r="H7" s="43"/>
      <c r="I7" s="43"/>
      <c r="J7" s="43"/>
      <c r="K7" s="43"/>
    </row>
    <row r="8" spans="1:11">
      <c r="A8" s="41">
        <v>2</v>
      </c>
      <c r="B8" s="42" t="s">
        <v>55</v>
      </c>
      <c r="C8" s="39" t="s">
        <v>125</v>
      </c>
      <c r="D8" s="41">
        <v>30</v>
      </c>
      <c r="E8" s="42" t="s">
        <v>140</v>
      </c>
      <c r="F8" s="41" t="s">
        <v>142</v>
      </c>
      <c r="G8" s="41">
        <v>0</v>
      </c>
      <c r="H8" s="41">
        <v>20</v>
      </c>
      <c r="I8" s="41">
        <v>0</v>
      </c>
      <c r="J8" s="41">
        <v>20</v>
      </c>
      <c r="K8" s="39" t="s">
        <v>129</v>
      </c>
    </row>
    <row r="9" spans="1:11">
      <c r="A9" s="41"/>
      <c r="B9" s="42"/>
      <c r="C9" s="42"/>
      <c r="D9" s="41"/>
      <c r="E9" s="42" t="s">
        <v>141</v>
      </c>
      <c r="F9" s="41"/>
      <c r="G9" s="41"/>
      <c r="H9" s="41"/>
      <c r="I9" s="41"/>
      <c r="J9" s="41"/>
      <c r="K9" s="41"/>
    </row>
    <row r="10" spans="1:11">
      <c r="A10" s="41"/>
      <c r="B10" s="42"/>
      <c r="C10" s="42"/>
      <c r="D10" s="41"/>
      <c r="E10" s="42"/>
      <c r="F10" s="41"/>
      <c r="G10" s="41"/>
      <c r="H10" s="41"/>
      <c r="I10" s="41"/>
      <c r="J10" s="41"/>
      <c r="K10" s="41"/>
    </row>
    <row r="11" spans="1:11">
      <c r="A11" s="47"/>
      <c r="B11" s="48"/>
      <c r="C11" s="48"/>
      <c r="D11" s="47"/>
      <c r="E11" s="48"/>
      <c r="F11" s="47"/>
      <c r="G11" s="47"/>
      <c r="H11" s="47"/>
      <c r="I11" s="47"/>
      <c r="J11" s="47"/>
      <c r="K11" s="47"/>
    </row>
    <row r="12" spans="1:11">
      <c r="A12" s="37"/>
      <c r="B12" s="38"/>
      <c r="C12" s="38"/>
      <c r="D12" s="37"/>
      <c r="E12" s="38"/>
      <c r="F12" s="37"/>
      <c r="G12" s="37">
        <f>SUM(G6:G11)</f>
        <v>0</v>
      </c>
      <c r="H12" s="37">
        <f>SUM(H6:H11)</f>
        <v>40</v>
      </c>
      <c r="I12" s="37">
        <f>SUM(I6:I11)</f>
        <v>0</v>
      </c>
      <c r="J12" s="37">
        <f>SUM(J6:J11)</f>
        <v>40</v>
      </c>
      <c r="K12" s="37"/>
    </row>
    <row r="13" spans="1:11">
      <c r="F13" s="90" t="s">
        <v>65</v>
      </c>
      <c r="G13" s="140">
        <f>SUM(G12:H12)</f>
        <v>40</v>
      </c>
      <c r="H13" s="140"/>
      <c r="I13" s="140">
        <f>SUM(I12:J12)</f>
        <v>40</v>
      </c>
      <c r="J13" s="140"/>
    </row>
  </sheetData>
  <mergeCells count="12">
    <mergeCell ref="G13:H13"/>
    <mergeCell ref="I13:J13"/>
    <mergeCell ref="A1:K1"/>
    <mergeCell ref="A2:K2"/>
    <mergeCell ref="A4:A5"/>
    <mergeCell ref="B4:B5"/>
    <mergeCell ref="C4:C5"/>
    <mergeCell ref="E4:E5"/>
    <mergeCell ref="F4:F5"/>
    <mergeCell ref="G4:H4"/>
    <mergeCell ref="I4:J4"/>
    <mergeCell ref="K4:K5"/>
  </mergeCells>
  <pageMargins left="0.29527559055118113" right="0.29527559055118113" top="0.39370078740157483" bottom="0.19685039370078741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L45"/>
  <sheetViews>
    <sheetView topLeftCell="A10" workbookViewId="0">
      <selection activeCell="I26" sqref="I26"/>
    </sheetView>
  </sheetViews>
  <sheetFormatPr defaultRowHeight="24"/>
  <cols>
    <col min="1" max="1" width="5.5" style="36" customWidth="1"/>
    <col min="2" max="2" width="23.5" style="36" customWidth="1"/>
    <col min="3" max="3" width="6.125" style="36" customWidth="1"/>
    <col min="4" max="4" width="19.125" style="36" customWidth="1"/>
    <col min="5" max="5" width="15.375" style="36" customWidth="1"/>
    <col min="6" max="6" width="7.5" style="36" customWidth="1"/>
    <col min="7" max="8" width="8" style="36" customWidth="1"/>
    <col min="9" max="9" width="9.375" style="36" customWidth="1"/>
    <col min="10" max="10" width="10.625" style="36" customWidth="1"/>
    <col min="11" max="16384" width="9" style="36"/>
  </cols>
  <sheetData>
    <row r="1" spans="1:10">
      <c r="A1" s="139" t="s">
        <v>44</v>
      </c>
      <c r="B1" s="139"/>
      <c r="C1" s="139"/>
      <c r="D1" s="139"/>
      <c r="E1" s="139"/>
      <c r="F1" s="139"/>
      <c r="G1" s="139"/>
      <c r="H1" s="139"/>
      <c r="I1" s="139"/>
      <c r="J1" s="139"/>
    </row>
    <row r="2" spans="1:10">
      <c r="A2" s="139" t="s">
        <v>45</v>
      </c>
      <c r="B2" s="139"/>
      <c r="C2" s="139"/>
      <c r="D2" s="139"/>
      <c r="E2" s="139"/>
      <c r="F2" s="139"/>
      <c r="G2" s="139"/>
      <c r="H2" s="139"/>
      <c r="I2" s="139"/>
      <c r="J2" s="139"/>
    </row>
    <row r="3" spans="1:10">
      <c r="A3" s="60" t="s">
        <v>69</v>
      </c>
      <c r="B3" s="60"/>
    </row>
    <row r="4" spans="1:10">
      <c r="A4" s="141" t="s">
        <v>67</v>
      </c>
      <c r="B4" s="141" t="s">
        <v>48</v>
      </c>
      <c r="C4" s="141" t="s">
        <v>72</v>
      </c>
      <c r="D4" s="141" t="s">
        <v>73</v>
      </c>
      <c r="E4" s="141" t="s">
        <v>75</v>
      </c>
      <c r="F4" s="138" t="s">
        <v>148</v>
      </c>
      <c r="G4" s="138"/>
      <c r="H4" s="138" t="s">
        <v>149</v>
      </c>
      <c r="I4" s="138"/>
      <c r="J4" s="141" t="s">
        <v>60</v>
      </c>
    </row>
    <row r="5" spans="1:10">
      <c r="A5" s="142"/>
      <c r="B5" s="142"/>
      <c r="C5" s="142"/>
      <c r="D5" s="142"/>
      <c r="E5" s="142"/>
      <c r="F5" s="64" t="s">
        <v>52</v>
      </c>
      <c r="G5" s="64" t="s">
        <v>53</v>
      </c>
      <c r="H5" s="64" t="s">
        <v>52</v>
      </c>
      <c r="I5" s="64" t="s">
        <v>53</v>
      </c>
      <c r="J5" s="142"/>
    </row>
    <row r="6" spans="1:10">
      <c r="A6" s="146" t="s">
        <v>70</v>
      </c>
      <c r="B6" s="147"/>
      <c r="C6" s="147"/>
      <c r="D6" s="147"/>
      <c r="E6" s="147"/>
      <c r="F6" s="147"/>
      <c r="G6" s="147"/>
      <c r="H6" s="147"/>
      <c r="I6" s="147"/>
      <c r="J6" s="148"/>
    </row>
    <row r="7" spans="1:10">
      <c r="A7" s="45">
        <v>1</v>
      </c>
      <c r="B7" s="46" t="s">
        <v>71</v>
      </c>
      <c r="C7" s="45">
        <v>1</v>
      </c>
      <c r="D7" s="45" t="s">
        <v>74</v>
      </c>
      <c r="E7" s="45" t="s">
        <v>76</v>
      </c>
      <c r="F7" s="45">
        <v>15</v>
      </c>
      <c r="G7" s="45" t="s">
        <v>59</v>
      </c>
      <c r="H7" s="45">
        <v>15</v>
      </c>
      <c r="I7" s="45" t="s">
        <v>59</v>
      </c>
      <c r="J7" s="45"/>
    </row>
    <row r="8" spans="1:10">
      <c r="A8" s="41">
        <v>2</v>
      </c>
      <c r="B8" s="42" t="s">
        <v>71</v>
      </c>
      <c r="C8" s="41">
        <v>1</v>
      </c>
      <c r="D8" s="41" t="s">
        <v>74</v>
      </c>
      <c r="E8" s="41" t="s">
        <v>77</v>
      </c>
      <c r="F8" s="41">
        <v>15</v>
      </c>
      <c r="G8" s="41" t="s">
        <v>59</v>
      </c>
      <c r="H8" s="41">
        <v>15</v>
      </c>
      <c r="I8" s="41" t="s">
        <v>59</v>
      </c>
      <c r="J8" s="41"/>
    </row>
    <row r="9" spans="1:10">
      <c r="A9" s="41">
        <v>3</v>
      </c>
      <c r="B9" s="42" t="s">
        <v>71</v>
      </c>
      <c r="C9" s="41">
        <v>1</v>
      </c>
      <c r="D9" s="41" t="s">
        <v>74</v>
      </c>
      <c r="E9" s="41" t="s">
        <v>78</v>
      </c>
      <c r="F9" s="41">
        <v>18</v>
      </c>
      <c r="G9" s="41" t="s">
        <v>59</v>
      </c>
      <c r="H9" s="41">
        <v>18</v>
      </c>
      <c r="I9" s="41" t="s">
        <v>59</v>
      </c>
      <c r="J9" s="41"/>
    </row>
    <row r="10" spans="1:10">
      <c r="A10" s="41">
        <v>4</v>
      </c>
      <c r="B10" s="42" t="s">
        <v>144</v>
      </c>
      <c r="C10" s="41">
        <v>1</v>
      </c>
      <c r="D10" s="41" t="s">
        <v>74</v>
      </c>
      <c r="E10" s="98" t="s">
        <v>146</v>
      </c>
      <c r="F10" s="41">
        <v>5</v>
      </c>
      <c r="G10" s="41" t="s">
        <v>59</v>
      </c>
      <c r="H10" s="41">
        <v>5</v>
      </c>
      <c r="I10" s="41" t="s">
        <v>59</v>
      </c>
      <c r="J10" s="41"/>
    </row>
    <row r="11" spans="1:10">
      <c r="A11" s="41"/>
      <c r="B11" s="42" t="s">
        <v>145</v>
      </c>
      <c r="C11" s="41"/>
      <c r="D11" s="41"/>
      <c r="E11" s="98"/>
      <c r="F11" s="41"/>
      <c r="G11" s="41"/>
      <c r="H11" s="41"/>
      <c r="I11" s="41"/>
      <c r="J11" s="41"/>
    </row>
    <row r="12" spans="1:10">
      <c r="A12" s="41">
        <v>5</v>
      </c>
      <c r="B12" s="42" t="s">
        <v>102</v>
      </c>
      <c r="C12" s="41">
        <v>1</v>
      </c>
      <c r="D12" s="41" t="s">
        <v>131</v>
      </c>
      <c r="E12" s="98" t="s">
        <v>147</v>
      </c>
      <c r="F12" s="41">
        <v>25</v>
      </c>
      <c r="G12" s="41" t="s">
        <v>59</v>
      </c>
      <c r="H12" s="41">
        <v>18</v>
      </c>
      <c r="I12" s="41" t="s">
        <v>59</v>
      </c>
      <c r="J12" s="41"/>
    </row>
    <row r="13" spans="1:10">
      <c r="A13" s="41">
        <v>6</v>
      </c>
      <c r="B13" s="42" t="s">
        <v>102</v>
      </c>
      <c r="C13" s="41">
        <v>1</v>
      </c>
      <c r="D13" s="41" t="s">
        <v>131</v>
      </c>
      <c r="E13" s="98" t="s">
        <v>150</v>
      </c>
      <c r="F13" s="41">
        <v>14</v>
      </c>
      <c r="G13" s="41">
        <v>8</v>
      </c>
      <c r="H13" s="41">
        <v>6</v>
      </c>
      <c r="I13" s="41">
        <v>2</v>
      </c>
      <c r="J13" s="41"/>
    </row>
    <row r="14" spans="1:10">
      <c r="A14" s="41">
        <v>7</v>
      </c>
      <c r="B14" s="42" t="s">
        <v>151</v>
      </c>
      <c r="C14" s="41">
        <v>1</v>
      </c>
      <c r="D14" s="41" t="s">
        <v>152</v>
      </c>
      <c r="E14" s="98" t="s">
        <v>153</v>
      </c>
      <c r="F14" s="41">
        <v>8</v>
      </c>
      <c r="G14" s="41">
        <v>12</v>
      </c>
      <c r="H14" s="41">
        <v>8</v>
      </c>
      <c r="I14" s="41">
        <v>12</v>
      </c>
      <c r="J14" s="41"/>
    </row>
    <row r="15" spans="1:10">
      <c r="A15" s="47">
        <v>8</v>
      </c>
      <c r="B15" s="48" t="s">
        <v>71</v>
      </c>
      <c r="C15" s="47">
        <v>1</v>
      </c>
      <c r="D15" s="47" t="s">
        <v>74</v>
      </c>
      <c r="E15" s="99" t="s">
        <v>218</v>
      </c>
      <c r="F15" s="47">
        <v>2</v>
      </c>
      <c r="G15" s="47">
        <v>1</v>
      </c>
      <c r="H15" s="47">
        <v>2</v>
      </c>
      <c r="I15" s="47" t="s">
        <v>59</v>
      </c>
      <c r="J15" s="47"/>
    </row>
    <row r="16" spans="1:10">
      <c r="A16" s="47">
        <v>9</v>
      </c>
      <c r="B16" s="48" t="s">
        <v>236</v>
      </c>
      <c r="C16" s="47">
        <v>1</v>
      </c>
      <c r="D16" s="47" t="s">
        <v>74</v>
      </c>
      <c r="E16" s="99" t="s">
        <v>237</v>
      </c>
      <c r="F16" s="47">
        <v>9</v>
      </c>
      <c r="G16" s="47" t="s">
        <v>59</v>
      </c>
      <c r="H16" s="47">
        <v>9</v>
      </c>
      <c r="I16" s="47" t="s">
        <v>59</v>
      </c>
      <c r="J16" s="47"/>
    </row>
    <row r="17" spans="1:12">
      <c r="A17" s="47">
        <v>10</v>
      </c>
      <c r="B17" s="48" t="s">
        <v>236</v>
      </c>
      <c r="C17" s="47">
        <v>1</v>
      </c>
      <c r="D17" s="47" t="s">
        <v>74</v>
      </c>
      <c r="E17" s="99" t="s">
        <v>248</v>
      </c>
      <c r="F17" s="47">
        <v>5</v>
      </c>
      <c r="G17" s="47" t="s">
        <v>59</v>
      </c>
      <c r="H17" s="47">
        <v>5</v>
      </c>
      <c r="I17" s="47" t="s">
        <v>59</v>
      </c>
      <c r="J17" s="47"/>
    </row>
    <row r="18" spans="1:12">
      <c r="A18" s="47">
        <v>11</v>
      </c>
      <c r="B18" s="48" t="s">
        <v>236</v>
      </c>
      <c r="C18" s="47">
        <v>1</v>
      </c>
      <c r="D18" s="47" t="s">
        <v>74</v>
      </c>
      <c r="E18" s="99" t="s">
        <v>249</v>
      </c>
      <c r="F18" s="47">
        <v>1</v>
      </c>
      <c r="G18" s="47">
        <v>1</v>
      </c>
      <c r="H18" s="47">
        <v>1</v>
      </c>
      <c r="I18" s="47">
        <v>1</v>
      </c>
      <c r="J18" s="47"/>
    </row>
    <row r="19" spans="1:12">
      <c r="A19" s="47">
        <v>12</v>
      </c>
      <c r="B19" s="48" t="s">
        <v>236</v>
      </c>
      <c r="C19" s="47">
        <v>1</v>
      </c>
      <c r="D19" s="47" t="s">
        <v>74</v>
      </c>
      <c r="E19" s="99" t="s">
        <v>256</v>
      </c>
      <c r="F19" s="47">
        <v>13</v>
      </c>
      <c r="G19" s="47" t="s">
        <v>59</v>
      </c>
      <c r="H19" s="47">
        <v>13</v>
      </c>
      <c r="I19" s="47" t="s">
        <v>59</v>
      </c>
      <c r="J19" s="47"/>
    </row>
    <row r="20" spans="1:12">
      <c r="A20" s="47">
        <v>13</v>
      </c>
      <c r="B20" s="48" t="s">
        <v>236</v>
      </c>
      <c r="C20" s="47">
        <v>1</v>
      </c>
      <c r="D20" s="47" t="s">
        <v>74</v>
      </c>
      <c r="E20" s="99" t="s">
        <v>257</v>
      </c>
      <c r="F20" s="47">
        <v>13</v>
      </c>
      <c r="G20" s="47" t="s">
        <v>59</v>
      </c>
      <c r="H20" s="47">
        <v>13</v>
      </c>
      <c r="I20" s="47" t="s">
        <v>59</v>
      </c>
      <c r="J20" s="47"/>
    </row>
    <row r="21" spans="1:12">
      <c r="A21" s="47">
        <v>14</v>
      </c>
      <c r="B21" s="48" t="s">
        <v>71</v>
      </c>
      <c r="C21" s="47">
        <v>1</v>
      </c>
      <c r="D21" s="47" t="s">
        <v>74</v>
      </c>
      <c r="E21" s="99" t="s">
        <v>277</v>
      </c>
      <c r="F21" s="47">
        <v>1</v>
      </c>
      <c r="G21" s="47" t="s">
        <v>59</v>
      </c>
      <c r="H21" s="47">
        <v>1</v>
      </c>
      <c r="I21" s="47" t="s">
        <v>59</v>
      </c>
      <c r="J21" s="47"/>
    </row>
    <row r="22" spans="1:12">
      <c r="A22" s="47">
        <v>15</v>
      </c>
      <c r="B22" s="48" t="s">
        <v>71</v>
      </c>
      <c r="C22" s="47">
        <v>1</v>
      </c>
      <c r="D22" s="47" t="s">
        <v>74</v>
      </c>
      <c r="E22" s="99" t="s">
        <v>283</v>
      </c>
      <c r="F22" s="47">
        <v>12</v>
      </c>
      <c r="G22" s="47">
        <v>1</v>
      </c>
      <c r="H22" s="47">
        <v>12</v>
      </c>
      <c r="I22" s="47">
        <v>1</v>
      </c>
      <c r="J22" s="47"/>
    </row>
    <row r="23" spans="1:12">
      <c r="A23" s="47">
        <v>16</v>
      </c>
      <c r="B23" s="48" t="s">
        <v>71</v>
      </c>
      <c r="C23" s="47">
        <v>1</v>
      </c>
      <c r="D23" s="47" t="s">
        <v>74</v>
      </c>
      <c r="E23" s="99" t="s">
        <v>284</v>
      </c>
      <c r="F23" s="47">
        <v>10</v>
      </c>
      <c r="G23" s="47" t="s">
        <v>59</v>
      </c>
      <c r="H23" s="47">
        <v>10</v>
      </c>
      <c r="I23" s="47" t="s">
        <v>59</v>
      </c>
      <c r="J23" s="47"/>
    </row>
    <row r="24" spans="1:12">
      <c r="A24" s="47">
        <v>17</v>
      </c>
      <c r="B24" s="48" t="s">
        <v>71</v>
      </c>
      <c r="C24" s="47">
        <v>1</v>
      </c>
      <c r="D24" s="47" t="s">
        <v>74</v>
      </c>
      <c r="E24" s="99" t="s">
        <v>290</v>
      </c>
      <c r="F24" s="47">
        <v>15</v>
      </c>
      <c r="G24" s="47">
        <v>2</v>
      </c>
      <c r="H24" s="47">
        <v>15</v>
      </c>
      <c r="I24" s="47">
        <v>2</v>
      </c>
      <c r="J24" s="47"/>
    </row>
    <row r="25" spans="1:12">
      <c r="A25" s="47">
        <v>18</v>
      </c>
      <c r="B25" s="48" t="s">
        <v>71</v>
      </c>
      <c r="C25" s="47">
        <v>1</v>
      </c>
      <c r="D25" s="47" t="s">
        <v>74</v>
      </c>
      <c r="E25" s="99" t="s">
        <v>291</v>
      </c>
      <c r="F25" s="47">
        <v>7</v>
      </c>
      <c r="G25" s="47" t="s">
        <v>59</v>
      </c>
      <c r="H25" s="47">
        <v>7</v>
      </c>
      <c r="I25" s="47" t="s">
        <v>59</v>
      </c>
      <c r="J25" s="47"/>
    </row>
    <row r="26" spans="1:12">
      <c r="A26" s="47"/>
      <c r="B26" s="48"/>
      <c r="C26" s="47"/>
      <c r="D26" s="47"/>
      <c r="E26" s="99"/>
      <c r="F26" s="47"/>
      <c r="G26" s="47"/>
      <c r="H26" s="47"/>
      <c r="I26" s="47"/>
      <c r="J26" s="47"/>
    </row>
    <row r="27" spans="1:12">
      <c r="A27" s="47"/>
      <c r="B27" s="48"/>
      <c r="C27" s="47"/>
      <c r="D27" s="47"/>
      <c r="E27" s="99"/>
      <c r="F27" s="47"/>
      <c r="G27" s="47"/>
      <c r="H27" s="47"/>
      <c r="I27" s="47"/>
      <c r="J27" s="47"/>
    </row>
    <row r="28" spans="1:12">
      <c r="A28" s="37"/>
      <c r="B28" s="38"/>
      <c r="C28" s="37"/>
      <c r="D28" s="38"/>
      <c r="E28" s="37"/>
      <c r="F28" s="37">
        <f>SUM(F6:F27)</f>
        <v>188</v>
      </c>
      <c r="G28" s="37">
        <f>SUM(G6:G27)</f>
        <v>25</v>
      </c>
      <c r="H28" s="37">
        <f>SUM(H6:H27)</f>
        <v>173</v>
      </c>
      <c r="I28" s="37">
        <f>SUM(I6:I27)</f>
        <v>18</v>
      </c>
      <c r="J28" s="37"/>
    </row>
    <row r="29" spans="1:12">
      <c r="E29" s="102" t="s">
        <v>65</v>
      </c>
      <c r="F29" s="145">
        <f>SUM(F28:G28)</f>
        <v>213</v>
      </c>
      <c r="G29" s="145"/>
      <c r="H29" s="145">
        <f>SUM(H28:I28)</f>
        <v>191</v>
      </c>
      <c r="I29" s="145"/>
    </row>
    <row r="30" spans="1:12">
      <c r="E30" s="107"/>
      <c r="F30" s="107"/>
      <c r="G30" s="107"/>
      <c r="H30" s="107"/>
      <c r="I30" s="107"/>
    </row>
    <row r="31" spans="1:12">
      <c r="A31" s="94"/>
      <c r="B31" s="94"/>
      <c r="C31" s="94"/>
      <c r="D31" s="94"/>
      <c r="E31" s="108"/>
      <c r="F31" s="108"/>
      <c r="G31" s="108"/>
      <c r="H31" s="108"/>
      <c r="I31" s="108"/>
      <c r="J31" s="94"/>
      <c r="K31" s="94"/>
      <c r="L31" s="94"/>
    </row>
    <row r="32" spans="1:12">
      <c r="A32" s="94"/>
      <c r="B32" s="94"/>
      <c r="C32" s="94"/>
      <c r="D32" s="94"/>
      <c r="E32" s="108"/>
      <c r="F32" s="108"/>
      <c r="G32" s="108"/>
      <c r="H32" s="108"/>
      <c r="I32" s="108"/>
      <c r="J32" s="94"/>
      <c r="K32" s="94"/>
      <c r="L32" s="94"/>
    </row>
    <row r="33" spans="1:12">
      <c r="A33" s="94"/>
      <c r="B33" s="94"/>
      <c r="C33" s="94"/>
      <c r="D33" s="94"/>
      <c r="E33" s="108"/>
      <c r="F33" s="108"/>
      <c r="G33" s="108"/>
      <c r="H33" s="108"/>
      <c r="I33" s="108"/>
      <c r="J33" s="94"/>
      <c r="K33" s="94"/>
      <c r="L33" s="94"/>
    </row>
    <row r="34" spans="1:12">
      <c r="A34" s="94"/>
      <c r="B34" s="94"/>
      <c r="C34" s="94"/>
      <c r="D34" s="94"/>
      <c r="E34" s="108"/>
      <c r="F34" s="108"/>
      <c r="G34" s="108"/>
      <c r="H34" s="108"/>
      <c r="I34" s="108"/>
      <c r="J34" s="94"/>
      <c r="K34" s="94"/>
      <c r="L34" s="94"/>
    </row>
    <row r="35" spans="1:12">
      <c r="A35" s="66" t="s">
        <v>169</v>
      </c>
      <c r="B35" s="66"/>
      <c r="C35" s="66"/>
      <c r="D35" s="66"/>
      <c r="E35" s="66"/>
      <c r="F35" s="66"/>
      <c r="G35" s="66"/>
      <c r="H35" s="66"/>
      <c r="I35" s="66"/>
      <c r="J35" s="66"/>
    </row>
    <row r="36" spans="1:12">
      <c r="A36" s="45">
        <v>1</v>
      </c>
      <c r="B36" s="46" t="s">
        <v>170</v>
      </c>
      <c r="C36" s="45">
        <v>1</v>
      </c>
      <c r="D36" s="45" t="s">
        <v>74</v>
      </c>
      <c r="E36" s="45" t="s">
        <v>171</v>
      </c>
      <c r="F36" s="45">
        <v>19</v>
      </c>
      <c r="G36" s="45" t="s">
        <v>59</v>
      </c>
      <c r="H36" s="45">
        <v>18</v>
      </c>
      <c r="I36" s="45" t="s">
        <v>59</v>
      </c>
      <c r="J36" s="45"/>
    </row>
    <row r="37" spans="1:12">
      <c r="A37" s="41">
        <v>2</v>
      </c>
      <c r="B37" s="46" t="s">
        <v>170</v>
      </c>
      <c r="C37" s="41">
        <v>1</v>
      </c>
      <c r="D37" s="45" t="s">
        <v>74</v>
      </c>
      <c r="E37" s="45" t="s">
        <v>172</v>
      </c>
      <c r="F37" s="41">
        <v>20</v>
      </c>
      <c r="G37" s="41" t="s">
        <v>59</v>
      </c>
      <c r="H37" s="41">
        <v>18</v>
      </c>
      <c r="I37" s="41" t="s">
        <v>59</v>
      </c>
      <c r="J37" s="42"/>
    </row>
    <row r="38" spans="1:12">
      <c r="A38" s="41">
        <v>3</v>
      </c>
      <c r="B38" s="42" t="s">
        <v>71</v>
      </c>
      <c r="C38" s="41">
        <v>1</v>
      </c>
      <c r="D38" s="45" t="s">
        <v>174</v>
      </c>
      <c r="E38" s="42" t="s">
        <v>173</v>
      </c>
      <c r="F38" s="41">
        <v>21</v>
      </c>
      <c r="G38" s="41">
        <v>1</v>
      </c>
      <c r="H38" s="41">
        <v>21</v>
      </c>
      <c r="I38" s="41">
        <v>1</v>
      </c>
      <c r="J38" s="42"/>
    </row>
    <row r="39" spans="1:12">
      <c r="A39" s="41"/>
      <c r="B39" s="42"/>
      <c r="C39" s="42"/>
      <c r="D39" s="42"/>
      <c r="E39" s="42"/>
      <c r="F39" s="41"/>
      <c r="G39" s="41"/>
      <c r="H39" s="41"/>
      <c r="I39" s="41"/>
      <c r="J39" s="42"/>
    </row>
    <row r="40" spans="1:12">
      <c r="A40" s="41"/>
      <c r="B40" s="42"/>
      <c r="C40" s="42"/>
      <c r="D40" s="42"/>
      <c r="E40" s="42"/>
      <c r="F40" s="41"/>
      <c r="G40" s="41"/>
      <c r="H40" s="41"/>
      <c r="I40" s="41"/>
      <c r="J40" s="42"/>
    </row>
    <row r="41" spans="1:12">
      <c r="A41" s="41"/>
      <c r="B41" s="42"/>
      <c r="C41" s="42"/>
      <c r="D41" s="42"/>
      <c r="E41" s="42"/>
      <c r="F41" s="41"/>
      <c r="G41" s="41"/>
      <c r="H41" s="41"/>
      <c r="I41" s="41"/>
      <c r="J41" s="42"/>
    </row>
    <row r="42" spans="1:12">
      <c r="A42" s="41"/>
      <c r="B42" s="42"/>
      <c r="C42" s="42"/>
      <c r="D42" s="42"/>
      <c r="E42" s="42"/>
      <c r="F42" s="41"/>
      <c r="G42" s="41"/>
      <c r="H42" s="41"/>
      <c r="I42" s="41"/>
      <c r="J42" s="42"/>
    </row>
    <row r="43" spans="1:12">
      <c r="A43" s="47"/>
      <c r="B43" s="48"/>
      <c r="C43" s="48"/>
      <c r="D43" s="48"/>
      <c r="E43" s="48"/>
      <c r="F43" s="47"/>
      <c r="G43" s="47"/>
      <c r="H43" s="47"/>
      <c r="I43" s="47"/>
      <c r="J43" s="48"/>
    </row>
    <row r="44" spans="1:12">
      <c r="A44" s="37"/>
      <c r="B44" s="38"/>
      <c r="C44" s="38"/>
      <c r="D44" s="38"/>
      <c r="E44" s="38"/>
      <c r="F44" s="37">
        <f>SUM(F36:F43)</f>
        <v>60</v>
      </c>
      <c r="G44" s="37">
        <f>SUM(G36:G43)</f>
        <v>1</v>
      </c>
      <c r="H44" s="37">
        <f>SUM(H36:H43)</f>
        <v>57</v>
      </c>
      <c r="I44" s="37">
        <f>SUM(I36:I43)</f>
        <v>1</v>
      </c>
      <c r="J44" s="38"/>
    </row>
    <row r="45" spans="1:12">
      <c r="A45" s="101"/>
      <c r="B45" s="103"/>
      <c r="C45" s="103"/>
      <c r="D45" s="104"/>
      <c r="E45" s="105" t="s">
        <v>65</v>
      </c>
      <c r="F45" s="143">
        <f>SUM(F44:G44)</f>
        <v>61</v>
      </c>
      <c r="G45" s="144"/>
      <c r="H45" s="143">
        <f>SUM(H44:I44)</f>
        <v>58</v>
      </c>
      <c r="I45" s="144"/>
      <c r="J45" s="37"/>
    </row>
  </sheetData>
  <mergeCells count="15">
    <mergeCell ref="C4:C5"/>
    <mergeCell ref="A1:J1"/>
    <mergeCell ref="A2:J2"/>
    <mergeCell ref="A4:A5"/>
    <mergeCell ref="B4:B5"/>
    <mergeCell ref="D4:D5"/>
    <mergeCell ref="E4:E5"/>
    <mergeCell ref="F4:G4"/>
    <mergeCell ref="H4:I4"/>
    <mergeCell ref="J4:J5"/>
    <mergeCell ref="F45:G45"/>
    <mergeCell ref="H45:I45"/>
    <mergeCell ref="F29:G29"/>
    <mergeCell ref="H29:I29"/>
    <mergeCell ref="A6:J6"/>
  </mergeCells>
  <pageMargins left="0.31496062992125984" right="0.31496062992125984" top="0.39370078740157483" bottom="0.19685039370078741" header="0.31496062992125984" footer="0.31496062992125984"/>
  <pageSetup paperSize="9" orientation="landscape" r:id="rId1"/>
  <ignoredErrors>
    <ignoredError sqref="E10" twoDigitTextYear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A1:K29"/>
  <sheetViews>
    <sheetView workbookViewId="0">
      <selection activeCell="D9" sqref="D9"/>
    </sheetView>
  </sheetViews>
  <sheetFormatPr defaultRowHeight="24"/>
  <cols>
    <col min="1" max="1" width="5.5" style="36" customWidth="1"/>
    <col min="2" max="2" width="18.25" style="36" customWidth="1"/>
    <col min="3" max="3" width="23.875" style="36" customWidth="1"/>
    <col min="4" max="4" width="7.125" style="36" customWidth="1"/>
    <col min="5" max="5" width="14.5" style="36" customWidth="1"/>
    <col min="6" max="6" width="19.875" style="36" customWidth="1"/>
    <col min="7" max="7" width="7.5" style="36" customWidth="1"/>
    <col min="8" max="9" width="8" style="36" customWidth="1"/>
    <col min="10" max="10" width="8.375" style="36" customWidth="1"/>
    <col min="11" max="11" width="10.625" style="36" customWidth="1"/>
    <col min="12" max="16384" width="9" style="36"/>
  </cols>
  <sheetData>
    <row r="1" spans="1:11">
      <c r="A1" s="139" t="s">
        <v>80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</row>
    <row r="2" spans="1:11">
      <c r="A2" s="139" t="s">
        <v>79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</row>
    <row r="3" spans="1:11">
      <c r="A3" s="60" t="s">
        <v>81</v>
      </c>
      <c r="C3" s="60"/>
    </row>
    <row r="4" spans="1:11">
      <c r="A4" s="60" t="s">
        <v>82</v>
      </c>
      <c r="C4" s="60"/>
    </row>
    <row r="5" spans="1:11">
      <c r="A5" s="60"/>
      <c r="C5" s="60"/>
    </row>
    <row r="6" spans="1:11">
      <c r="A6" s="141" t="s">
        <v>67</v>
      </c>
      <c r="B6" s="141" t="s">
        <v>47</v>
      </c>
      <c r="C6" s="141" t="s">
        <v>48</v>
      </c>
      <c r="D6" s="58" t="s">
        <v>49</v>
      </c>
      <c r="E6" s="141" t="s">
        <v>50</v>
      </c>
      <c r="F6" s="141" t="s">
        <v>63</v>
      </c>
      <c r="G6" s="138" t="s">
        <v>51</v>
      </c>
      <c r="H6" s="138"/>
      <c r="I6" s="138" t="s">
        <v>54</v>
      </c>
      <c r="J6" s="138"/>
      <c r="K6" s="141" t="s">
        <v>60</v>
      </c>
    </row>
    <row r="7" spans="1:11">
      <c r="A7" s="142"/>
      <c r="B7" s="142"/>
      <c r="C7" s="142"/>
      <c r="D7" s="64" t="s">
        <v>57</v>
      </c>
      <c r="E7" s="142"/>
      <c r="F7" s="142"/>
      <c r="G7" s="64" t="s">
        <v>52</v>
      </c>
      <c r="H7" s="64" t="s">
        <v>53</v>
      </c>
      <c r="I7" s="64" t="s">
        <v>52</v>
      </c>
      <c r="J7" s="64" t="s">
        <v>53</v>
      </c>
      <c r="K7" s="142"/>
    </row>
    <row r="8" spans="1:11">
      <c r="A8" s="45">
        <v>1</v>
      </c>
      <c r="B8" s="46" t="s">
        <v>83</v>
      </c>
      <c r="C8" s="46" t="s">
        <v>84</v>
      </c>
      <c r="D8" s="45">
        <v>840</v>
      </c>
      <c r="E8" s="45" t="s">
        <v>74</v>
      </c>
      <c r="F8" s="45" t="s">
        <v>85</v>
      </c>
      <c r="G8" s="45">
        <v>16</v>
      </c>
      <c r="H8" s="45" t="s">
        <v>59</v>
      </c>
      <c r="I8" s="45"/>
      <c r="J8" s="45"/>
      <c r="K8" s="45"/>
    </row>
    <row r="9" spans="1:11">
      <c r="A9" s="41">
        <v>2</v>
      </c>
      <c r="B9" s="42" t="s">
        <v>83</v>
      </c>
      <c r="C9" s="42" t="s">
        <v>84</v>
      </c>
      <c r="D9" s="41">
        <v>840</v>
      </c>
      <c r="E9" s="41" t="s">
        <v>74</v>
      </c>
      <c r="F9" s="41" t="s">
        <v>221</v>
      </c>
      <c r="G9" s="41">
        <v>12</v>
      </c>
      <c r="H9" s="41" t="s">
        <v>59</v>
      </c>
      <c r="I9" s="41"/>
      <c r="J9" s="41"/>
      <c r="K9" s="41"/>
    </row>
    <row r="10" spans="1:11">
      <c r="A10" s="43"/>
      <c r="B10" s="44"/>
      <c r="C10" s="44"/>
      <c r="D10" s="43"/>
      <c r="E10" s="43"/>
      <c r="F10" s="43"/>
      <c r="G10" s="43"/>
      <c r="H10" s="43"/>
      <c r="I10" s="43"/>
      <c r="J10" s="43"/>
      <c r="K10" s="43"/>
    </row>
    <row r="11" spans="1:11">
      <c r="A11" s="68"/>
      <c r="B11" s="69"/>
      <c r="C11" s="69"/>
      <c r="D11" s="70"/>
      <c r="E11" s="70"/>
      <c r="F11" s="151" t="s">
        <v>65</v>
      </c>
      <c r="G11" s="71">
        <f>SUM(G8:G10)</f>
        <v>28</v>
      </c>
      <c r="H11" s="71">
        <f>SUM(H8:H10)</f>
        <v>0</v>
      </c>
      <c r="I11" s="71">
        <f>SUM(I8:I10)</f>
        <v>0</v>
      </c>
      <c r="J11" s="71">
        <f>SUM(J8:J10)</f>
        <v>0</v>
      </c>
      <c r="K11" s="37"/>
    </row>
    <row r="12" spans="1:11">
      <c r="A12" s="65"/>
      <c r="B12" s="66"/>
      <c r="C12" s="66"/>
      <c r="D12" s="67"/>
      <c r="E12" s="67"/>
      <c r="F12" s="152"/>
      <c r="G12" s="153">
        <f>SUM(G11:H11)</f>
        <v>28</v>
      </c>
      <c r="H12" s="153"/>
      <c r="I12" s="153">
        <f>SUM(I11:J11)</f>
        <v>0</v>
      </c>
      <c r="J12" s="153"/>
      <c r="K12" s="37"/>
    </row>
    <row r="14" spans="1:11">
      <c r="A14" s="39">
        <v>1</v>
      </c>
      <c r="B14" s="40" t="s">
        <v>55</v>
      </c>
      <c r="C14" s="40" t="s">
        <v>194</v>
      </c>
      <c r="D14" s="39">
        <v>30</v>
      </c>
      <c r="E14" s="39" t="s">
        <v>74</v>
      </c>
      <c r="F14" s="39" t="s">
        <v>190</v>
      </c>
      <c r="G14" s="39">
        <v>25</v>
      </c>
      <c r="H14" s="39" t="s">
        <v>59</v>
      </c>
      <c r="I14" s="39">
        <v>25</v>
      </c>
      <c r="J14" s="39" t="s">
        <v>59</v>
      </c>
      <c r="K14" s="39"/>
    </row>
    <row r="15" spans="1:11">
      <c r="A15" s="41"/>
      <c r="B15" s="42"/>
      <c r="C15" s="42" t="s">
        <v>195</v>
      </c>
      <c r="D15" s="41"/>
      <c r="E15" s="41"/>
      <c r="F15" s="41"/>
      <c r="G15" s="41"/>
      <c r="H15" s="41"/>
      <c r="I15" s="41"/>
      <c r="J15" s="41"/>
      <c r="K15" s="41"/>
    </row>
    <row r="16" spans="1:11">
      <c r="A16" s="41">
        <v>2</v>
      </c>
      <c r="B16" s="42" t="s">
        <v>55</v>
      </c>
      <c r="C16" s="42" t="s">
        <v>196</v>
      </c>
      <c r="D16" s="41">
        <v>30</v>
      </c>
      <c r="E16" s="41" t="s">
        <v>74</v>
      </c>
      <c r="F16" s="41" t="s">
        <v>190</v>
      </c>
      <c r="G16" s="41">
        <v>25</v>
      </c>
      <c r="H16" s="41" t="s">
        <v>59</v>
      </c>
      <c r="I16" s="41">
        <v>25</v>
      </c>
      <c r="J16" s="41" t="s">
        <v>59</v>
      </c>
      <c r="K16" s="41"/>
    </row>
    <row r="17" spans="1:11">
      <c r="A17" s="41">
        <v>3</v>
      </c>
      <c r="B17" s="42" t="s">
        <v>55</v>
      </c>
      <c r="C17" s="42" t="s">
        <v>217</v>
      </c>
      <c r="D17" s="41">
        <v>30</v>
      </c>
      <c r="E17" s="41" t="s">
        <v>62</v>
      </c>
      <c r="F17" s="41" t="s">
        <v>216</v>
      </c>
      <c r="G17" s="41">
        <v>31</v>
      </c>
      <c r="H17" s="41" t="s">
        <v>59</v>
      </c>
      <c r="I17" s="41">
        <v>31</v>
      </c>
      <c r="J17" s="41" t="s">
        <v>59</v>
      </c>
      <c r="K17" s="41"/>
    </row>
    <row r="18" spans="1:11">
      <c r="A18" s="47">
        <v>4</v>
      </c>
      <c r="B18" s="48" t="s">
        <v>55</v>
      </c>
      <c r="C18" s="48" t="s">
        <v>266</v>
      </c>
      <c r="D18" s="47">
        <v>60</v>
      </c>
      <c r="E18" s="47" t="s">
        <v>62</v>
      </c>
      <c r="F18" s="47" t="s">
        <v>267</v>
      </c>
      <c r="G18" s="47">
        <v>22</v>
      </c>
      <c r="H18" s="47" t="s">
        <v>59</v>
      </c>
      <c r="I18" s="47">
        <v>22</v>
      </c>
      <c r="J18" s="47" t="s">
        <v>59</v>
      </c>
      <c r="K18" s="47"/>
    </row>
    <row r="19" spans="1:11">
      <c r="A19" s="82"/>
      <c r="B19" s="83"/>
      <c r="C19" s="83"/>
      <c r="D19" s="82"/>
      <c r="E19" s="82"/>
      <c r="F19" s="151" t="s">
        <v>65</v>
      </c>
      <c r="G19" s="37">
        <f>SUM(G14:G18)</f>
        <v>103</v>
      </c>
      <c r="H19" s="37">
        <f>SUM(H14:H18)</f>
        <v>0</v>
      </c>
      <c r="I19" s="37">
        <f>SUM(I14:I18)</f>
        <v>103</v>
      </c>
      <c r="J19" s="37">
        <f>SUM(J14:J18)</f>
        <v>0</v>
      </c>
      <c r="K19" s="37"/>
    </row>
    <row r="20" spans="1:11">
      <c r="A20" s="85"/>
      <c r="B20" s="86"/>
      <c r="C20" s="86"/>
      <c r="D20" s="85"/>
      <c r="E20" s="85"/>
      <c r="F20" s="152"/>
      <c r="G20" s="149">
        <f>SUM(G19:H19)</f>
        <v>103</v>
      </c>
      <c r="H20" s="150"/>
      <c r="I20" s="149">
        <f>SUM(I19:J19)</f>
        <v>103</v>
      </c>
      <c r="J20" s="150"/>
      <c r="K20" s="85"/>
    </row>
    <row r="23" spans="1:11">
      <c r="A23" s="39">
        <v>1</v>
      </c>
      <c r="B23" s="40" t="s">
        <v>111</v>
      </c>
      <c r="C23" s="40" t="s">
        <v>246</v>
      </c>
      <c r="D23" s="39">
        <v>18</v>
      </c>
      <c r="E23" s="39" t="s">
        <v>247</v>
      </c>
      <c r="F23" s="39" t="s">
        <v>245</v>
      </c>
      <c r="G23" s="39">
        <v>24</v>
      </c>
      <c r="H23" s="39">
        <v>0</v>
      </c>
      <c r="I23" s="39">
        <v>24</v>
      </c>
      <c r="J23" s="39">
        <v>0</v>
      </c>
      <c r="K23" s="39"/>
    </row>
    <row r="24" spans="1:11">
      <c r="A24" s="41">
        <v>2</v>
      </c>
      <c r="B24" s="42" t="s">
        <v>111</v>
      </c>
      <c r="C24" s="42" t="s">
        <v>246</v>
      </c>
      <c r="D24" s="41">
        <v>18</v>
      </c>
      <c r="E24" s="41" t="s">
        <v>260</v>
      </c>
      <c r="F24" s="41" t="s">
        <v>262</v>
      </c>
      <c r="G24" s="41">
        <v>19</v>
      </c>
      <c r="H24" s="41">
        <v>0</v>
      </c>
      <c r="I24" s="41">
        <v>19</v>
      </c>
      <c r="J24" s="41">
        <v>0</v>
      </c>
      <c r="K24" s="41"/>
    </row>
    <row r="25" spans="1:11">
      <c r="A25" s="41"/>
      <c r="B25" s="42"/>
      <c r="C25" s="42"/>
      <c r="D25" s="41"/>
      <c r="E25" s="41" t="s">
        <v>261</v>
      </c>
      <c r="F25" s="41"/>
      <c r="G25" s="41"/>
      <c r="H25" s="41"/>
      <c r="I25" s="41"/>
      <c r="J25" s="41"/>
      <c r="K25" s="41"/>
    </row>
    <row r="26" spans="1:11">
      <c r="A26" s="41">
        <v>3</v>
      </c>
      <c r="B26" s="42" t="s">
        <v>111</v>
      </c>
      <c r="C26" s="42" t="s">
        <v>275</v>
      </c>
      <c r="D26" s="41">
        <v>18</v>
      </c>
      <c r="E26" s="41" t="s">
        <v>74</v>
      </c>
      <c r="F26" s="41" t="s">
        <v>262</v>
      </c>
      <c r="G26" s="41">
        <v>20</v>
      </c>
      <c r="H26" s="41">
        <v>0</v>
      </c>
      <c r="I26" s="41">
        <v>20</v>
      </c>
      <c r="J26" s="41">
        <v>0</v>
      </c>
      <c r="K26" s="41"/>
    </row>
    <row r="27" spans="1:11">
      <c r="A27" s="47"/>
      <c r="B27" s="48"/>
      <c r="C27" s="48" t="s">
        <v>276</v>
      </c>
      <c r="D27" s="47"/>
      <c r="E27" s="47"/>
      <c r="F27" s="47"/>
      <c r="G27" s="47"/>
      <c r="H27" s="47"/>
      <c r="I27" s="47"/>
      <c r="J27" s="47"/>
      <c r="K27" s="47"/>
    </row>
    <row r="28" spans="1:11">
      <c r="A28" s="82"/>
      <c r="B28" s="83"/>
      <c r="C28" s="83"/>
      <c r="D28" s="82"/>
      <c r="E28" s="82"/>
      <c r="F28" s="151" t="s">
        <v>65</v>
      </c>
      <c r="G28" s="37">
        <f>SUM(G23:G27)</f>
        <v>63</v>
      </c>
      <c r="H28" s="37">
        <f>SUM(H23:H27)</f>
        <v>0</v>
      </c>
      <c r="I28" s="37">
        <f>SUM(I23:I27)</f>
        <v>63</v>
      </c>
      <c r="J28" s="37">
        <f>SUM(J23:J27)</f>
        <v>0</v>
      </c>
      <c r="K28" s="37"/>
    </row>
    <row r="29" spans="1:11">
      <c r="A29" s="85"/>
      <c r="B29" s="86"/>
      <c r="C29" s="86"/>
      <c r="D29" s="85"/>
      <c r="E29" s="85"/>
      <c r="F29" s="152"/>
      <c r="G29" s="149">
        <f>SUM(G28:H28)</f>
        <v>63</v>
      </c>
      <c r="H29" s="150"/>
      <c r="I29" s="149">
        <f>SUM(I28:J28)</f>
        <v>63</v>
      </c>
      <c r="J29" s="150"/>
      <c r="K29" s="85"/>
    </row>
  </sheetData>
  <mergeCells count="19">
    <mergeCell ref="F11:F12"/>
    <mergeCell ref="G12:H12"/>
    <mergeCell ref="I12:J12"/>
    <mergeCell ref="A1:K1"/>
    <mergeCell ref="A2:K2"/>
    <mergeCell ref="A6:A7"/>
    <mergeCell ref="B6:B7"/>
    <mergeCell ref="C6:C7"/>
    <mergeCell ref="E6:E7"/>
    <mergeCell ref="F6:F7"/>
    <mergeCell ref="G6:H6"/>
    <mergeCell ref="I6:J6"/>
    <mergeCell ref="K6:K7"/>
    <mergeCell ref="I29:J29"/>
    <mergeCell ref="G29:H29"/>
    <mergeCell ref="F28:F29"/>
    <mergeCell ref="I20:J20"/>
    <mergeCell ref="G20:H20"/>
    <mergeCell ref="F19:F20"/>
  </mergeCells>
  <pageMargins left="0.29527559055118113" right="0.29527559055118113" top="0.39370078740157483" bottom="0.19685039370078741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31"/>
  <sheetViews>
    <sheetView workbookViewId="0">
      <selection activeCell="J10" sqref="J10"/>
    </sheetView>
  </sheetViews>
  <sheetFormatPr defaultRowHeight="24"/>
  <cols>
    <col min="1" max="1" width="5.5" style="36" customWidth="1"/>
    <col min="2" max="2" width="16" style="36" customWidth="1"/>
    <col min="3" max="3" width="25.375" style="36" customWidth="1"/>
    <col min="4" max="4" width="7.125" style="36" customWidth="1"/>
    <col min="5" max="5" width="15.5" style="36" customWidth="1"/>
    <col min="6" max="6" width="19.375" style="36" customWidth="1"/>
    <col min="7" max="7" width="7.5" style="36" customWidth="1"/>
    <col min="8" max="9" width="8" style="36" customWidth="1"/>
    <col min="10" max="10" width="8.375" style="36" customWidth="1"/>
    <col min="11" max="11" width="10.625" style="36" customWidth="1"/>
    <col min="12" max="16384" width="9" style="36"/>
  </cols>
  <sheetData>
    <row r="1" spans="1:11">
      <c r="A1" s="139" t="s">
        <v>80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</row>
    <row r="2" spans="1:11">
      <c r="A2" s="139" t="s">
        <v>79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</row>
    <row r="3" spans="1:11">
      <c r="A3" s="60" t="s">
        <v>81</v>
      </c>
      <c r="C3" s="60"/>
    </row>
    <row r="4" spans="1:11">
      <c r="A4" s="60" t="s">
        <v>106</v>
      </c>
      <c r="C4" s="60"/>
    </row>
    <row r="5" spans="1:11">
      <c r="A5" s="60"/>
      <c r="C5" s="60"/>
    </row>
    <row r="6" spans="1:11">
      <c r="A6" s="141" t="s">
        <v>67</v>
      </c>
      <c r="B6" s="141" t="s">
        <v>47</v>
      </c>
      <c r="C6" s="141" t="s">
        <v>48</v>
      </c>
      <c r="D6" s="58" t="s">
        <v>49</v>
      </c>
      <c r="E6" s="141" t="s">
        <v>50</v>
      </c>
      <c r="F6" s="141" t="s">
        <v>63</v>
      </c>
      <c r="G6" s="138" t="s">
        <v>51</v>
      </c>
      <c r="H6" s="138"/>
      <c r="I6" s="138" t="s">
        <v>54</v>
      </c>
      <c r="J6" s="138"/>
      <c r="K6" s="141" t="s">
        <v>60</v>
      </c>
    </row>
    <row r="7" spans="1:11">
      <c r="A7" s="142"/>
      <c r="B7" s="142"/>
      <c r="C7" s="142"/>
      <c r="D7" s="64" t="s">
        <v>57</v>
      </c>
      <c r="E7" s="142"/>
      <c r="F7" s="142"/>
      <c r="G7" s="64" t="s">
        <v>52</v>
      </c>
      <c r="H7" s="64" t="s">
        <v>53</v>
      </c>
      <c r="I7" s="64" t="s">
        <v>52</v>
      </c>
      <c r="J7" s="64" t="s">
        <v>53</v>
      </c>
      <c r="K7" s="142"/>
    </row>
    <row r="8" spans="1:11">
      <c r="A8" s="45">
        <v>1</v>
      </c>
      <c r="B8" s="46" t="s">
        <v>83</v>
      </c>
      <c r="C8" s="46" t="s">
        <v>86</v>
      </c>
      <c r="D8" s="45">
        <v>449</v>
      </c>
      <c r="E8" s="45" t="s">
        <v>74</v>
      </c>
      <c r="F8" s="45" t="s">
        <v>87</v>
      </c>
      <c r="G8" s="45">
        <v>4</v>
      </c>
      <c r="H8" s="45">
        <v>22</v>
      </c>
      <c r="I8" s="45">
        <v>3</v>
      </c>
      <c r="J8" s="45">
        <v>20</v>
      </c>
      <c r="K8" s="45"/>
    </row>
    <row r="9" spans="1:11">
      <c r="A9" s="41">
        <v>2</v>
      </c>
      <c r="B9" s="42" t="s">
        <v>83</v>
      </c>
      <c r="C9" s="42" t="s">
        <v>86</v>
      </c>
      <c r="D9" s="41">
        <v>449</v>
      </c>
      <c r="E9" s="41" t="s">
        <v>74</v>
      </c>
      <c r="F9" s="41" t="s">
        <v>220</v>
      </c>
      <c r="G9" s="41">
        <v>5</v>
      </c>
      <c r="H9" s="41">
        <v>24</v>
      </c>
      <c r="I9" s="41">
        <v>4</v>
      </c>
      <c r="J9" s="41">
        <v>23</v>
      </c>
      <c r="K9" s="41"/>
    </row>
    <row r="10" spans="1:11">
      <c r="A10" s="41"/>
      <c r="B10" s="42"/>
      <c r="C10" s="42"/>
      <c r="D10" s="41"/>
      <c r="E10" s="41"/>
      <c r="F10" s="41"/>
      <c r="G10" s="41"/>
      <c r="H10" s="41"/>
      <c r="I10" s="41"/>
      <c r="J10" s="41"/>
      <c r="K10" s="41"/>
    </row>
    <row r="11" spans="1:11">
      <c r="A11" s="43"/>
      <c r="B11" s="44"/>
      <c r="C11" s="44"/>
      <c r="D11" s="43"/>
      <c r="E11" s="43"/>
      <c r="F11" s="43"/>
      <c r="G11" s="43"/>
      <c r="H11" s="43"/>
      <c r="I11" s="43"/>
      <c r="J11" s="43"/>
      <c r="K11" s="43"/>
    </row>
    <row r="12" spans="1:11">
      <c r="A12" s="68"/>
      <c r="B12" s="69"/>
      <c r="C12" s="69"/>
      <c r="D12" s="70"/>
      <c r="E12" s="70"/>
      <c r="F12" s="151" t="s">
        <v>65</v>
      </c>
      <c r="G12" s="78">
        <f>SUM(G8:G11)</f>
        <v>9</v>
      </c>
      <c r="H12" s="78">
        <f>SUM(H8:H11)</f>
        <v>46</v>
      </c>
      <c r="I12" s="78">
        <f>SUM(I8:I11)</f>
        <v>7</v>
      </c>
      <c r="J12" s="78">
        <f>SUM(J8:J11)</f>
        <v>43</v>
      </c>
      <c r="K12" s="37"/>
    </row>
    <row r="13" spans="1:11">
      <c r="A13" s="65"/>
      <c r="B13" s="66"/>
      <c r="C13" s="66"/>
      <c r="D13" s="67"/>
      <c r="E13" s="67"/>
      <c r="F13" s="152"/>
      <c r="G13" s="153">
        <f>SUM(G12:H12)</f>
        <v>55</v>
      </c>
      <c r="H13" s="153"/>
      <c r="I13" s="153">
        <f>SUM(I12:J12)</f>
        <v>50</v>
      </c>
      <c r="J13" s="153"/>
      <c r="K13" s="37"/>
    </row>
    <row r="14" spans="1:11">
      <c r="A14" s="41">
        <v>1</v>
      </c>
      <c r="B14" s="42" t="s">
        <v>107</v>
      </c>
      <c r="C14" s="42" t="s">
        <v>112</v>
      </c>
      <c r="D14" s="41">
        <v>30</v>
      </c>
      <c r="E14" s="41" t="s">
        <v>114</v>
      </c>
      <c r="F14" s="41" t="s">
        <v>113</v>
      </c>
      <c r="G14" s="41">
        <v>15</v>
      </c>
      <c r="H14" s="41">
        <v>15</v>
      </c>
      <c r="I14" s="41">
        <v>15</v>
      </c>
      <c r="J14" s="41">
        <v>15</v>
      </c>
      <c r="K14" s="41" t="s">
        <v>116</v>
      </c>
    </row>
    <row r="15" spans="1:11">
      <c r="A15" s="41"/>
      <c r="B15" s="42"/>
      <c r="C15" s="42"/>
      <c r="D15" s="41"/>
      <c r="E15" s="41" t="s">
        <v>115</v>
      </c>
      <c r="F15" s="41"/>
      <c r="G15" s="41"/>
      <c r="H15" s="41"/>
      <c r="I15" s="41"/>
      <c r="J15" s="41"/>
      <c r="K15" s="41"/>
    </row>
    <row r="16" spans="1:11">
      <c r="A16" s="41">
        <v>2</v>
      </c>
      <c r="B16" s="42"/>
      <c r="C16" s="42" t="s">
        <v>112</v>
      </c>
      <c r="D16" s="41">
        <v>30</v>
      </c>
      <c r="E16" s="41" t="s">
        <v>114</v>
      </c>
      <c r="F16" s="41" t="s">
        <v>113</v>
      </c>
      <c r="G16" s="41">
        <v>8</v>
      </c>
      <c r="H16" s="41">
        <v>22</v>
      </c>
      <c r="I16" s="41">
        <v>8</v>
      </c>
      <c r="J16" s="41">
        <v>22</v>
      </c>
      <c r="K16" s="41" t="s">
        <v>117</v>
      </c>
    </row>
    <row r="17" spans="1:11">
      <c r="A17" s="41"/>
      <c r="B17" s="42"/>
      <c r="C17" s="42"/>
      <c r="D17" s="41"/>
      <c r="E17" s="41" t="s">
        <v>115</v>
      </c>
      <c r="F17" s="41"/>
      <c r="G17" s="41"/>
      <c r="H17" s="41"/>
      <c r="I17" s="41"/>
      <c r="J17" s="41"/>
      <c r="K17" s="41"/>
    </row>
    <row r="18" spans="1:11">
      <c r="A18" s="41">
        <v>3</v>
      </c>
      <c r="B18" s="42"/>
      <c r="C18" s="42" t="s">
        <v>165</v>
      </c>
      <c r="D18" s="41">
        <v>18</v>
      </c>
      <c r="E18" s="41" t="s">
        <v>114</v>
      </c>
      <c r="F18" s="41" t="s">
        <v>168</v>
      </c>
      <c r="G18" s="41">
        <v>2</v>
      </c>
      <c r="H18" s="41">
        <v>18</v>
      </c>
      <c r="I18" s="41">
        <v>2</v>
      </c>
      <c r="J18" s="41">
        <v>18</v>
      </c>
      <c r="K18" s="41"/>
    </row>
    <row r="19" spans="1:11">
      <c r="A19" s="41">
        <v>4</v>
      </c>
      <c r="B19" s="42"/>
      <c r="C19" s="42" t="s">
        <v>166</v>
      </c>
      <c r="D19" s="41">
        <v>18</v>
      </c>
      <c r="E19" s="41" t="s">
        <v>114</v>
      </c>
      <c r="F19" s="41" t="s">
        <v>168</v>
      </c>
      <c r="G19" s="41">
        <v>0</v>
      </c>
      <c r="H19" s="41">
        <v>20</v>
      </c>
      <c r="I19" s="41">
        <v>0</v>
      </c>
      <c r="J19" s="41">
        <v>20</v>
      </c>
      <c r="K19" s="41"/>
    </row>
    <row r="20" spans="1:11">
      <c r="A20" s="47"/>
      <c r="B20" s="48"/>
      <c r="C20" s="48"/>
      <c r="D20" s="47"/>
      <c r="E20" s="47"/>
      <c r="F20" s="47"/>
      <c r="G20" s="47"/>
      <c r="H20" s="47"/>
      <c r="I20" s="47"/>
      <c r="J20" s="47"/>
      <c r="K20" s="47"/>
    </row>
    <row r="21" spans="1:11">
      <c r="A21" s="47"/>
      <c r="B21" s="48"/>
      <c r="C21" s="48"/>
      <c r="D21" s="47"/>
      <c r="E21" s="47"/>
      <c r="F21" s="47"/>
      <c r="G21" s="47"/>
      <c r="H21" s="47"/>
      <c r="I21" s="47"/>
      <c r="J21" s="47"/>
      <c r="K21" s="47"/>
    </row>
    <row r="22" spans="1:11">
      <c r="A22" s="82"/>
      <c r="B22" s="88"/>
      <c r="C22" s="69"/>
      <c r="D22" s="70"/>
      <c r="E22" s="70"/>
      <c r="F22" s="154" t="s">
        <v>65</v>
      </c>
      <c r="G22" s="37">
        <f>SUM(G14:G21)</f>
        <v>25</v>
      </c>
      <c r="H22" s="37">
        <f>SUM(H14:H21)</f>
        <v>75</v>
      </c>
      <c r="I22" s="37">
        <f>SUM(I14:I21)</f>
        <v>25</v>
      </c>
      <c r="J22" s="37">
        <f>SUM(J14:J21)</f>
        <v>75</v>
      </c>
      <c r="K22" s="37"/>
    </row>
    <row r="23" spans="1:11">
      <c r="A23" s="85"/>
      <c r="B23" s="89"/>
      <c r="C23" s="66"/>
      <c r="D23" s="67"/>
      <c r="E23" s="67"/>
      <c r="F23" s="155"/>
      <c r="G23" s="149">
        <f>SUM(G22:H22)</f>
        <v>100</v>
      </c>
      <c r="H23" s="150"/>
      <c r="I23" s="149">
        <f>SUM(I22:J22)</f>
        <v>100</v>
      </c>
      <c r="J23" s="150"/>
      <c r="K23" s="37"/>
    </row>
    <row r="24" spans="1:11">
      <c r="A24" s="39">
        <v>1</v>
      </c>
      <c r="B24" s="40" t="s">
        <v>55</v>
      </c>
      <c r="C24" s="40" t="s">
        <v>108</v>
      </c>
      <c r="D24" s="39">
        <v>30</v>
      </c>
      <c r="E24" s="110" t="s">
        <v>109</v>
      </c>
      <c r="F24" s="39" t="s">
        <v>110</v>
      </c>
      <c r="G24" s="39" t="s">
        <v>59</v>
      </c>
      <c r="H24" s="39">
        <v>23</v>
      </c>
      <c r="I24" s="39" t="s">
        <v>59</v>
      </c>
      <c r="J24" s="39">
        <v>23</v>
      </c>
      <c r="K24" s="39"/>
    </row>
    <row r="25" spans="1:11">
      <c r="A25" s="41">
        <v>2</v>
      </c>
      <c r="B25" s="42" t="s">
        <v>55</v>
      </c>
      <c r="C25" s="42" t="s">
        <v>108</v>
      </c>
      <c r="D25" s="41">
        <v>30</v>
      </c>
      <c r="E25" s="80" t="s">
        <v>188</v>
      </c>
      <c r="F25" s="41" t="s">
        <v>190</v>
      </c>
      <c r="G25" s="41" t="s">
        <v>59</v>
      </c>
      <c r="H25" s="41">
        <v>20</v>
      </c>
      <c r="I25" s="41" t="s">
        <v>59</v>
      </c>
      <c r="J25" s="41">
        <v>20</v>
      </c>
      <c r="K25" s="41"/>
    </row>
    <row r="26" spans="1:11">
      <c r="A26" s="41"/>
      <c r="B26" s="42"/>
      <c r="C26" s="42"/>
      <c r="D26" s="41"/>
      <c r="E26" s="80" t="s">
        <v>189</v>
      </c>
      <c r="F26" s="41"/>
      <c r="G26" s="41"/>
      <c r="H26" s="41"/>
      <c r="I26" s="41"/>
      <c r="J26" s="41"/>
      <c r="K26" s="41"/>
    </row>
    <row r="27" spans="1:11">
      <c r="A27" s="41">
        <v>3</v>
      </c>
      <c r="B27" s="42" t="s">
        <v>55</v>
      </c>
      <c r="C27" s="42" t="s">
        <v>136</v>
      </c>
      <c r="D27" s="41">
        <v>150</v>
      </c>
      <c r="E27" s="41" t="s">
        <v>104</v>
      </c>
      <c r="F27" s="41" t="s">
        <v>219</v>
      </c>
      <c r="G27" s="41">
        <v>4</v>
      </c>
      <c r="H27" s="41">
        <v>26</v>
      </c>
      <c r="I27" s="41">
        <v>3</v>
      </c>
      <c r="J27" s="41">
        <v>14</v>
      </c>
      <c r="K27" s="41"/>
    </row>
    <row r="28" spans="1:11">
      <c r="A28" s="47">
        <v>4</v>
      </c>
      <c r="B28" s="48" t="s">
        <v>55</v>
      </c>
      <c r="C28" s="48" t="s">
        <v>108</v>
      </c>
      <c r="D28" s="47">
        <v>30</v>
      </c>
      <c r="E28" s="81" t="s">
        <v>225</v>
      </c>
      <c r="F28" s="47" t="s">
        <v>227</v>
      </c>
      <c r="G28" s="47">
        <v>1</v>
      </c>
      <c r="H28" s="47">
        <v>19</v>
      </c>
      <c r="I28" s="47">
        <v>1</v>
      </c>
      <c r="J28" s="47">
        <v>19</v>
      </c>
      <c r="K28" s="47"/>
    </row>
    <row r="29" spans="1:11">
      <c r="A29" s="47"/>
      <c r="B29" s="48"/>
      <c r="C29" s="48"/>
      <c r="D29" s="47"/>
      <c r="E29" s="81" t="s">
        <v>226</v>
      </c>
      <c r="F29" s="47"/>
      <c r="G29" s="47"/>
      <c r="H29" s="47"/>
      <c r="I29" s="47"/>
      <c r="J29" s="47"/>
      <c r="K29" s="47"/>
    </row>
    <row r="30" spans="1:11">
      <c r="A30" s="70"/>
      <c r="B30" s="69"/>
      <c r="C30" s="69"/>
      <c r="D30" s="70"/>
      <c r="E30" s="92"/>
      <c r="F30" s="154" t="s">
        <v>65</v>
      </c>
      <c r="G30" s="78">
        <f>SUM(G24:G29)</f>
        <v>5</v>
      </c>
      <c r="H30" s="78">
        <f>SUM(H24:H29)</f>
        <v>88</v>
      </c>
      <c r="I30" s="78">
        <f>SUM(I24:I29)</f>
        <v>4</v>
      </c>
      <c r="J30" s="78">
        <f>SUM(J24:J29)</f>
        <v>76</v>
      </c>
      <c r="K30" s="37"/>
    </row>
    <row r="31" spans="1:11">
      <c r="A31" s="95"/>
      <c r="B31" s="94"/>
      <c r="C31" s="94"/>
      <c r="D31" s="95"/>
      <c r="E31" s="96"/>
      <c r="F31" s="155"/>
      <c r="G31" s="149">
        <f>SUM(G30:H30)</f>
        <v>93</v>
      </c>
      <c r="H31" s="150"/>
      <c r="I31" s="149">
        <f>SUM(I30:J30)</f>
        <v>80</v>
      </c>
      <c r="J31" s="150"/>
      <c r="K31" s="85"/>
    </row>
  </sheetData>
  <mergeCells count="19">
    <mergeCell ref="F12:F13"/>
    <mergeCell ref="G13:H13"/>
    <mergeCell ref="I13:J13"/>
    <mergeCell ref="A1:K1"/>
    <mergeCell ref="A2:K2"/>
    <mergeCell ref="A6:A7"/>
    <mergeCell ref="B6:B7"/>
    <mergeCell ref="C6:C7"/>
    <mergeCell ref="E6:E7"/>
    <mergeCell ref="F6:F7"/>
    <mergeCell ref="G6:H6"/>
    <mergeCell ref="I6:J6"/>
    <mergeCell ref="K6:K7"/>
    <mergeCell ref="F22:F23"/>
    <mergeCell ref="G23:H23"/>
    <mergeCell ref="I23:J23"/>
    <mergeCell ref="F30:F31"/>
    <mergeCell ref="G31:H31"/>
    <mergeCell ref="I31:J31"/>
  </mergeCells>
  <pageMargins left="0.31496062992125984" right="0.31496062992125984" top="0.39370078740157483" bottom="0.19685039370078741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K13"/>
  <sheetViews>
    <sheetView workbookViewId="0">
      <selection activeCell="I13" sqref="I13:J13"/>
    </sheetView>
  </sheetViews>
  <sheetFormatPr defaultRowHeight="24"/>
  <cols>
    <col min="1" max="1" width="5.5" style="36" customWidth="1"/>
    <col min="2" max="2" width="16" style="36" customWidth="1"/>
    <col min="3" max="3" width="25.375" style="36" customWidth="1"/>
    <col min="4" max="4" width="7.125" style="36" customWidth="1"/>
    <col min="5" max="5" width="15.5" style="36" customWidth="1"/>
    <col min="6" max="6" width="19.375" style="36" customWidth="1"/>
    <col min="7" max="7" width="7.5" style="36" customWidth="1"/>
    <col min="8" max="9" width="8" style="36" customWidth="1"/>
    <col min="10" max="10" width="8.375" style="36" customWidth="1"/>
    <col min="11" max="11" width="10.625" style="36" customWidth="1"/>
    <col min="12" max="16384" width="9" style="36"/>
  </cols>
  <sheetData>
    <row r="1" spans="1:11">
      <c r="A1" s="139" t="s">
        <v>80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</row>
    <row r="2" spans="1:11">
      <c r="A2" s="139" t="s">
        <v>79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</row>
    <row r="3" spans="1:11">
      <c r="A3" s="60" t="s">
        <v>81</v>
      </c>
      <c r="C3" s="60"/>
    </row>
    <row r="4" spans="1:11">
      <c r="A4" s="60" t="s">
        <v>253</v>
      </c>
      <c r="C4" s="60"/>
    </row>
    <row r="5" spans="1:11">
      <c r="A5" s="60"/>
      <c r="C5" s="60"/>
    </row>
    <row r="6" spans="1:11">
      <c r="A6" s="141" t="s">
        <v>67</v>
      </c>
      <c r="B6" s="141" t="s">
        <v>47</v>
      </c>
      <c r="C6" s="141" t="s">
        <v>48</v>
      </c>
      <c r="D6" s="58" t="s">
        <v>49</v>
      </c>
      <c r="E6" s="141" t="s">
        <v>50</v>
      </c>
      <c r="F6" s="141" t="s">
        <v>63</v>
      </c>
      <c r="G6" s="138" t="s">
        <v>51</v>
      </c>
      <c r="H6" s="138"/>
      <c r="I6" s="138" t="s">
        <v>54</v>
      </c>
      <c r="J6" s="138"/>
      <c r="K6" s="141" t="s">
        <v>60</v>
      </c>
    </row>
    <row r="7" spans="1:11">
      <c r="A7" s="142"/>
      <c r="B7" s="142"/>
      <c r="C7" s="142"/>
      <c r="D7" s="64" t="s">
        <v>57</v>
      </c>
      <c r="E7" s="142"/>
      <c r="F7" s="142"/>
      <c r="G7" s="64" t="s">
        <v>52</v>
      </c>
      <c r="H7" s="64" t="s">
        <v>53</v>
      </c>
      <c r="I7" s="64" t="s">
        <v>52</v>
      </c>
      <c r="J7" s="64" t="s">
        <v>53</v>
      </c>
      <c r="K7" s="142"/>
    </row>
    <row r="8" spans="1:11">
      <c r="A8" s="45">
        <v>1</v>
      </c>
      <c r="B8" s="46" t="s">
        <v>111</v>
      </c>
      <c r="C8" s="46" t="s">
        <v>250</v>
      </c>
      <c r="D8" s="45">
        <v>30</v>
      </c>
      <c r="E8" s="45" t="s">
        <v>74</v>
      </c>
      <c r="F8" s="45" t="s">
        <v>251</v>
      </c>
      <c r="G8" s="45">
        <v>12</v>
      </c>
      <c r="H8" s="45">
        <v>13</v>
      </c>
      <c r="I8" s="45">
        <v>9</v>
      </c>
      <c r="J8" s="45">
        <v>13</v>
      </c>
      <c r="K8" s="45"/>
    </row>
    <row r="9" spans="1:11">
      <c r="A9" s="41"/>
      <c r="B9" s="42"/>
      <c r="C9" s="42"/>
      <c r="D9" s="41"/>
      <c r="E9" s="41"/>
      <c r="F9" s="41"/>
      <c r="G9" s="41"/>
      <c r="H9" s="41"/>
      <c r="I9" s="41"/>
      <c r="J9" s="41"/>
      <c r="K9" s="41"/>
    </row>
    <row r="10" spans="1:11">
      <c r="A10" s="41"/>
      <c r="B10" s="42"/>
      <c r="C10" s="42"/>
      <c r="D10" s="41"/>
      <c r="E10" s="41"/>
      <c r="F10" s="41"/>
      <c r="G10" s="41"/>
      <c r="H10" s="41"/>
      <c r="I10" s="41"/>
      <c r="J10" s="41"/>
      <c r="K10" s="41"/>
    </row>
    <row r="11" spans="1:11">
      <c r="A11" s="43"/>
      <c r="B11" s="44"/>
      <c r="C11" s="44"/>
      <c r="D11" s="43"/>
      <c r="E11" s="43"/>
      <c r="F11" s="43"/>
      <c r="G11" s="43"/>
      <c r="H11" s="43"/>
      <c r="I11" s="43"/>
      <c r="J11" s="43"/>
      <c r="K11" s="43"/>
    </row>
    <row r="12" spans="1:11">
      <c r="G12" s="125">
        <f>SUM(G8:G11)</f>
        <v>12</v>
      </c>
      <c r="H12" s="125">
        <f>SUM(H8:H11)</f>
        <v>13</v>
      </c>
      <c r="I12" s="125">
        <f>SUM(I8:I11)</f>
        <v>9</v>
      </c>
      <c r="J12" s="125">
        <f>SUM(J8:J11)</f>
        <v>13</v>
      </c>
    </row>
    <row r="13" spans="1:11">
      <c r="G13" s="140">
        <f>SUM(G12:H12)</f>
        <v>25</v>
      </c>
      <c r="H13" s="140"/>
      <c r="I13" s="140">
        <f>SUM(I12:J12)</f>
        <v>22</v>
      </c>
      <c r="J13" s="140"/>
    </row>
  </sheetData>
  <mergeCells count="12">
    <mergeCell ref="G13:H13"/>
    <mergeCell ref="I13:J13"/>
    <mergeCell ref="A1:K1"/>
    <mergeCell ref="A2:K2"/>
    <mergeCell ref="A6:A7"/>
    <mergeCell ref="B6:B7"/>
    <mergeCell ref="C6:C7"/>
    <mergeCell ref="E6:E7"/>
    <mergeCell ref="F6:F7"/>
    <mergeCell ref="G6:H6"/>
    <mergeCell ref="I6:J6"/>
    <mergeCell ref="K6:K7"/>
  </mergeCells>
  <pageMargins left="0.31496062992125984" right="0.31496062992125984" top="0.39370078740157483" bottom="0.19685039370078741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K13"/>
  <sheetViews>
    <sheetView workbookViewId="0">
      <selection activeCell="J10" sqref="J10"/>
    </sheetView>
  </sheetViews>
  <sheetFormatPr defaultRowHeight="24"/>
  <cols>
    <col min="1" max="1" width="5.5" style="36" customWidth="1"/>
    <col min="2" max="2" width="16" style="36" customWidth="1"/>
    <col min="3" max="3" width="24.5" style="36" customWidth="1"/>
    <col min="4" max="4" width="7.125" style="36" customWidth="1"/>
    <col min="5" max="5" width="17" style="36" customWidth="1"/>
    <col min="6" max="6" width="19.375" style="36" customWidth="1"/>
    <col min="7" max="7" width="7.5" style="36" customWidth="1"/>
    <col min="8" max="9" width="8" style="36" customWidth="1"/>
    <col min="10" max="10" width="8.375" style="36" customWidth="1"/>
    <col min="11" max="11" width="10.625" style="36" customWidth="1"/>
    <col min="12" max="16384" width="9" style="36"/>
  </cols>
  <sheetData>
    <row r="1" spans="1:11">
      <c r="A1" s="139" t="s">
        <v>80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</row>
    <row r="2" spans="1:11">
      <c r="A2" s="139" t="s">
        <v>79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</row>
    <row r="3" spans="1:11">
      <c r="A3" s="60" t="s">
        <v>81</v>
      </c>
      <c r="C3" s="60"/>
    </row>
    <row r="4" spans="1:11">
      <c r="A4" s="60" t="s">
        <v>274</v>
      </c>
      <c r="C4" s="60"/>
    </row>
    <row r="5" spans="1:11">
      <c r="A5" s="60"/>
      <c r="C5" s="60"/>
    </row>
    <row r="6" spans="1:11">
      <c r="A6" s="141" t="s">
        <v>67</v>
      </c>
      <c r="B6" s="141" t="s">
        <v>47</v>
      </c>
      <c r="C6" s="141" t="s">
        <v>48</v>
      </c>
      <c r="D6" s="58" t="s">
        <v>49</v>
      </c>
      <c r="E6" s="141" t="s">
        <v>50</v>
      </c>
      <c r="F6" s="141" t="s">
        <v>63</v>
      </c>
      <c r="G6" s="138" t="s">
        <v>51</v>
      </c>
      <c r="H6" s="138"/>
      <c r="I6" s="138" t="s">
        <v>54</v>
      </c>
      <c r="J6" s="138"/>
      <c r="K6" s="141" t="s">
        <v>60</v>
      </c>
    </row>
    <row r="7" spans="1:11">
      <c r="A7" s="142"/>
      <c r="B7" s="142"/>
      <c r="C7" s="142"/>
      <c r="D7" s="64" t="s">
        <v>57</v>
      </c>
      <c r="E7" s="142"/>
      <c r="F7" s="142"/>
      <c r="G7" s="64" t="s">
        <v>52</v>
      </c>
      <c r="H7" s="64" t="s">
        <v>53</v>
      </c>
      <c r="I7" s="64" t="s">
        <v>52</v>
      </c>
      <c r="J7" s="64" t="s">
        <v>53</v>
      </c>
      <c r="K7" s="142"/>
    </row>
    <row r="8" spans="1:11">
      <c r="A8" s="45">
        <v>1</v>
      </c>
      <c r="B8" s="46" t="s">
        <v>111</v>
      </c>
      <c r="C8" s="46" t="s">
        <v>71</v>
      </c>
      <c r="D8" s="45">
        <v>18</v>
      </c>
      <c r="E8" s="45" t="s">
        <v>74</v>
      </c>
      <c r="F8" s="45" t="s">
        <v>262</v>
      </c>
      <c r="G8" s="45">
        <v>23</v>
      </c>
      <c r="H8" s="45">
        <v>1</v>
      </c>
      <c r="I8" s="45">
        <v>23</v>
      </c>
      <c r="J8" s="45">
        <v>1</v>
      </c>
      <c r="K8" s="45"/>
    </row>
    <row r="9" spans="1:11">
      <c r="A9" s="41">
        <v>2</v>
      </c>
      <c r="B9" s="42" t="s">
        <v>111</v>
      </c>
      <c r="C9" s="42" t="s">
        <v>112</v>
      </c>
      <c r="D9" s="41">
        <v>18</v>
      </c>
      <c r="E9" s="41" t="s">
        <v>285</v>
      </c>
      <c r="F9" s="41" t="s">
        <v>286</v>
      </c>
      <c r="G9" s="41">
        <v>11</v>
      </c>
      <c r="H9" s="41">
        <v>26</v>
      </c>
      <c r="I9" s="41">
        <v>11</v>
      </c>
      <c r="J9" s="41">
        <v>26</v>
      </c>
      <c r="K9" s="41"/>
    </row>
    <row r="10" spans="1:11">
      <c r="A10" s="41"/>
      <c r="B10" s="42"/>
      <c r="C10" s="42"/>
      <c r="D10" s="41"/>
      <c r="E10" s="41"/>
      <c r="F10" s="41"/>
      <c r="G10" s="41"/>
      <c r="H10" s="41"/>
      <c r="I10" s="41"/>
      <c r="J10" s="41"/>
      <c r="K10" s="41"/>
    </row>
    <row r="11" spans="1:11">
      <c r="A11" s="43"/>
      <c r="B11" s="44"/>
      <c r="C11" s="44"/>
      <c r="D11" s="43"/>
      <c r="E11" s="43"/>
      <c r="F11" s="43"/>
      <c r="G11" s="43"/>
      <c r="H11" s="43"/>
      <c r="I11" s="43"/>
      <c r="J11" s="43"/>
      <c r="K11" s="43"/>
    </row>
    <row r="12" spans="1:11">
      <c r="G12" s="127">
        <f>SUM(G8:G11)</f>
        <v>34</v>
      </c>
      <c r="H12" s="127">
        <f>SUM(H8:H11)</f>
        <v>27</v>
      </c>
      <c r="I12" s="127">
        <f>SUM(I8:I11)</f>
        <v>34</v>
      </c>
      <c r="J12" s="127">
        <f>SUM(J8:J11)</f>
        <v>27</v>
      </c>
    </row>
    <row r="13" spans="1:11">
      <c r="G13" s="140">
        <f>SUM(G12:H12)</f>
        <v>61</v>
      </c>
      <c r="H13" s="140"/>
      <c r="I13" s="140">
        <f>SUM(I12:J12)</f>
        <v>61</v>
      </c>
      <c r="J13" s="140"/>
    </row>
  </sheetData>
  <mergeCells count="12">
    <mergeCell ref="G13:H13"/>
    <mergeCell ref="I13:J13"/>
    <mergeCell ref="A1:K1"/>
    <mergeCell ref="A2:K2"/>
    <mergeCell ref="A6:A7"/>
    <mergeCell ref="B6:B7"/>
    <mergeCell ref="C6:C7"/>
    <mergeCell ref="E6:E7"/>
    <mergeCell ref="F6:F7"/>
    <mergeCell ref="G6:H6"/>
    <mergeCell ref="I6:J6"/>
    <mergeCell ref="K6:K7"/>
  </mergeCells>
  <pageMargins left="0.31496062992125984" right="0.31496062992125984" top="0.39370078740157483" bottom="0.19685039370078741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K19"/>
  <sheetViews>
    <sheetView workbookViewId="0">
      <selection activeCell="J15" sqref="J15"/>
    </sheetView>
  </sheetViews>
  <sheetFormatPr defaultRowHeight="24"/>
  <cols>
    <col min="1" max="1" width="5.5" style="36" customWidth="1"/>
    <col min="2" max="2" width="15" style="36" customWidth="1"/>
    <col min="3" max="3" width="24.25" style="36" customWidth="1"/>
    <col min="4" max="4" width="7.125" style="36" customWidth="1"/>
    <col min="5" max="5" width="17.625" style="36" customWidth="1"/>
    <col min="6" max="6" width="19.875" style="36" customWidth="1"/>
    <col min="7" max="7" width="7.5" style="36" customWidth="1"/>
    <col min="8" max="9" width="8" style="36" customWidth="1"/>
    <col min="10" max="10" width="8.375" style="36" customWidth="1"/>
    <col min="11" max="11" width="10.625" style="36" customWidth="1"/>
    <col min="12" max="16384" width="9" style="36"/>
  </cols>
  <sheetData>
    <row r="1" spans="1:11">
      <c r="A1" s="139" t="s">
        <v>80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</row>
    <row r="2" spans="1:11">
      <c r="A2" s="139" t="s">
        <v>79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</row>
    <row r="3" spans="1:11">
      <c r="A3" s="60" t="s">
        <v>81</v>
      </c>
      <c r="C3" s="60"/>
    </row>
    <row r="4" spans="1:11">
      <c r="A4" s="60" t="s">
        <v>118</v>
      </c>
      <c r="C4" s="60"/>
    </row>
    <row r="5" spans="1:11">
      <c r="A5" s="60"/>
      <c r="C5" s="60"/>
    </row>
    <row r="6" spans="1:11">
      <c r="A6" s="141" t="s">
        <v>67</v>
      </c>
      <c r="B6" s="141" t="s">
        <v>47</v>
      </c>
      <c r="C6" s="141" t="s">
        <v>48</v>
      </c>
      <c r="D6" s="58" t="s">
        <v>49</v>
      </c>
      <c r="E6" s="141" t="s">
        <v>50</v>
      </c>
      <c r="F6" s="141" t="s">
        <v>63</v>
      </c>
      <c r="G6" s="138" t="s">
        <v>51</v>
      </c>
      <c r="H6" s="138"/>
      <c r="I6" s="138" t="s">
        <v>54</v>
      </c>
      <c r="J6" s="138"/>
      <c r="K6" s="141" t="s">
        <v>60</v>
      </c>
    </row>
    <row r="7" spans="1:11">
      <c r="A7" s="142"/>
      <c r="B7" s="142"/>
      <c r="C7" s="142"/>
      <c r="D7" s="64" t="s">
        <v>57</v>
      </c>
      <c r="E7" s="142"/>
      <c r="F7" s="142"/>
      <c r="G7" s="64" t="s">
        <v>52</v>
      </c>
      <c r="H7" s="64" t="s">
        <v>53</v>
      </c>
      <c r="I7" s="64" t="s">
        <v>52</v>
      </c>
      <c r="J7" s="64" t="s">
        <v>53</v>
      </c>
      <c r="K7" s="142"/>
    </row>
    <row r="8" spans="1:11">
      <c r="A8" s="45">
        <v>1</v>
      </c>
      <c r="B8" s="46" t="s">
        <v>111</v>
      </c>
      <c r="C8" s="46" t="s">
        <v>119</v>
      </c>
      <c r="D8" s="45">
        <v>30</v>
      </c>
      <c r="E8" s="45" t="s">
        <v>121</v>
      </c>
      <c r="F8" s="45" t="s">
        <v>123</v>
      </c>
      <c r="G8" s="45">
        <v>6</v>
      </c>
      <c r="H8" s="45">
        <v>19</v>
      </c>
      <c r="I8" s="45">
        <v>6</v>
      </c>
      <c r="J8" s="45">
        <v>19</v>
      </c>
      <c r="K8" s="45"/>
    </row>
    <row r="9" spans="1:11">
      <c r="A9" s="41"/>
      <c r="B9" s="42"/>
      <c r="C9" s="42" t="s">
        <v>120</v>
      </c>
      <c r="D9" s="41"/>
      <c r="E9" s="41" t="s">
        <v>122</v>
      </c>
      <c r="F9" s="41"/>
      <c r="G9" s="41"/>
      <c r="H9" s="41"/>
      <c r="I9" s="41"/>
      <c r="J9" s="41"/>
      <c r="K9" s="41"/>
    </row>
    <row r="10" spans="1:11">
      <c r="A10" s="41">
        <v>2</v>
      </c>
      <c r="B10" s="42" t="s">
        <v>111</v>
      </c>
      <c r="C10" s="42" t="s">
        <v>119</v>
      </c>
      <c r="D10" s="41">
        <v>30</v>
      </c>
      <c r="E10" s="41" t="s">
        <v>238</v>
      </c>
      <c r="F10" s="41" t="s">
        <v>239</v>
      </c>
      <c r="G10" s="41">
        <v>10</v>
      </c>
      <c r="H10" s="41">
        <v>20</v>
      </c>
      <c r="I10" s="41">
        <v>10</v>
      </c>
      <c r="J10" s="41">
        <v>20</v>
      </c>
      <c r="K10" s="41"/>
    </row>
    <row r="11" spans="1:11">
      <c r="A11" s="41"/>
      <c r="B11" s="42"/>
      <c r="C11" s="42" t="s">
        <v>120</v>
      </c>
      <c r="D11" s="41"/>
      <c r="E11" s="41"/>
      <c r="F11" s="41"/>
      <c r="G11" s="41"/>
      <c r="H11" s="41"/>
      <c r="I11" s="41"/>
      <c r="J11" s="41"/>
      <c r="K11" s="41"/>
    </row>
    <row r="12" spans="1:11">
      <c r="A12" s="41">
        <v>3</v>
      </c>
      <c r="B12" s="42" t="s">
        <v>111</v>
      </c>
      <c r="C12" s="42" t="s">
        <v>119</v>
      </c>
      <c r="D12" s="41">
        <v>30</v>
      </c>
      <c r="E12" s="41" t="s">
        <v>244</v>
      </c>
      <c r="F12" s="41" t="s">
        <v>239</v>
      </c>
      <c r="G12" s="41">
        <v>8</v>
      </c>
      <c r="H12" s="41">
        <v>12</v>
      </c>
      <c r="I12" s="41">
        <v>8</v>
      </c>
      <c r="J12" s="41">
        <v>12</v>
      </c>
      <c r="K12" s="41"/>
    </row>
    <row r="13" spans="1:11">
      <c r="A13" s="41"/>
      <c r="B13" s="42"/>
      <c r="C13" s="42" t="s">
        <v>120</v>
      </c>
      <c r="D13" s="41"/>
      <c r="E13" s="41"/>
      <c r="F13" s="41"/>
      <c r="G13" s="41"/>
      <c r="H13" s="41"/>
      <c r="I13" s="41"/>
      <c r="J13" s="41"/>
      <c r="K13" s="41"/>
    </row>
    <row r="14" spans="1:11">
      <c r="A14" s="47">
        <v>4</v>
      </c>
      <c r="B14" s="48" t="s">
        <v>111</v>
      </c>
      <c r="C14" s="48" t="s">
        <v>119</v>
      </c>
      <c r="D14" s="47">
        <v>30</v>
      </c>
      <c r="E14" s="47" t="s">
        <v>281</v>
      </c>
      <c r="F14" s="47" t="s">
        <v>282</v>
      </c>
      <c r="G14" s="47">
        <v>25</v>
      </c>
      <c r="H14" s="47">
        <v>0</v>
      </c>
      <c r="I14" s="47">
        <v>25</v>
      </c>
      <c r="J14" s="47">
        <v>0</v>
      </c>
      <c r="K14" s="47"/>
    </row>
    <row r="15" spans="1:11">
      <c r="A15" s="47"/>
      <c r="B15" s="48"/>
      <c r="C15" s="48"/>
      <c r="D15" s="47"/>
      <c r="E15" s="47" t="s">
        <v>62</v>
      </c>
      <c r="F15" s="47"/>
      <c r="G15" s="47"/>
      <c r="H15" s="47"/>
      <c r="I15" s="47"/>
      <c r="J15" s="47"/>
      <c r="K15" s="47"/>
    </row>
    <row r="16" spans="1:11">
      <c r="A16" s="47"/>
      <c r="B16" s="48"/>
      <c r="C16" s="48"/>
      <c r="D16" s="47"/>
      <c r="E16" s="47"/>
      <c r="F16" s="47"/>
      <c r="G16" s="47"/>
      <c r="H16" s="47"/>
      <c r="I16" s="47"/>
      <c r="J16" s="47"/>
      <c r="K16" s="47"/>
    </row>
    <row r="17" spans="1:11">
      <c r="A17" s="43"/>
      <c r="B17" s="44"/>
      <c r="C17" s="44"/>
      <c r="D17" s="43"/>
      <c r="E17" s="43"/>
      <c r="F17" s="43"/>
      <c r="G17" s="43"/>
      <c r="H17" s="43"/>
      <c r="I17" s="43"/>
      <c r="J17" s="43"/>
      <c r="K17" s="43"/>
    </row>
    <row r="18" spans="1:11">
      <c r="A18" s="68"/>
      <c r="B18" s="69"/>
      <c r="C18" s="69"/>
      <c r="D18" s="70"/>
      <c r="E18" s="92"/>
      <c r="F18" s="151" t="s">
        <v>65</v>
      </c>
      <c r="G18" s="91">
        <f>SUM(G8:G17)</f>
        <v>49</v>
      </c>
      <c r="H18" s="91">
        <f>SUM(H8:H17)</f>
        <v>51</v>
      </c>
      <c r="I18" s="91">
        <f>SUM(I8:I17)</f>
        <v>49</v>
      </c>
      <c r="J18" s="91">
        <f>SUM(J8:J17)</f>
        <v>51</v>
      </c>
      <c r="K18" s="37"/>
    </row>
    <row r="19" spans="1:11">
      <c r="A19" s="93"/>
      <c r="B19" s="94"/>
      <c r="C19" s="94"/>
      <c r="D19" s="95"/>
      <c r="E19" s="96"/>
      <c r="F19" s="152"/>
      <c r="G19" s="153">
        <f>SUM(G18:H18)</f>
        <v>100</v>
      </c>
      <c r="H19" s="153"/>
      <c r="I19" s="153">
        <f>SUM(I18:J18)</f>
        <v>100</v>
      </c>
      <c r="J19" s="153"/>
      <c r="K19" s="37"/>
    </row>
  </sheetData>
  <mergeCells count="13">
    <mergeCell ref="F18:F19"/>
    <mergeCell ref="G19:H19"/>
    <mergeCell ref="I19:J19"/>
    <mergeCell ref="A1:K1"/>
    <mergeCell ref="A2:K2"/>
    <mergeCell ref="A6:A7"/>
    <mergeCell ref="B6:B7"/>
    <mergeCell ref="C6:C7"/>
    <mergeCell ref="E6:E7"/>
    <mergeCell ref="F6:F7"/>
    <mergeCell ref="G6:H6"/>
    <mergeCell ref="I6:J6"/>
    <mergeCell ref="K6:K7"/>
  </mergeCells>
  <pageMargins left="0.29527559055118113" right="0.29527559055118113" top="0.39370078740157483" bottom="0.19685039370078741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16"/>
  <sheetViews>
    <sheetView workbookViewId="0">
      <selection activeCell="J14" sqref="J14"/>
    </sheetView>
  </sheetViews>
  <sheetFormatPr defaultRowHeight="24"/>
  <cols>
    <col min="1" max="1" width="5.5" style="36" customWidth="1"/>
    <col min="2" max="2" width="15" style="36" customWidth="1"/>
    <col min="3" max="3" width="24.25" style="36" customWidth="1"/>
    <col min="4" max="4" width="7.125" style="36" customWidth="1"/>
    <col min="5" max="5" width="17.625" style="36" customWidth="1"/>
    <col min="6" max="6" width="19.875" style="36" customWidth="1"/>
    <col min="7" max="7" width="7.5" style="36" customWidth="1"/>
    <col min="8" max="9" width="8" style="36" customWidth="1"/>
    <col min="10" max="10" width="8.375" style="36" customWidth="1"/>
    <col min="11" max="11" width="10.625" style="36" customWidth="1"/>
    <col min="12" max="16384" width="9" style="36"/>
  </cols>
  <sheetData>
    <row r="1" spans="1:11">
      <c r="A1" s="139" t="s">
        <v>80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</row>
    <row r="2" spans="1:11">
      <c r="A2" s="139" t="s">
        <v>79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</row>
    <row r="3" spans="1:11">
      <c r="A3" s="60" t="s">
        <v>81</v>
      </c>
      <c r="C3" s="60"/>
    </row>
    <row r="4" spans="1:11">
      <c r="A4" s="60" t="s">
        <v>240</v>
      </c>
      <c r="C4" s="60"/>
    </row>
    <row r="5" spans="1:11">
      <c r="A5" s="60"/>
      <c r="C5" s="60"/>
    </row>
    <row r="6" spans="1:11">
      <c r="A6" s="141" t="s">
        <v>67</v>
      </c>
      <c r="B6" s="141" t="s">
        <v>47</v>
      </c>
      <c r="C6" s="141" t="s">
        <v>48</v>
      </c>
      <c r="D6" s="58" t="s">
        <v>49</v>
      </c>
      <c r="E6" s="141" t="s">
        <v>50</v>
      </c>
      <c r="F6" s="141" t="s">
        <v>63</v>
      </c>
      <c r="G6" s="138" t="s">
        <v>51</v>
      </c>
      <c r="H6" s="138"/>
      <c r="I6" s="138" t="s">
        <v>54</v>
      </c>
      <c r="J6" s="138"/>
      <c r="K6" s="141" t="s">
        <v>60</v>
      </c>
    </row>
    <row r="7" spans="1:11">
      <c r="A7" s="142"/>
      <c r="B7" s="142"/>
      <c r="C7" s="142"/>
      <c r="D7" s="64" t="s">
        <v>57</v>
      </c>
      <c r="E7" s="142"/>
      <c r="F7" s="142"/>
      <c r="G7" s="64" t="s">
        <v>52</v>
      </c>
      <c r="H7" s="64" t="s">
        <v>53</v>
      </c>
      <c r="I7" s="64" t="s">
        <v>52</v>
      </c>
      <c r="J7" s="64" t="s">
        <v>53</v>
      </c>
      <c r="K7" s="142"/>
    </row>
    <row r="8" spans="1:11">
      <c r="A8" s="45">
        <v>1</v>
      </c>
      <c r="B8" s="46" t="s">
        <v>111</v>
      </c>
      <c r="C8" s="46" t="s">
        <v>241</v>
      </c>
      <c r="D8" s="45">
        <v>30</v>
      </c>
      <c r="E8" s="45" t="s">
        <v>242</v>
      </c>
      <c r="F8" s="45" t="s">
        <v>243</v>
      </c>
      <c r="G8" s="45">
        <v>1</v>
      </c>
      <c r="H8" s="45">
        <v>34</v>
      </c>
      <c r="I8" s="45">
        <v>1</v>
      </c>
      <c r="J8" s="45">
        <v>34</v>
      </c>
      <c r="K8" s="45"/>
    </row>
    <row r="9" spans="1:11">
      <c r="A9" s="41"/>
      <c r="B9" s="42"/>
      <c r="C9" s="42"/>
      <c r="D9" s="41"/>
      <c r="E9" s="41" t="s">
        <v>127</v>
      </c>
      <c r="F9" s="41"/>
      <c r="G9" s="41"/>
      <c r="H9" s="41"/>
      <c r="I9" s="41"/>
      <c r="J9" s="41"/>
      <c r="K9" s="41"/>
    </row>
    <row r="10" spans="1:11">
      <c r="A10" s="41">
        <v>2</v>
      </c>
      <c r="B10" s="42" t="s">
        <v>111</v>
      </c>
      <c r="C10" s="42" t="s">
        <v>241</v>
      </c>
      <c r="D10" s="41">
        <v>30</v>
      </c>
      <c r="E10" s="41" t="s">
        <v>254</v>
      </c>
      <c r="F10" s="41" t="s">
        <v>251</v>
      </c>
      <c r="G10" s="41">
        <v>0</v>
      </c>
      <c r="H10" s="41">
        <v>26</v>
      </c>
      <c r="I10" s="41">
        <v>0</v>
      </c>
      <c r="J10" s="41">
        <v>26</v>
      </c>
      <c r="K10" s="41"/>
    </row>
    <row r="11" spans="1:11">
      <c r="A11" s="41"/>
      <c r="B11" s="42"/>
      <c r="C11" s="42"/>
      <c r="D11" s="41"/>
      <c r="E11" s="41" t="s">
        <v>255</v>
      </c>
      <c r="F11" s="41"/>
      <c r="G11" s="41"/>
      <c r="H11" s="41"/>
      <c r="I11" s="41"/>
      <c r="J11" s="41"/>
      <c r="K11" s="41"/>
    </row>
    <row r="12" spans="1:11">
      <c r="A12" s="41">
        <v>3</v>
      </c>
      <c r="B12" s="42" t="s">
        <v>111</v>
      </c>
      <c r="C12" s="42" t="s">
        <v>241</v>
      </c>
      <c r="D12" s="41">
        <v>30</v>
      </c>
      <c r="E12" s="41" t="s">
        <v>258</v>
      </c>
      <c r="F12" s="41" t="s">
        <v>259</v>
      </c>
      <c r="G12" s="41">
        <v>0</v>
      </c>
      <c r="H12" s="41">
        <v>31</v>
      </c>
      <c r="I12" s="41">
        <v>0</v>
      </c>
      <c r="J12" s="41">
        <v>31</v>
      </c>
      <c r="K12" s="41"/>
    </row>
    <row r="13" spans="1:11">
      <c r="A13" s="41">
        <v>4</v>
      </c>
      <c r="B13" s="42" t="s">
        <v>111</v>
      </c>
      <c r="C13" s="42" t="s">
        <v>241</v>
      </c>
      <c r="D13" s="41">
        <v>30</v>
      </c>
      <c r="E13" s="41" t="s">
        <v>288</v>
      </c>
      <c r="F13" s="41" t="s">
        <v>289</v>
      </c>
      <c r="G13" s="41">
        <v>3</v>
      </c>
      <c r="H13" s="41">
        <v>29</v>
      </c>
      <c r="I13" s="41">
        <v>3</v>
      </c>
      <c r="J13" s="41">
        <v>29</v>
      </c>
      <c r="K13" s="41"/>
    </row>
    <row r="14" spans="1:11">
      <c r="A14" s="43"/>
      <c r="B14" s="44"/>
      <c r="C14" s="44"/>
      <c r="D14" s="43"/>
      <c r="E14" s="43"/>
      <c r="F14" s="43"/>
      <c r="G14" s="43"/>
      <c r="H14" s="43"/>
      <c r="I14" s="43"/>
      <c r="J14" s="43"/>
      <c r="K14" s="43"/>
    </row>
    <row r="15" spans="1:11">
      <c r="A15" s="68"/>
      <c r="B15" s="69"/>
      <c r="C15" s="69"/>
      <c r="D15" s="70"/>
      <c r="E15" s="92"/>
      <c r="F15" s="151" t="s">
        <v>65</v>
      </c>
      <c r="G15" s="124">
        <f>SUM(G8:G14)</f>
        <v>4</v>
      </c>
      <c r="H15" s="124">
        <f>SUM(H8:H14)</f>
        <v>120</v>
      </c>
      <c r="I15" s="124">
        <f>SUM(I8:I14)</f>
        <v>4</v>
      </c>
      <c r="J15" s="124">
        <f>SUM(J8:J14)</f>
        <v>120</v>
      </c>
      <c r="K15" s="37"/>
    </row>
    <row r="16" spans="1:11">
      <c r="A16" s="93"/>
      <c r="B16" s="94"/>
      <c r="C16" s="94"/>
      <c r="D16" s="95"/>
      <c r="E16" s="96"/>
      <c r="F16" s="152"/>
      <c r="G16" s="153">
        <f>SUM(G15:H15)</f>
        <v>124</v>
      </c>
      <c r="H16" s="153"/>
      <c r="I16" s="153">
        <f>SUM(I15:J15)</f>
        <v>124</v>
      </c>
      <c r="J16" s="153"/>
      <c r="K16" s="37"/>
    </row>
  </sheetData>
  <mergeCells count="13">
    <mergeCell ref="F15:F16"/>
    <mergeCell ref="G16:H16"/>
    <mergeCell ref="I16:J16"/>
    <mergeCell ref="A1:K1"/>
    <mergeCell ref="A2:K2"/>
    <mergeCell ref="A6:A7"/>
    <mergeCell ref="B6:B7"/>
    <mergeCell ref="C6:C7"/>
    <mergeCell ref="E6:E7"/>
    <mergeCell ref="F6:F7"/>
    <mergeCell ref="G6:H6"/>
    <mergeCell ref="I6:J6"/>
    <mergeCell ref="K6:K7"/>
  </mergeCells>
  <pageMargins left="0.29527559055118113" right="0.29527559055118113" top="0.39370078740157483" bottom="0.19685039370078741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59"/>
  <sheetViews>
    <sheetView topLeftCell="A19" workbookViewId="0">
      <selection activeCell="J39" sqref="J39"/>
    </sheetView>
  </sheetViews>
  <sheetFormatPr defaultRowHeight="24"/>
  <cols>
    <col min="1" max="1" width="5.5" style="36" customWidth="1"/>
    <col min="2" max="2" width="15.125" style="36" customWidth="1"/>
    <col min="3" max="3" width="28.125" style="36" customWidth="1"/>
    <col min="4" max="4" width="7.125" style="36" customWidth="1"/>
    <col min="5" max="5" width="15.5" style="36" customWidth="1"/>
    <col min="6" max="6" width="19.25" style="36" customWidth="1"/>
    <col min="7" max="7" width="7.5" style="36" customWidth="1"/>
    <col min="8" max="9" width="8" style="36" customWidth="1"/>
    <col min="10" max="10" width="8.375" style="36" customWidth="1"/>
    <col min="11" max="11" width="9.625" style="36" customWidth="1"/>
    <col min="12" max="16384" width="9" style="36"/>
  </cols>
  <sheetData>
    <row r="1" spans="1:11">
      <c r="A1" s="139" t="s">
        <v>88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</row>
    <row r="2" spans="1:11">
      <c r="A2" s="139" t="s">
        <v>89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</row>
    <row r="3" spans="1:11">
      <c r="A3" s="60" t="s">
        <v>90</v>
      </c>
      <c r="C3" s="60"/>
    </row>
    <row r="4" spans="1:11">
      <c r="A4" s="60"/>
      <c r="C4" s="60"/>
    </row>
    <row r="5" spans="1:11">
      <c r="A5" s="141" t="s">
        <v>67</v>
      </c>
      <c r="B5" s="141" t="s">
        <v>47</v>
      </c>
      <c r="C5" s="141" t="s">
        <v>48</v>
      </c>
      <c r="D5" s="58" t="s">
        <v>49</v>
      </c>
      <c r="E5" s="141" t="s">
        <v>50</v>
      </c>
      <c r="F5" s="141" t="s">
        <v>63</v>
      </c>
      <c r="G5" s="138" t="s">
        <v>51</v>
      </c>
      <c r="H5" s="138"/>
      <c r="I5" s="138" t="s">
        <v>54</v>
      </c>
      <c r="J5" s="138"/>
      <c r="K5" s="141" t="s">
        <v>60</v>
      </c>
    </row>
    <row r="6" spans="1:11">
      <c r="A6" s="142"/>
      <c r="B6" s="142"/>
      <c r="C6" s="142"/>
      <c r="D6" s="64" t="s">
        <v>57</v>
      </c>
      <c r="E6" s="142"/>
      <c r="F6" s="142"/>
      <c r="G6" s="64" t="s">
        <v>52</v>
      </c>
      <c r="H6" s="64" t="s">
        <v>53</v>
      </c>
      <c r="I6" s="64" t="s">
        <v>52</v>
      </c>
      <c r="J6" s="64" t="s">
        <v>53</v>
      </c>
      <c r="K6" s="142"/>
    </row>
    <row r="7" spans="1:11">
      <c r="A7" s="45">
        <v>1</v>
      </c>
      <c r="B7" s="45" t="s">
        <v>83</v>
      </c>
      <c r="C7" s="46" t="s">
        <v>91</v>
      </c>
      <c r="D7" s="45">
        <v>840</v>
      </c>
      <c r="E7" s="45" t="s">
        <v>74</v>
      </c>
      <c r="F7" s="45" t="s">
        <v>99</v>
      </c>
      <c r="G7" s="45">
        <v>5</v>
      </c>
      <c r="H7" s="45">
        <v>0</v>
      </c>
      <c r="I7" s="45">
        <v>3</v>
      </c>
      <c r="J7" s="45" t="s">
        <v>59</v>
      </c>
      <c r="K7" s="45"/>
    </row>
    <row r="8" spans="1:11">
      <c r="A8" s="41">
        <v>2</v>
      </c>
      <c r="B8" s="41" t="s">
        <v>143</v>
      </c>
      <c r="C8" s="42" t="s">
        <v>92</v>
      </c>
      <c r="D8" s="41">
        <v>780</v>
      </c>
      <c r="E8" s="41" t="s">
        <v>143</v>
      </c>
      <c r="F8" s="45" t="s">
        <v>100</v>
      </c>
      <c r="G8" s="41">
        <v>3</v>
      </c>
      <c r="H8" s="41">
        <v>0</v>
      </c>
      <c r="I8" s="41">
        <v>3</v>
      </c>
      <c r="J8" s="41" t="s">
        <v>59</v>
      </c>
      <c r="K8" s="41"/>
    </row>
    <row r="9" spans="1:11">
      <c r="A9" s="41">
        <v>3</v>
      </c>
      <c r="B9" s="41" t="s">
        <v>143</v>
      </c>
      <c r="C9" s="42" t="s">
        <v>93</v>
      </c>
      <c r="D9" s="41">
        <v>780</v>
      </c>
      <c r="E9" s="41" t="s">
        <v>143</v>
      </c>
      <c r="F9" s="45" t="s">
        <v>100</v>
      </c>
      <c r="G9" s="41">
        <v>9</v>
      </c>
      <c r="H9" s="41">
        <v>0</v>
      </c>
      <c r="I9" s="41">
        <v>4</v>
      </c>
      <c r="J9" s="41" t="s">
        <v>59</v>
      </c>
      <c r="K9" s="41"/>
    </row>
    <row r="10" spans="1:11">
      <c r="A10" s="47">
        <v>4</v>
      </c>
      <c r="B10" s="47" t="s">
        <v>143</v>
      </c>
      <c r="C10" s="48" t="s">
        <v>94</v>
      </c>
      <c r="D10" s="47">
        <v>700</v>
      </c>
      <c r="E10" s="47" t="s">
        <v>143</v>
      </c>
      <c r="F10" s="47" t="s">
        <v>101</v>
      </c>
      <c r="G10" s="47">
        <v>10</v>
      </c>
      <c r="H10" s="47">
        <v>0</v>
      </c>
      <c r="I10" s="47">
        <v>8</v>
      </c>
      <c r="J10" s="47" t="s">
        <v>59</v>
      </c>
      <c r="K10" s="47"/>
    </row>
    <row r="11" spans="1:11">
      <c r="A11" s="47"/>
      <c r="B11" s="47"/>
      <c r="C11" s="48" t="s">
        <v>95</v>
      </c>
      <c r="D11" s="47"/>
      <c r="E11" s="47"/>
      <c r="F11" s="47"/>
      <c r="G11" s="47"/>
      <c r="H11" s="47"/>
      <c r="I11" s="47"/>
      <c r="J11" s="47"/>
      <c r="K11" s="47"/>
    </row>
    <row r="12" spans="1:11">
      <c r="A12" s="47"/>
      <c r="B12" s="47"/>
      <c r="C12" s="48" t="s">
        <v>96</v>
      </c>
      <c r="D12" s="47"/>
      <c r="E12" s="47"/>
      <c r="F12" s="47"/>
      <c r="G12" s="47"/>
      <c r="H12" s="47"/>
      <c r="I12" s="47"/>
      <c r="J12" s="47"/>
      <c r="K12" s="47"/>
    </row>
    <row r="13" spans="1:11">
      <c r="A13" s="47">
        <v>5</v>
      </c>
      <c r="B13" s="47" t="s">
        <v>143</v>
      </c>
      <c r="C13" s="48" t="s">
        <v>97</v>
      </c>
      <c r="D13" s="47">
        <v>920</v>
      </c>
      <c r="E13" s="47" t="s">
        <v>143</v>
      </c>
      <c r="F13" s="47" t="s">
        <v>99</v>
      </c>
      <c r="G13" s="47">
        <v>10</v>
      </c>
      <c r="H13" s="47">
        <v>0</v>
      </c>
      <c r="I13" s="47">
        <v>7</v>
      </c>
      <c r="J13" s="47" t="s">
        <v>59</v>
      </c>
      <c r="K13" s="47"/>
    </row>
    <row r="14" spans="1:11">
      <c r="A14" s="47">
        <v>6</v>
      </c>
      <c r="B14" s="47" t="s">
        <v>143</v>
      </c>
      <c r="C14" s="48" t="s">
        <v>98</v>
      </c>
      <c r="D14" s="47">
        <v>700</v>
      </c>
      <c r="E14" s="47" t="s">
        <v>143</v>
      </c>
      <c r="F14" s="47" t="s">
        <v>100</v>
      </c>
      <c r="G14" s="47">
        <v>4</v>
      </c>
      <c r="H14" s="47">
        <v>0</v>
      </c>
      <c r="I14" s="47">
        <v>2</v>
      </c>
      <c r="J14" s="47" t="s">
        <v>59</v>
      </c>
      <c r="K14" s="47"/>
    </row>
    <row r="15" spans="1:11">
      <c r="A15" s="41">
        <v>7</v>
      </c>
      <c r="B15" s="41" t="s">
        <v>143</v>
      </c>
      <c r="C15" s="42" t="s">
        <v>97</v>
      </c>
      <c r="D15" s="41">
        <v>920</v>
      </c>
      <c r="E15" s="41" t="s">
        <v>74</v>
      </c>
      <c r="F15" s="41" t="s">
        <v>221</v>
      </c>
      <c r="G15" s="41">
        <v>8</v>
      </c>
      <c r="H15" s="41" t="s">
        <v>59</v>
      </c>
      <c r="I15" s="47"/>
      <c r="J15" s="47"/>
      <c r="K15" s="47"/>
    </row>
    <row r="16" spans="1:11">
      <c r="A16" s="68"/>
      <c r="B16" s="69"/>
      <c r="C16" s="69"/>
      <c r="D16" s="70"/>
      <c r="E16" s="70"/>
      <c r="F16" s="151" t="s">
        <v>65</v>
      </c>
      <c r="G16" s="71">
        <f>SUM(G7:G15)</f>
        <v>49</v>
      </c>
      <c r="H16" s="71">
        <f>SUM(H7:H15)</f>
        <v>0</v>
      </c>
      <c r="I16" s="71">
        <f>SUM(I7:I15)</f>
        <v>27</v>
      </c>
      <c r="J16" s="71">
        <f>SUM(J7:J15)</f>
        <v>0</v>
      </c>
      <c r="K16" s="37"/>
    </row>
    <row r="17" spans="1:11">
      <c r="A17" s="65"/>
      <c r="B17" s="66"/>
      <c r="C17" s="66"/>
      <c r="D17" s="67"/>
      <c r="E17" s="67"/>
      <c r="F17" s="152"/>
      <c r="G17" s="153">
        <f>SUM(G16:H16)</f>
        <v>49</v>
      </c>
      <c r="H17" s="153"/>
      <c r="I17" s="153">
        <f>SUM(I16:J16)</f>
        <v>27</v>
      </c>
      <c r="J17" s="153"/>
      <c r="K17" s="37"/>
    </row>
    <row r="18" spans="1:11">
      <c r="A18" s="45">
        <v>1</v>
      </c>
      <c r="B18" s="45" t="s">
        <v>55</v>
      </c>
      <c r="C18" s="46" t="s">
        <v>102</v>
      </c>
      <c r="D18" s="45">
        <v>30</v>
      </c>
      <c r="E18" s="79" t="s">
        <v>103</v>
      </c>
      <c r="F18" s="45" t="s">
        <v>105</v>
      </c>
      <c r="G18" s="45">
        <v>13</v>
      </c>
      <c r="H18" s="45">
        <v>9</v>
      </c>
      <c r="I18" s="45">
        <v>13</v>
      </c>
      <c r="J18" s="45">
        <v>9</v>
      </c>
      <c r="K18" s="45"/>
    </row>
    <row r="19" spans="1:11">
      <c r="A19" s="41"/>
      <c r="B19" s="42"/>
      <c r="C19" s="42"/>
      <c r="D19" s="41"/>
      <c r="E19" s="80" t="s">
        <v>104</v>
      </c>
      <c r="F19" s="41"/>
      <c r="G19" s="41"/>
      <c r="H19" s="41"/>
      <c r="I19" s="41"/>
      <c r="J19" s="41"/>
      <c r="K19" s="41"/>
    </row>
    <row r="20" spans="1:11">
      <c r="A20" s="41">
        <v>2</v>
      </c>
      <c r="B20" s="41" t="s">
        <v>143</v>
      </c>
      <c r="C20" s="42" t="s">
        <v>130</v>
      </c>
      <c r="D20" s="41">
        <v>60</v>
      </c>
      <c r="E20" s="80" t="s">
        <v>131</v>
      </c>
      <c r="F20" s="41" t="s">
        <v>132</v>
      </c>
      <c r="G20" s="41">
        <v>25</v>
      </c>
      <c r="H20" s="41" t="s">
        <v>59</v>
      </c>
      <c r="I20" s="41">
        <v>25</v>
      </c>
      <c r="J20" s="41" t="s">
        <v>59</v>
      </c>
      <c r="K20" s="41"/>
    </row>
    <row r="21" spans="1:11">
      <c r="A21" s="41">
        <v>3</v>
      </c>
      <c r="B21" s="41" t="s">
        <v>143</v>
      </c>
      <c r="C21" s="42" t="s">
        <v>167</v>
      </c>
      <c r="D21" s="41">
        <v>18</v>
      </c>
      <c r="E21" s="80" t="s">
        <v>74</v>
      </c>
      <c r="F21" s="41" t="s">
        <v>163</v>
      </c>
      <c r="G21" s="41">
        <v>18</v>
      </c>
      <c r="H21" s="41">
        <v>2</v>
      </c>
      <c r="I21" s="41">
        <v>18</v>
      </c>
      <c r="J21" s="41">
        <v>2</v>
      </c>
      <c r="K21" s="41"/>
    </row>
    <row r="22" spans="1:11">
      <c r="A22" s="41">
        <v>4</v>
      </c>
      <c r="B22" s="41" t="s">
        <v>143</v>
      </c>
      <c r="C22" s="42" t="s">
        <v>191</v>
      </c>
      <c r="D22" s="41">
        <v>30</v>
      </c>
      <c r="E22" s="80" t="s">
        <v>74</v>
      </c>
      <c r="F22" s="41" t="s">
        <v>190</v>
      </c>
      <c r="G22" s="41">
        <v>25</v>
      </c>
      <c r="H22" s="41" t="s">
        <v>59</v>
      </c>
      <c r="I22" s="41">
        <v>21</v>
      </c>
      <c r="J22" s="41" t="s">
        <v>59</v>
      </c>
      <c r="K22" s="41"/>
    </row>
    <row r="23" spans="1:11">
      <c r="A23" s="41"/>
      <c r="B23" s="41"/>
      <c r="C23" s="42" t="s">
        <v>192</v>
      </c>
      <c r="D23" s="41"/>
      <c r="E23" s="80"/>
      <c r="F23" s="41"/>
      <c r="G23" s="41"/>
      <c r="H23" s="41"/>
      <c r="I23" s="41"/>
      <c r="J23" s="41"/>
      <c r="K23" s="41"/>
    </row>
    <row r="24" spans="1:11">
      <c r="A24" s="41">
        <v>5</v>
      </c>
      <c r="B24" s="41" t="s">
        <v>143</v>
      </c>
      <c r="C24" s="42" t="s">
        <v>193</v>
      </c>
      <c r="D24" s="41">
        <v>30</v>
      </c>
      <c r="E24" s="80" t="s">
        <v>74</v>
      </c>
      <c r="F24" s="41" t="s">
        <v>190</v>
      </c>
      <c r="G24" s="41">
        <v>15</v>
      </c>
      <c r="H24" s="41">
        <v>6</v>
      </c>
      <c r="I24" s="41">
        <v>14</v>
      </c>
      <c r="J24" s="41">
        <v>5</v>
      </c>
      <c r="K24" s="41"/>
    </row>
    <row r="25" spans="1:11">
      <c r="A25" s="41">
        <v>6</v>
      </c>
      <c r="B25" s="41" t="s">
        <v>143</v>
      </c>
      <c r="C25" s="42" t="s">
        <v>197</v>
      </c>
      <c r="D25" s="41">
        <v>30</v>
      </c>
      <c r="E25" s="80" t="s">
        <v>74</v>
      </c>
      <c r="F25" s="41" t="s">
        <v>190</v>
      </c>
      <c r="G25" s="41">
        <v>28</v>
      </c>
      <c r="H25" s="41">
        <v>1</v>
      </c>
      <c r="I25" s="41">
        <v>28</v>
      </c>
      <c r="J25" s="41">
        <v>1</v>
      </c>
      <c r="K25" s="41"/>
    </row>
    <row r="26" spans="1:11">
      <c r="A26" s="41">
        <v>7</v>
      </c>
      <c r="B26" s="41" t="s">
        <v>143</v>
      </c>
      <c r="C26" s="42" t="s">
        <v>199</v>
      </c>
      <c r="D26" s="41">
        <v>30</v>
      </c>
      <c r="E26" s="80" t="s">
        <v>200</v>
      </c>
      <c r="F26" s="41"/>
      <c r="G26" s="41"/>
      <c r="H26" s="41"/>
      <c r="I26" s="41"/>
      <c r="J26" s="41"/>
      <c r="K26" s="41"/>
    </row>
    <row r="27" spans="1:11">
      <c r="A27" s="47"/>
      <c r="B27" s="47"/>
      <c r="C27" s="48"/>
      <c r="D27" s="47"/>
      <c r="E27" s="81" t="s">
        <v>201</v>
      </c>
      <c r="F27" s="47" t="s">
        <v>202</v>
      </c>
      <c r="G27" s="47">
        <v>10</v>
      </c>
      <c r="H27" s="47">
        <v>10</v>
      </c>
      <c r="I27" s="47">
        <v>10</v>
      </c>
      <c r="J27" s="47">
        <v>10</v>
      </c>
      <c r="K27" s="47"/>
    </row>
    <row r="28" spans="1:11">
      <c r="A28" s="47">
        <v>8</v>
      </c>
      <c r="B28" s="47" t="s">
        <v>143</v>
      </c>
      <c r="C28" s="48" t="s">
        <v>56</v>
      </c>
      <c r="D28" s="47">
        <v>30</v>
      </c>
      <c r="E28" s="81" t="s">
        <v>214</v>
      </c>
      <c r="F28" s="47" t="s">
        <v>216</v>
      </c>
      <c r="G28" s="47">
        <v>33</v>
      </c>
      <c r="H28" s="47" t="s">
        <v>59</v>
      </c>
      <c r="I28" s="47">
        <v>33</v>
      </c>
      <c r="J28" s="47" t="s">
        <v>59</v>
      </c>
      <c r="K28" s="47"/>
    </row>
    <row r="29" spans="1:11">
      <c r="A29" s="47"/>
      <c r="B29" s="47"/>
      <c r="C29" s="48"/>
      <c r="D29" s="47"/>
      <c r="E29" s="81" t="s">
        <v>215</v>
      </c>
      <c r="F29" s="47"/>
      <c r="G29" s="47"/>
      <c r="H29" s="47"/>
      <c r="I29" s="47"/>
      <c r="J29" s="47"/>
      <c r="K29" s="47"/>
    </row>
    <row r="30" spans="1:11">
      <c r="A30" s="47"/>
      <c r="B30" s="47"/>
      <c r="C30" s="48"/>
      <c r="D30" s="47"/>
      <c r="E30" s="81" t="s">
        <v>62</v>
      </c>
      <c r="F30" s="47"/>
      <c r="G30" s="47"/>
      <c r="H30" s="47"/>
      <c r="I30" s="47"/>
      <c r="J30" s="47"/>
      <c r="K30" s="47"/>
    </row>
    <row r="31" spans="1:11">
      <c r="A31" s="47">
        <v>9</v>
      </c>
      <c r="B31" s="47" t="s">
        <v>143</v>
      </c>
      <c r="C31" s="48" t="s">
        <v>222</v>
      </c>
      <c r="D31" s="47">
        <v>18</v>
      </c>
      <c r="E31" s="81" t="s">
        <v>214</v>
      </c>
      <c r="F31" s="47" t="s">
        <v>224</v>
      </c>
      <c r="G31" s="47">
        <v>29</v>
      </c>
      <c r="H31" s="47" t="s">
        <v>59</v>
      </c>
      <c r="I31" s="47">
        <v>27</v>
      </c>
      <c r="J31" s="47" t="s">
        <v>59</v>
      </c>
      <c r="K31" s="47"/>
    </row>
    <row r="32" spans="1:11">
      <c r="A32" s="47"/>
      <c r="B32" s="47"/>
      <c r="C32" s="48" t="s">
        <v>223</v>
      </c>
      <c r="D32" s="47"/>
      <c r="E32" s="81" t="s">
        <v>215</v>
      </c>
      <c r="F32" s="47"/>
      <c r="G32" s="47"/>
      <c r="H32" s="47"/>
      <c r="I32" s="47"/>
      <c r="J32" s="47"/>
      <c r="K32" s="47"/>
    </row>
    <row r="33" spans="1:11">
      <c r="A33" s="41"/>
      <c r="B33" s="42"/>
      <c r="C33" s="42"/>
      <c r="D33" s="41"/>
      <c r="E33" s="80" t="s">
        <v>62</v>
      </c>
      <c r="F33" s="41"/>
      <c r="G33" s="41"/>
      <c r="H33" s="41"/>
      <c r="I33" s="41"/>
      <c r="J33" s="41"/>
      <c r="K33" s="41"/>
    </row>
    <row r="34" spans="1:11">
      <c r="A34" s="41">
        <v>10</v>
      </c>
      <c r="B34" s="41" t="s">
        <v>143</v>
      </c>
      <c r="C34" s="42" t="s">
        <v>230</v>
      </c>
      <c r="D34" s="41">
        <v>30</v>
      </c>
      <c r="E34" s="80" t="s">
        <v>231</v>
      </c>
      <c r="F34" s="41" t="s">
        <v>232</v>
      </c>
      <c r="G34" s="41">
        <v>26</v>
      </c>
      <c r="H34" s="41">
        <v>1</v>
      </c>
      <c r="I34" s="41">
        <v>20</v>
      </c>
      <c r="J34" s="41">
        <v>0</v>
      </c>
      <c r="K34" s="41"/>
    </row>
    <row r="35" spans="1:11">
      <c r="A35" s="47">
        <v>11</v>
      </c>
      <c r="B35" s="47" t="s">
        <v>143</v>
      </c>
      <c r="C35" s="48" t="s">
        <v>102</v>
      </c>
      <c r="D35" s="47">
        <v>30</v>
      </c>
      <c r="E35" s="81" t="s">
        <v>233</v>
      </c>
      <c r="F35" s="47" t="s">
        <v>234</v>
      </c>
      <c r="G35" s="47">
        <v>11</v>
      </c>
      <c r="H35" s="47">
        <v>14</v>
      </c>
      <c r="I35" s="47">
        <v>11</v>
      </c>
      <c r="J35" s="47">
        <v>11</v>
      </c>
      <c r="K35" s="47"/>
    </row>
    <row r="36" spans="1:11">
      <c r="A36" s="47">
        <v>12</v>
      </c>
      <c r="B36" s="47" t="s">
        <v>143</v>
      </c>
      <c r="C36" s="48" t="s">
        <v>268</v>
      </c>
      <c r="D36" s="47">
        <v>60</v>
      </c>
      <c r="E36" s="81" t="s">
        <v>62</v>
      </c>
      <c r="F36" s="47" t="s">
        <v>267</v>
      </c>
      <c r="G36" s="47">
        <v>18</v>
      </c>
      <c r="H36" s="47" t="s">
        <v>59</v>
      </c>
      <c r="I36" s="47">
        <v>18</v>
      </c>
      <c r="J36" s="47" t="s">
        <v>59</v>
      </c>
      <c r="K36" s="47"/>
    </row>
    <row r="37" spans="1:11">
      <c r="A37" s="47"/>
      <c r="B37" s="47"/>
      <c r="C37" s="48" t="s">
        <v>269</v>
      </c>
      <c r="D37" s="47"/>
      <c r="E37" s="81"/>
      <c r="F37" s="47"/>
      <c r="G37" s="47"/>
      <c r="H37" s="47"/>
      <c r="I37" s="47"/>
      <c r="J37" s="47"/>
      <c r="K37" s="47"/>
    </row>
    <row r="38" spans="1:11">
      <c r="A38" s="43">
        <v>13</v>
      </c>
      <c r="B38" s="43" t="s">
        <v>143</v>
      </c>
      <c r="C38" s="44" t="s">
        <v>71</v>
      </c>
      <c r="D38" s="43">
        <v>18</v>
      </c>
      <c r="E38" s="120" t="s">
        <v>109</v>
      </c>
      <c r="F38" s="43" t="s">
        <v>287</v>
      </c>
      <c r="G38" s="43">
        <v>30</v>
      </c>
      <c r="H38" s="43" t="s">
        <v>59</v>
      </c>
      <c r="I38" s="43">
        <v>30</v>
      </c>
      <c r="J38" s="43" t="s">
        <v>59</v>
      </c>
      <c r="K38" s="43"/>
    </row>
    <row r="39" spans="1:11">
      <c r="A39" s="82"/>
      <c r="B39" s="83"/>
      <c r="C39" s="83"/>
      <c r="D39" s="82"/>
      <c r="E39" s="84"/>
      <c r="F39" s="151" t="s">
        <v>65</v>
      </c>
      <c r="G39" s="78">
        <f>SUM(G18:G38)</f>
        <v>281</v>
      </c>
      <c r="H39" s="119">
        <f>SUM(H18:H38)</f>
        <v>43</v>
      </c>
      <c r="I39" s="78">
        <f>SUM(I18:I38)</f>
        <v>268</v>
      </c>
      <c r="J39" s="78">
        <f>SUM(J18:J38)</f>
        <v>38</v>
      </c>
      <c r="K39" s="37"/>
    </row>
    <row r="40" spans="1:11">
      <c r="A40" s="85"/>
      <c r="B40" s="86"/>
      <c r="C40" s="86"/>
      <c r="D40" s="85"/>
      <c r="E40" s="87"/>
      <c r="F40" s="152"/>
      <c r="G40" s="153">
        <f>SUM(G39:H39)</f>
        <v>324</v>
      </c>
      <c r="H40" s="153"/>
      <c r="I40" s="153">
        <f>SUM(I39:J39)</f>
        <v>306</v>
      </c>
      <c r="J40" s="153"/>
      <c r="K40" s="37"/>
    </row>
    <row r="41" spans="1:11">
      <c r="A41" s="45">
        <v>1</v>
      </c>
      <c r="B41" s="45" t="s">
        <v>111</v>
      </c>
      <c r="C41" s="46" t="s">
        <v>154</v>
      </c>
      <c r="D41" s="45">
        <v>18</v>
      </c>
      <c r="E41" s="79" t="s">
        <v>74</v>
      </c>
      <c r="F41" s="45" t="s">
        <v>157</v>
      </c>
      <c r="G41" s="45">
        <v>2</v>
      </c>
      <c r="H41" s="45">
        <v>18</v>
      </c>
      <c r="I41" s="45">
        <v>2</v>
      </c>
      <c r="J41" s="45">
        <v>18</v>
      </c>
      <c r="K41" s="45"/>
    </row>
    <row r="42" spans="1:11">
      <c r="A42" s="41">
        <v>2</v>
      </c>
      <c r="B42" s="41" t="s">
        <v>143</v>
      </c>
      <c r="C42" s="46" t="s">
        <v>155</v>
      </c>
      <c r="D42" s="41">
        <v>18</v>
      </c>
      <c r="E42" s="80" t="s">
        <v>74</v>
      </c>
      <c r="F42" s="45" t="s">
        <v>157</v>
      </c>
      <c r="G42" s="41">
        <v>9</v>
      </c>
      <c r="H42" s="41">
        <v>18</v>
      </c>
      <c r="I42" s="41">
        <v>9</v>
      </c>
      <c r="J42" s="41">
        <v>18</v>
      </c>
      <c r="K42" s="41"/>
    </row>
    <row r="43" spans="1:11">
      <c r="A43" s="41">
        <v>3</v>
      </c>
      <c r="B43" s="41" t="s">
        <v>143</v>
      </c>
      <c r="C43" s="46" t="s">
        <v>156</v>
      </c>
      <c r="D43" s="41">
        <v>18</v>
      </c>
      <c r="E43" s="80" t="s">
        <v>74</v>
      </c>
      <c r="F43" s="45" t="s">
        <v>157</v>
      </c>
      <c r="G43" s="41">
        <v>5</v>
      </c>
      <c r="H43" s="41">
        <v>21</v>
      </c>
      <c r="I43" s="41">
        <v>5</v>
      </c>
      <c r="J43" s="41">
        <v>21</v>
      </c>
      <c r="K43" s="41"/>
    </row>
    <row r="44" spans="1:11">
      <c r="A44" s="41">
        <v>4</v>
      </c>
      <c r="B44" s="41" t="s">
        <v>143</v>
      </c>
      <c r="C44" s="42" t="s">
        <v>158</v>
      </c>
      <c r="D44" s="41">
        <v>18</v>
      </c>
      <c r="E44" s="80" t="s">
        <v>159</v>
      </c>
      <c r="F44" s="41" t="s">
        <v>160</v>
      </c>
      <c r="G44" s="41">
        <v>13</v>
      </c>
      <c r="H44" s="41">
        <v>17</v>
      </c>
      <c r="I44" s="41">
        <v>13</v>
      </c>
      <c r="J44" s="41">
        <v>15</v>
      </c>
      <c r="K44" s="41"/>
    </row>
    <row r="45" spans="1:11">
      <c r="A45" s="41">
        <v>5</v>
      </c>
      <c r="B45" s="41" t="s">
        <v>143</v>
      </c>
      <c r="C45" s="42" t="s">
        <v>158</v>
      </c>
      <c r="D45" s="41">
        <v>18</v>
      </c>
      <c r="E45" s="80" t="s">
        <v>159</v>
      </c>
      <c r="F45" s="41" t="s">
        <v>161</v>
      </c>
      <c r="G45" s="41">
        <v>12</v>
      </c>
      <c r="H45" s="41">
        <v>18</v>
      </c>
      <c r="I45" s="41">
        <v>10</v>
      </c>
      <c r="J45" s="41">
        <v>18</v>
      </c>
      <c r="K45" s="41"/>
    </row>
    <row r="46" spans="1:11">
      <c r="A46" s="41">
        <v>6</v>
      </c>
      <c r="B46" s="41" t="s">
        <v>143</v>
      </c>
      <c r="C46" s="42" t="s">
        <v>162</v>
      </c>
      <c r="D46" s="41">
        <v>18</v>
      </c>
      <c r="E46" s="80" t="s">
        <v>74</v>
      </c>
      <c r="F46" s="41" t="s">
        <v>163</v>
      </c>
      <c r="G46" s="41">
        <v>20</v>
      </c>
      <c r="H46" s="41" t="s">
        <v>59</v>
      </c>
      <c r="I46" s="41">
        <v>20</v>
      </c>
      <c r="J46" s="41" t="s">
        <v>59</v>
      </c>
      <c r="K46" s="41"/>
    </row>
    <row r="47" spans="1:11">
      <c r="A47" s="41">
        <v>7</v>
      </c>
      <c r="B47" s="41" t="s">
        <v>143</v>
      </c>
      <c r="C47" s="42" t="s">
        <v>164</v>
      </c>
      <c r="D47" s="41">
        <v>18</v>
      </c>
      <c r="E47" s="80" t="s">
        <v>74</v>
      </c>
      <c r="F47" s="41" t="s">
        <v>163</v>
      </c>
      <c r="G47" s="41">
        <v>18</v>
      </c>
      <c r="H47" s="41">
        <v>2</v>
      </c>
      <c r="I47" s="41">
        <v>18</v>
      </c>
      <c r="J47" s="41">
        <v>2</v>
      </c>
      <c r="K47" s="41"/>
    </row>
    <row r="48" spans="1:11">
      <c r="A48" s="41">
        <v>8</v>
      </c>
      <c r="B48" s="41" t="s">
        <v>143</v>
      </c>
      <c r="C48" s="42" t="s">
        <v>206</v>
      </c>
      <c r="D48" s="41">
        <v>18</v>
      </c>
      <c r="E48" s="80" t="s">
        <v>208</v>
      </c>
      <c r="F48" s="41" t="s">
        <v>209</v>
      </c>
      <c r="G48" s="41">
        <v>9</v>
      </c>
      <c r="H48" s="41">
        <v>17</v>
      </c>
      <c r="I48" s="41">
        <v>9</v>
      </c>
      <c r="J48" s="41">
        <v>17</v>
      </c>
      <c r="K48" s="41"/>
    </row>
    <row r="49" spans="1:11">
      <c r="A49" s="41"/>
      <c r="B49" s="41"/>
      <c r="C49" s="42" t="s">
        <v>207</v>
      </c>
      <c r="D49" s="41"/>
      <c r="E49" s="80" t="s">
        <v>138</v>
      </c>
      <c r="F49" s="41"/>
      <c r="G49" s="41"/>
      <c r="H49" s="41"/>
      <c r="I49" s="41"/>
      <c r="J49" s="41"/>
      <c r="K49" s="41"/>
    </row>
    <row r="50" spans="1:11">
      <c r="A50" s="41">
        <v>9</v>
      </c>
      <c r="B50" s="41" t="s">
        <v>143</v>
      </c>
      <c r="C50" s="42" t="s">
        <v>206</v>
      </c>
      <c r="D50" s="41">
        <v>18</v>
      </c>
      <c r="E50" s="80" t="s">
        <v>208</v>
      </c>
      <c r="F50" s="41" t="s">
        <v>209</v>
      </c>
      <c r="G50" s="41">
        <v>16</v>
      </c>
      <c r="H50" s="41">
        <v>10</v>
      </c>
      <c r="I50" s="41">
        <v>16</v>
      </c>
      <c r="J50" s="41">
        <v>10</v>
      </c>
      <c r="K50" s="41"/>
    </row>
    <row r="51" spans="1:11">
      <c r="A51" s="41"/>
      <c r="B51" s="42"/>
      <c r="C51" s="42" t="s">
        <v>207</v>
      </c>
      <c r="D51" s="41"/>
      <c r="E51" s="80" t="s">
        <v>138</v>
      </c>
      <c r="F51" s="41"/>
      <c r="G51" s="41"/>
      <c r="H51" s="41"/>
      <c r="I51" s="41"/>
      <c r="J51" s="41"/>
      <c r="K51" s="41"/>
    </row>
    <row r="52" spans="1:11">
      <c r="A52" s="47">
        <v>10</v>
      </c>
      <c r="B52" s="47" t="s">
        <v>143</v>
      </c>
      <c r="C52" s="48" t="s">
        <v>228</v>
      </c>
      <c r="D52" s="47">
        <v>30</v>
      </c>
      <c r="E52" s="81" t="s">
        <v>74</v>
      </c>
      <c r="F52" s="47" t="s">
        <v>229</v>
      </c>
      <c r="G52" s="47">
        <v>12</v>
      </c>
      <c r="H52" s="47">
        <v>6</v>
      </c>
      <c r="I52" s="47">
        <v>11</v>
      </c>
      <c r="J52" s="47">
        <v>5</v>
      </c>
      <c r="K52" s="47"/>
    </row>
    <row r="53" spans="1:11">
      <c r="A53" s="47">
        <v>11</v>
      </c>
      <c r="B53" s="47" t="s">
        <v>143</v>
      </c>
      <c r="C53" s="48" t="s">
        <v>270</v>
      </c>
      <c r="D53" s="47">
        <v>30</v>
      </c>
      <c r="E53" s="81" t="s">
        <v>273</v>
      </c>
      <c r="F53" s="47" t="s">
        <v>272</v>
      </c>
      <c r="G53" s="47">
        <v>15</v>
      </c>
      <c r="H53" s="47">
        <v>5</v>
      </c>
      <c r="I53" s="47">
        <v>15</v>
      </c>
      <c r="J53" s="47">
        <v>5</v>
      </c>
      <c r="K53" s="47"/>
    </row>
    <row r="54" spans="1:11">
      <c r="A54" s="47"/>
      <c r="B54" s="47"/>
      <c r="C54" s="48"/>
      <c r="D54" s="47"/>
      <c r="E54" s="81" t="s">
        <v>271</v>
      </c>
      <c r="F54" s="47"/>
      <c r="G54" s="47"/>
      <c r="H54" s="47"/>
      <c r="I54" s="47"/>
      <c r="J54" s="47"/>
      <c r="K54" s="47"/>
    </row>
    <row r="55" spans="1:11">
      <c r="A55" s="47">
        <v>11</v>
      </c>
      <c r="B55" s="47" t="s">
        <v>143</v>
      </c>
      <c r="C55" s="48" t="s">
        <v>71</v>
      </c>
      <c r="D55" s="47">
        <v>18</v>
      </c>
      <c r="E55" s="81" t="s">
        <v>74</v>
      </c>
      <c r="F55" s="47" t="s">
        <v>245</v>
      </c>
      <c r="G55" s="47">
        <v>25</v>
      </c>
      <c r="H55" s="47">
        <v>0</v>
      </c>
      <c r="I55" s="47">
        <v>25</v>
      </c>
      <c r="J55" s="47">
        <v>0</v>
      </c>
      <c r="K55" s="47"/>
    </row>
    <row r="56" spans="1:11">
      <c r="A56" s="47">
        <v>12</v>
      </c>
      <c r="B56" s="47" t="s">
        <v>143</v>
      </c>
      <c r="C56" s="48" t="s">
        <v>71</v>
      </c>
      <c r="D56" s="47">
        <v>18</v>
      </c>
      <c r="E56" s="81" t="s">
        <v>278</v>
      </c>
      <c r="F56" s="47" t="s">
        <v>280</v>
      </c>
      <c r="G56" s="47">
        <v>19</v>
      </c>
      <c r="H56" s="47">
        <v>8</v>
      </c>
      <c r="I56" s="47">
        <v>19</v>
      </c>
      <c r="J56" s="47">
        <v>8</v>
      </c>
      <c r="K56" s="47"/>
    </row>
    <row r="57" spans="1:11">
      <c r="A57" s="47"/>
      <c r="B57" s="48"/>
      <c r="C57" s="48"/>
      <c r="D57" s="47"/>
      <c r="E57" s="81" t="s">
        <v>279</v>
      </c>
      <c r="F57" s="47"/>
      <c r="G57" s="47"/>
      <c r="H57" s="47"/>
      <c r="I57" s="47"/>
      <c r="J57" s="47"/>
      <c r="K57" s="47"/>
    </row>
    <row r="58" spans="1:11">
      <c r="A58" s="82"/>
      <c r="B58" s="83"/>
      <c r="C58" s="83"/>
      <c r="D58" s="82"/>
      <c r="E58" s="84"/>
      <c r="F58" s="154" t="s">
        <v>65</v>
      </c>
      <c r="G58" s="100">
        <f>SUM(G41:G57)</f>
        <v>175</v>
      </c>
      <c r="H58" s="100">
        <f>SUM(H41:H57)</f>
        <v>140</v>
      </c>
      <c r="I58" s="100">
        <f>SUM(I41:I57)</f>
        <v>172</v>
      </c>
      <c r="J58" s="100">
        <f>SUM(J41:J57)</f>
        <v>137</v>
      </c>
      <c r="K58" s="100"/>
    </row>
    <row r="59" spans="1:11">
      <c r="A59" s="85"/>
      <c r="B59" s="86"/>
      <c r="C59" s="86"/>
      <c r="D59" s="85"/>
      <c r="E59" s="85"/>
      <c r="F59" s="155"/>
      <c r="G59" s="156">
        <f>SUM(G58:H58)</f>
        <v>315</v>
      </c>
      <c r="H59" s="157"/>
      <c r="I59" s="156">
        <f>SUM(I58:J58)</f>
        <v>309</v>
      </c>
      <c r="J59" s="157"/>
      <c r="K59" s="100"/>
    </row>
  </sheetData>
  <mergeCells count="19">
    <mergeCell ref="F16:F17"/>
    <mergeCell ref="G17:H17"/>
    <mergeCell ref="I17:J17"/>
    <mergeCell ref="A1:K1"/>
    <mergeCell ref="A2:K2"/>
    <mergeCell ref="A5:A6"/>
    <mergeCell ref="B5:B6"/>
    <mergeCell ref="C5:C6"/>
    <mergeCell ref="E5:E6"/>
    <mergeCell ref="F5:F6"/>
    <mergeCell ref="G5:H5"/>
    <mergeCell ref="I5:J5"/>
    <mergeCell ref="K5:K6"/>
    <mergeCell ref="F58:F59"/>
    <mergeCell ref="G59:H59"/>
    <mergeCell ref="I59:J59"/>
    <mergeCell ref="F39:F40"/>
    <mergeCell ref="G40:H40"/>
    <mergeCell ref="I40:J40"/>
  </mergeCells>
  <pageMargins left="0.31496062992125984" right="0.31496062992125984" top="0.39370078740157483" bottom="0.19685039370078741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14"/>
  <sheetViews>
    <sheetView workbookViewId="0">
      <selection activeCell="F23" sqref="F23"/>
    </sheetView>
  </sheetViews>
  <sheetFormatPr defaultRowHeight="24"/>
  <cols>
    <col min="1" max="1" width="5.5" style="36" customWidth="1"/>
    <col min="2" max="2" width="18.25" style="36" customWidth="1"/>
    <col min="3" max="3" width="23.875" style="36" customWidth="1"/>
    <col min="4" max="4" width="7.125" style="36" customWidth="1"/>
    <col min="5" max="5" width="15.5" style="36" customWidth="1"/>
    <col min="6" max="6" width="19.875" style="36" customWidth="1"/>
    <col min="7" max="7" width="7.5" style="36" customWidth="1"/>
    <col min="8" max="9" width="8" style="36" customWidth="1"/>
    <col min="10" max="10" width="8.375" style="36" customWidth="1"/>
    <col min="11" max="11" width="9.625" style="36" customWidth="1"/>
    <col min="12" max="16384" width="9" style="36"/>
  </cols>
  <sheetData>
    <row r="1" spans="1:11">
      <c r="A1" s="139" t="s">
        <v>133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</row>
    <row r="2" spans="1:11">
      <c r="A2" s="139" t="s">
        <v>134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</row>
    <row r="3" spans="1:11">
      <c r="A3" s="60" t="s">
        <v>135</v>
      </c>
      <c r="C3" s="60"/>
    </row>
    <row r="4" spans="1:11">
      <c r="A4" s="60"/>
      <c r="C4" s="60"/>
    </row>
    <row r="5" spans="1:11">
      <c r="A5" s="141" t="s">
        <v>67</v>
      </c>
      <c r="B5" s="141" t="s">
        <v>47</v>
      </c>
      <c r="C5" s="141" t="s">
        <v>48</v>
      </c>
      <c r="D5" s="58" t="s">
        <v>49</v>
      </c>
      <c r="E5" s="141" t="s">
        <v>50</v>
      </c>
      <c r="F5" s="141" t="s">
        <v>63</v>
      </c>
      <c r="G5" s="138" t="s">
        <v>51</v>
      </c>
      <c r="H5" s="138"/>
      <c r="I5" s="138" t="s">
        <v>54</v>
      </c>
      <c r="J5" s="138"/>
      <c r="K5" s="141" t="s">
        <v>60</v>
      </c>
    </row>
    <row r="6" spans="1:11">
      <c r="A6" s="142"/>
      <c r="B6" s="142"/>
      <c r="C6" s="142"/>
      <c r="D6" s="64" t="s">
        <v>57</v>
      </c>
      <c r="E6" s="142"/>
      <c r="F6" s="142"/>
      <c r="G6" s="64" t="s">
        <v>52</v>
      </c>
      <c r="H6" s="64" t="s">
        <v>53</v>
      </c>
      <c r="I6" s="64" t="s">
        <v>52</v>
      </c>
      <c r="J6" s="64" t="s">
        <v>53</v>
      </c>
      <c r="K6" s="142"/>
    </row>
    <row r="7" spans="1:11">
      <c r="A7" s="45">
        <v>1</v>
      </c>
      <c r="B7" s="46" t="s">
        <v>55</v>
      </c>
      <c r="C7" s="46" t="s">
        <v>136</v>
      </c>
      <c r="D7" s="45">
        <v>60</v>
      </c>
      <c r="E7" s="79" t="s">
        <v>137</v>
      </c>
      <c r="F7" s="45" t="s">
        <v>139</v>
      </c>
      <c r="G7" s="45">
        <v>1</v>
      </c>
      <c r="H7" s="45">
        <v>21</v>
      </c>
      <c r="I7" s="45">
        <v>1</v>
      </c>
      <c r="J7" s="45">
        <v>21</v>
      </c>
      <c r="K7" s="45"/>
    </row>
    <row r="8" spans="1:11">
      <c r="A8" s="41"/>
      <c r="B8" s="42"/>
      <c r="C8" s="42"/>
      <c r="D8" s="41"/>
      <c r="E8" s="80" t="s">
        <v>138</v>
      </c>
      <c r="F8" s="45"/>
      <c r="G8" s="41"/>
      <c r="H8" s="41"/>
      <c r="I8" s="41"/>
      <c r="J8" s="41"/>
      <c r="K8" s="41"/>
    </row>
    <row r="9" spans="1:11">
      <c r="A9" s="41">
        <v>2</v>
      </c>
      <c r="B9" s="42" t="s">
        <v>55</v>
      </c>
      <c r="C9" s="42" t="s">
        <v>136</v>
      </c>
      <c r="D9" s="41">
        <v>60</v>
      </c>
      <c r="E9" s="80" t="s">
        <v>175</v>
      </c>
      <c r="F9" s="45" t="s">
        <v>177</v>
      </c>
      <c r="G9" s="41">
        <v>2</v>
      </c>
      <c r="H9" s="41">
        <v>18</v>
      </c>
      <c r="I9" s="41">
        <v>2</v>
      </c>
      <c r="J9" s="41">
        <v>15</v>
      </c>
      <c r="K9" s="41"/>
    </row>
    <row r="10" spans="1:11">
      <c r="A10" s="47"/>
      <c r="B10" s="48"/>
      <c r="C10" s="48"/>
      <c r="D10" s="47"/>
      <c r="E10" s="81" t="s">
        <v>176</v>
      </c>
      <c r="F10" s="47"/>
      <c r="G10" s="47"/>
      <c r="H10" s="47"/>
      <c r="I10" s="47"/>
      <c r="J10" s="47"/>
      <c r="K10" s="47"/>
    </row>
    <row r="11" spans="1:11">
      <c r="A11" s="47">
        <v>3</v>
      </c>
      <c r="B11" s="48" t="s">
        <v>55</v>
      </c>
      <c r="C11" s="48" t="s">
        <v>136</v>
      </c>
      <c r="D11" s="47">
        <v>60</v>
      </c>
      <c r="E11" s="47" t="s">
        <v>263</v>
      </c>
      <c r="F11" s="47" t="s">
        <v>265</v>
      </c>
      <c r="G11" s="47" t="s">
        <v>59</v>
      </c>
      <c r="H11" s="47">
        <v>24</v>
      </c>
      <c r="I11" s="47" t="s">
        <v>59</v>
      </c>
      <c r="J11" s="47">
        <v>24</v>
      </c>
      <c r="K11" s="47"/>
    </row>
    <row r="12" spans="1:11">
      <c r="A12" s="43"/>
      <c r="B12" s="44"/>
      <c r="C12" s="44"/>
      <c r="D12" s="43"/>
      <c r="E12" s="43" t="s">
        <v>264</v>
      </c>
      <c r="F12" s="43"/>
      <c r="G12" s="43"/>
      <c r="H12" s="43"/>
      <c r="I12" s="43"/>
      <c r="J12" s="43"/>
      <c r="K12" s="43"/>
    </row>
    <row r="13" spans="1:11">
      <c r="A13" s="68"/>
      <c r="B13" s="69"/>
      <c r="C13" s="69"/>
      <c r="D13" s="70"/>
      <c r="E13" s="70"/>
      <c r="F13" s="151" t="s">
        <v>65</v>
      </c>
      <c r="G13" s="97">
        <f>SUM(G7:G12)</f>
        <v>3</v>
      </c>
      <c r="H13" s="97">
        <f>SUM(H7:H12)</f>
        <v>63</v>
      </c>
      <c r="I13" s="97">
        <f>SUM(I7:I12)</f>
        <v>3</v>
      </c>
      <c r="J13" s="97">
        <f>SUM(J7:J12)</f>
        <v>60</v>
      </c>
      <c r="K13" s="37"/>
    </row>
    <row r="14" spans="1:11">
      <c r="A14" s="65"/>
      <c r="B14" s="66"/>
      <c r="C14" s="66"/>
      <c r="D14" s="67"/>
      <c r="E14" s="67"/>
      <c r="F14" s="152"/>
      <c r="G14" s="153">
        <f>SUM(G13:H13)</f>
        <v>66</v>
      </c>
      <c r="H14" s="153"/>
      <c r="I14" s="153">
        <f>SUM(I13:J13)</f>
        <v>63</v>
      </c>
      <c r="J14" s="153"/>
      <c r="K14" s="37"/>
    </row>
  </sheetData>
  <mergeCells count="13">
    <mergeCell ref="F13:F14"/>
    <mergeCell ref="G14:H14"/>
    <mergeCell ref="I14:J14"/>
    <mergeCell ref="A1:K1"/>
    <mergeCell ref="A2:K2"/>
    <mergeCell ref="A5:A6"/>
    <mergeCell ref="B5:B6"/>
    <mergeCell ref="C5:C6"/>
    <mergeCell ref="E5:E6"/>
    <mergeCell ref="F5:F6"/>
    <mergeCell ref="G5:H5"/>
    <mergeCell ref="I5:J5"/>
    <mergeCell ref="K5:K6"/>
  </mergeCells>
  <pageMargins left="0.29527559055118113" right="0.29527559055118113" top="0.39370078740157483" bottom="0.19685039370078741" header="0.31496062992125984" footer="0.31496062992125984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L19"/>
  <sheetViews>
    <sheetView workbookViewId="0">
      <selection activeCell="I10" sqref="I10"/>
    </sheetView>
  </sheetViews>
  <sheetFormatPr defaultRowHeight="24"/>
  <cols>
    <col min="1" max="1" width="5.5" style="36" customWidth="1"/>
    <col min="2" max="2" width="20" style="36" customWidth="1"/>
    <col min="3" max="3" width="6.125" style="36" customWidth="1"/>
    <col min="4" max="4" width="16.25" style="36" customWidth="1"/>
    <col min="5" max="5" width="15.625" style="36" customWidth="1"/>
    <col min="6" max="6" width="7.5" style="36" customWidth="1"/>
    <col min="7" max="8" width="8" style="36" customWidth="1"/>
    <col min="9" max="9" width="9.375" style="36" customWidth="1"/>
    <col min="10" max="10" width="10.625" style="36" customWidth="1"/>
    <col min="11" max="16384" width="9" style="36"/>
  </cols>
  <sheetData>
    <row r="1" spans="1:12">
      <c r="A1" s="139" t="s">
        <v>44</v>
      </c>
      <c r="B1" s="139"/>
      <c r="C1" s="139"/>
      <c r="D1" s="139"/>
      <c r="E1" s="139"/>
      <c r="F1" s="139"/>
      <c r="G1" s="139"/>
      <c r="H1" s="139"/>
      <c r="I1" s="139"/>
      <c r="J1" s="139"/>
    </row>
    <row r="2" spans="1:12">
      <c r="A2" s="139" t="s">
        <v>45</v>
      </c>
      <c r="B2" s="139"/>
      <c r="C2" s="139"/>
      <c r="D2" s="139"/>
      <c r="E2" s="139"/>
      <c r="F2" s="139"/>
      <c r="G2" s="139"/>
      <c r="H2" s="139"/>
      <c r="I2" s="139"/>
      <c r="J2" s="139"/>
    </row>
    <row r="3" spans="1:12">
      <c r="A3" s="60" t="s">
        <v>210</v>
      </c>
      <c r="B3" s="60"/>
    </row>
    <row r="4" spans="1:12">
      <c r="A4" s="141" t="s">
        <v>67</v>
      </c>
      <c r="B4" s="141" t="s">
        <v>48</v>
      </c>
      <c r="C4" s="141" t="s">
        <v>72</v>
      </c>
      <c r="D4" s="141" t="s">
        <v>73</v>
      </c>
      <c r="E4" s="141" t="s">
        <v>75</v>
      </c>
      <c r="F4" s="138" t="s">
        <v>212</v>
      </c>
      <c r="G4" s="138"/>
      <c r="H4" s="138" t="s">
        <v>149</v>
      </c>
      <c r="I4" s="138"/>
      <c r="J4" s="141" t="s">
        <v>60</v>
      </c>
    </row>
    <row r="5" spans="1:12">
      <c r="A5" s="142"/>
      <c r="B5" s="142"/>
      <c r="C5" s="142"/>
      <c r="D5" s="142"/>
      <c r="E5" s="142"/>
      <c r="F5" s="64" t="s">
        <v>52</v>
      </c>
      <c r="G5" s="64" t="s">
        <v>53</v>
      </c>
      <c r="H5" s="64" t="s">
        <v>52</v>
      </c>
      <c r="I5" s="64" t="s">
        <v>53</v>
      </c>
      <c r="J5" s="142"/>
    </row>
    <row r="6" spans="1:12">
      <c r="A6" s="146" t="s">
        <v>70</v>
      </c>
      <c r="B6" s="147"/>
      <c r="C6" s="147"/>
      <c r="D6" s="147"/>
      <c r="E6" s="147"/>
      <c r="F6" s="147"/>
      <c r="G6" s="147"/>
      <c r="H6" s="147"/>
      <c r="I6" s="147"/>
      <c r="J6" s="148"/>
    </row>
    <row r="7" spans="1:12">
      <c r="A7" s="45">
        <v>1</v>
      </c>
      <c r="B7" s="46" t="s">
        <v>71</v>
      </c>
      <c r="C7" s="45">
        <v>1</v>
      </c>
      <c r="D7" s="45" t="s">
        <v>74</v>
      </c>
      <c r="E7" s="45" t="s">
        <v>211</v>
      </c>
      <c r="F7" s="45">
        <v>24</v>
      </c>
      <c r="G7" s="45" t="s">
        <v>59</v>
      </c>
      <c r="H7" s="45">
        <v>18</v>
      </c>
      <c r="I7" s="45" t="s">
        <v>59</v>
      </c>
      <c r="J7" s="45"/>
    </row>
    <row r="8" spans="1:12">
      <c r="A8" s="41">
        <v>2</v>
      </c>
      <c r="B8" s="42" t="s">
        <v>71</v>
      </c>
      <c r="C8" s="41">
        <v>1</v>
      </c>
      <c r="D8" s="41" t="s">
        <v>74</v>
      </c>
      <c r="E8" s="118">
        <v>240816</v>
      </c>
      <c r="F8" s="41">
        <v>11</v>
      </c>
      <c r="G8" s="41" t="s">
        <v>59</v>
      </c>
      <c r="H8" s="41">
        <v>11</v>
      </c>
      <c r="I8" s="41" t="s">
        <v>59</v>
      </c>
      <c r="J8" s="41"/>
    </row>
    <row r="9" spans="1:12">
      <c r="A9" s="41">
        <v>3</v>
      </c>
      <c r="B9" s="42" t="s">
        <v>71</v>
      </c>
      <c r="C9" s="41">
        <v>1</v>
      </c>
      <c r="D9" s="41" t="s">
        <v>74</v>
      </c>
      <c r="E9" s="118">
        <v>21671</v>
      </c>
      <c r="F9" s="41">
        <v>10</v>
      </c>
      <c r="G9" s="41">
        <v>1</v>
      </c>
      <c r="H9" s="41">
        <v>10</v>
      </c>
      <c r="I9" s="41">
        <v>1</v>
      </c>
      <c r="J9" s="41"/>
    </row>
    <row r="10" spans="1:12">
      <c r="A10" s="41"/>
      <c r="B10" s="42"/>
      <c r="C10" s="41"/>
      <c r="D10" s="41"/>
      <c r="E10" s="98"/>
      <c r="F10" s="41"/>
      <c r="G10" s="41"/>
      <c r="H10" s="41"/>
      <c r="I10" s="41"/>
      <c r="J10" s="41"/>
    </row>
    <row r="11" spans="1:12">
      <c r="A11" s="41"/>
      <c r="B11" s="42"/>
      <c r="C11" s="41"/>
      <c r="D11" s="41"/>
      <c r="E11" s="98"/>
      <c r="F11" s="41"/>
      <c r="G11" s="41"/>
      <c r="H11" s="41"/>
      <c r="I11" s="41"/>
      <c r="J11" s="41"/>
    </row>
    <row r="12" spans="1:12">
      <c r="A12" s="47"/>
      <c r="B12" s="48"/>
      <c r="C12" s="47"/>
      <c r="D12" s="47"/>
      <c r="E12" s="99"/>
      <c r="F12" s="47"/>
      <c r="G12" s="47"/>
      <c r="H12" s="47"/>
      <c r="I12" s="47"/>
      <c r="J12" s="47"/>
    </row>
    <row r="13" spans="1:12">
      <c r="A13" s="37"/>
      <c r="B13" s="38"/>
      <c r="C13" s="37"/>
      <c r="D13" s="38"/>
      <c r="E13" s="37"/>
      <c r="F13" s="37">
        <f>SUM(F6:F12)</f>
        <v>45</v>
      </c>
      <c r="G13" s="37">
        <f>SUM(G6:G12)</f>
        <v>1</v>
      </c>
      <c r="H13" s="37">
        <f>SUM(H6:H12)</f>
        <v>39</v>
      </c>
      <c r="I13" s="37">
        <f>SUM(I6:I12)</f>
        <v>1</v>
      </c>
      <c r="J13" s="37"/>
    </row>
    <row r="14" spans="1:12">
      <c r="E14" s="109" t="s">
        <v>65</v>
      </c>
      <c r="F14" s="145">
        <f>SUM(F13:G13)</f>
        <v>46</v>
      </c>
      <c r="G14" s="145"/>
      <c r="H14" s="145">
        <f>SUM(H13:I13)</f>
        <v>40</v>
      </c>
      <c r="I14" s="145"/>
    </row>
    <row r="15" spans="1:12">
      <c r="E15" s="107"/>
      <c r="F15" s="107"/>
      <c r="G15" s="107"/>
      <c r="H15" s="107"/>
      <c r="I15" s="107"/>
    </row>
    <row r="16" spans="1:12">
      <c r="A16" s="94"/>
      <c r="B16" s="94"/>
      <c r="C16" s="94"/>
      <c r="D16" s="94"/>
      <c r="E16" s="108"/>
      <c r="F16" s="108"/>
      <c r="G16" s="108"/>
      <c r="H16" s="108"/>
      <c r="I16" s="108"/>
      <c r="J16" s="94"/>
      <c r="K16" s="94"/>
      <c r="L16" s="94"/>
    </row>
    <row r="17" spans="1:12">
      <c r="A17" s="94"/>
      <c r="B17" s="94"/>
      <c r="C17" s="94"/>
      <c r="D17" s="94"/>
      <c r="E17" s="108"/>
      <c r="F17" s="108"/>
      <c r="G17" s="108"/>
      <c r="H17" s="108"/>
      <c r="I17" s="108"/>
      <c r="J17" s="94"/>
      <c r="K17" s="94"/>
      <c r="L17" s="94"/>
    </row>
    <row r="18" spans="1:12">
      <c r="A18" s="94"/>
      <c r="B18" s="94"/>
      <c r="C18" s="94"/>
      <c r="D18" s="94"/>
      <c r="E18" s="108"/>
      <c r="F18" s="108"/>
      <c r="G18" s="108"/>
      <c r="H18" s="108"/>
      <c r="I18" s="108"/>
      <c r="J18" s="94"/>
      <c r="K18" s="94"/>
      <c r="L18" s="94"/>
    </row>
    <row r="19" spans="1:12">
      <c r="A19" s="94"/>
      <c r="B19" s="94"/>
      <c r="C19" s="94"/>
      <c r="D19" s="94"/>
      <c r="E19" s="108"/>
      <c r="F19" s="108"/>
      <c r="G19" s="108"/>
      <c r="H19" s="108"/>
      <c r="I19" s="108"/>
      <c r="J19" s="94"/>
      <c r="K19" s="94"/>
      <c r="L19" s="94"/>
    </row>
  </sheetData>
  <mergeCells count="13">
    <mergeCell ref="A6:J6"/>
    <mergeCell ref="F14:G14"/>
    <mergeCell ref="H14:I14"/>
    <mergeCell ref="A1:J1"/>
    <mergeCell ref="A2:J2"/>
    <mergeCell ref="A4:A5"/>
    <mergeCell ref="B4:B5"/>
    <mergeCell ref="C4:C5"/>
    <mergeCell ref="D4:D5"/>
    <mergeCell ref="E4:E5"/>
    <mergeCell ref="F4:G4"/>
    <mergeCell ref="H4:I4"/>
    <mergeCell ref="J4:J5"/>
  </mergeCells>
  <pageMargins left="0.31496062992125984" right="0.31496062992125984" top="0.39370078740157483" bottom="0.1968503937007874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13</vt:i4>
      </vt:variant>
      <vt:variant>
        <vt:lpstr>ช่วงที่มีชื่อ</vt:lpstr>
      </vt:variant>
      <vt:variant>
        <vt:i4>7</vt:i4>
      </vt:variant>
    </vt:vector>
  </HeadingPairs>
  <TitlesOfParts>
    <vt:vector size="20" baseType="lpstr">
      <vt:lpstr>สรุป</vt:lpstr>
      <vt:lpstr>เพิ่มโอกาส</vt:lpstr>
      <vt:lpstr>อาชีพอิสระ</vt:lpstr>
      <vt:lpstr>ทดสอบ</vt:lpstr>
      <vt:lpstr>ยานยนต์</vt:lpstr>
      <vt:lpstr>บริการท่องเที่ยว</vt:lpstr>
      <vt:lpstr>พัฒนาบุคลากรท่องเที่ยว</vt:lpstr>
      <vt:lpstr>ขับเคลื่อนการแข่งขัน</vt:lpstr>
      <vt:lpstr>ฝึกอบรมภาษา</vt:lpstr>
      <vt:lpstr>ครัวไทย</vt:lpstr>
      <vt:lpstr>โลจิสติกส์</vt:lpstr>
      <vt:lpstr>พระราชดำริ</vt:lpstr>
      <vt:lpstr>กิจกรรมเพิ่มขีด</vt:lpstr>
      <vt:lpstr>กิจกรรมเพิ่มขีด!Print_Titles</vt:lpstr>
      <vt:lpstr>ขับเคลื่อนการแข่งขัน!Print_Titles</vt:lpstr>
      <vt:lpstr>ทดสอบ!Print_Titles</vt:lpstr>
      <vt:lpstr>บริการท่องเที่ยว!Print_Titles</vt:lpstr>
      <vt:lpstr>พัฒนาบุคลากรท่องเที่ยว!Print_Titles</vt:lpstr>
      <vt:lpstr>โลจิสติกส์!Print_Titles</vt:lpstr>
      <vt:lpstr>สรุป!Print_Titles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</dc:creator>
  <cp:lastModifiedBy>Aloha45</cp:lastModifiedBy>
  <cp:lastPrinted>2016-07-13T01:47:12Z</cp:lastPrinted>
  <dcterms:created xsi:type="dcterms:W3CDTF">2013-10-09T04:42:07Z</dcterms:created>
  <dcterms:modified xsi:type="dcterms:W3CDTF">2016-08-05T03:07:50Z</dcterms:modified>
</cp:coreProperties>
</file>