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270" windowWidth="14955" windowHeight="7935" activeTab="7"/>
  </bookViews>
  <sheets>
    <sheet name="มี.ค.58" sheetId="18" r:id="rId1"/>
    <sheet name="ก.พ.58" sheetId="17" r:id="rId2"/>
    <sheet name="มค.58" sheetId="16" r:id="rId3"/>
    <sheet name="ธ.ค.57" sheetId="15" r:id="rId4"/>
    <sheet name="พ.ย.57" sheetId="14" r:id="rId5"/>
    <sheet name="ต.ค.57" sheetId="1" r:id="rId6"/>
    <sheet name="ปฏิทิน" sheetId="13" r:id="rId7"/>
    <sheet name="Sheet1" sheetId="19" r:id="rId8"/>
  </sheets>
  <calcPr calcId="124519"/>
</workbook>
</file>

<file path=xl/calcChain.xml><?xml version="1.0" encoding="utf-8"?>
<calcChain xmlns="http://schemas.openxmlformats.org/spreadsheetml/2006/main">
  <c r="D73" i="18"/>
  <c r="C47"/>
  <c r="F47" s="1"/>
  <c r="B45"/>
  <c r="B46"/>
  <c r="C50"/>
  <c r="B50"/>
  <c r="B49"/>
  <c r="D49" s="1"/>
  <c r="D36"/>
  <c r="F73"/>
  <c r="C63"/>
  <c r="D63" s="1"/>
  <c r="F56"/>
  <c r="D56"/>
  <c r="C38"/>
  <c r="D38" s="1"/>
  <c r="E36"/>
  <c r="E34"/>
  <c r="D33"/>
  <c r="C33"/>
  <c r="B33"/>
  <c r="C32"/>
  <c r="D32" s="1"/>
  <c r="B31"/>
  <c r="B30"/>
  <c r="C29"/>
  <c r="C28"/>
  <c r="C26" s="1"/>
  <c r="B26"/>
  <c r="B24"/>
  <c r="B23" s="1"/>
  <c r="C22"/>
  <c r="E21"/>
  <c r="B20"/>
  <c r="E19"/>
  <c r="D19"/>
  <c r="D17"/>
  <c r="D16"/>
  <c r="C16"/>
  <c r="C15"/>
  <c r="E14"/>
  <c r="D12"/>
  <c r="C12"/>
  <c r="D11"/>
  <c r="B10"/>
  <c r="B9"/>
  <c r="B8"/>
  <c r="C7"/>
  <c r="D7" s="1"/>
  <c r="B7"/>
  <c r="F67" i="17"/>
  <c r="F45"/>
  <c r="F46"/>
  <c r="F47"/>
  <c r="F49"/>
  <c r="F50"/>
  <c r="F56"/>
  <c r="C50"/>
  <c r="D50" s="1"/>
  <c r="B50"/>
  <c r="C47"/>
  <c r="D47" s="1"/>
  <c r="E36"/>
  <c r="E34"/>
  <c r="E21"/>
  <c r="E19"/>
  <c r="E14"/>
  <c r="E6"/>
  <c r="D11"/>
  <c r="C38"/>
  <c r="C33"/>
  <c r="C7" s="1"/>
  <c r="C32"/>
  <c r="D32" s="1"/>
  <c r="C22"/>
  <c r="C21"/>
  <c r="D17"/>
  <c r="C16"/>
  <c r="D16" s="1"/>
  <c r="C29"/>
  <c r="C63"/>
  <c r="D63" s="1"/>
  <c r="D56"/>
  <c r="D49"/>
  <c r="D38"/>
  <c r="C36"/>
  <c r="B33"/>
  <c r="B7" s="1"/>
  <c r="C28"/>
  <c r="B26"/>
  <c r="B24" s="1"/>
  <c r="B23" s="1"/>
  <c r="B20"/>
  <c r="B10" s="1"/>
  <c r="B9" s="1"/>
  <c r="B8" s="1"/>
  <c r="C19"/>
  <c r="D19" s="1"/>
  <c r="C15"/>
  <c r="C12" s="1"/>
  <c r="C46" i="16"/>
  <c r="C49"/>
  <c r="D38"/>
  <c r="C62"/>
  <c r="D62" s="1"/>
  <c r="D55"/>
  <c r="F50" i="18" l="1"/>
  <c r="D50"/>
  <c r="F49"/>
  <c r="D47"/>
  <c r="D26"/>
  <c r="C24"/>
  <c r="C20"/>
  <c r="C31"/>
  <c r="C46"/>
  <c r="B6"/>
  <c r="C46" i="17"/>
  <c r="C45" s="1"/>
  <c r="D45" s="1"/>
  <c r="C26"/>
  <c r="D26" s="1"/>
  <c r="D33"/>
  <c r="D7"/>
  <c r="C31"/>
  <c r="C20"/>
  <c r="D20" s="1"/>
  <c r="D12"/>
  <c r="B31"/>
  <c r="B30" s="1"/>
  <c r="B6" s="1"/>
  <c r="B5" s="1"/>
  <c r="B46"/>
  <c r="D46" s="1"/>
  <c r="C24"/>
  <c r="D42" i="15"/>
  <c r="C42"/>
  <c r="C30" i="16"/>
  <c r="C35"/>
  <c r="D24" i="18" l="1"/>
  <c r="C23"/>
  <c r="D23" s="1"/>
  <c r="D31"/>
  <c r="C30"/>
  <c r="D30" s="1"/>
  <c r="B5"/>
  <c r="D46"/>
  <c r="F46"/>
  <c r="C45"/>
  <c r="D20"/>
  <c r="C10"/>
  <c r="D31" i="17"/>
  <c r="C30"/>
  <c r="D30" s="1"/>
  <c r="C10"/>
  <c r="D10" s="1"/>
  <c r="D24"/>
  <c r="C23"/>
  <c r="D23" s="1"/>
  <c r="C20" i="16"/>
  <c r="B49"/>
  <c r="B45" s="1"/>
  <c r="D48"/>
  <c r="D46"/>
  <c r="C45"/>
  <c r="B31"/>
  <c r="B29" s="1"/>
  <c r="B28" s="1"/>
  <c r="D30"/>
  <c r="C29"/>
  <c r="C26"/>
  <c r="C24" s="1"/>
  <c r="B24"/>
  <c r="B22" s="1"/>
  <c r="B21" s="1"/>
  <c r="C19"/>
  <c r="B18"/>
  <c r="B10" s="1"/>
  <c r="B9" s="1"/>
  <c r="B8" s="1"/>
  <c r="C17"/>
  <c r="D17" s="1"/>
  <c r="D16"/>
  <c r="C15"/>
  <c r="C12" s="1"/>
  <c r="D12" s="1"/>
  <c r="C7"/>
  <c r="C46" i="14"/>
  <c r="B46"/>
  <c r="C16" i="15"/>
  <c r="C21"/>
  <c r="D31"/>
  <c r="C31"/>
  <c r="D47"/>
  <c r="B47"/>
  <c r="B43" s="1"/>
  <c r="D46"/>
  <c r="D44"/>
  <c r="D10" i="18" l="1"/>
  <c r="C9"/>
  <c r="D45"/>
  <c r="F45"/>
  <c r="C9" i="17"/>
  <c r="D9" s="1"/>
  <c r="B7" i="16"/>
  <c r="B6" s="1"/>
  <c r="B5" s="1"/>
  <c r="C18"/>
  <c r="D18" s="1"/>
  <c r="D7"/>
  <c r="D24"/>
  <c r="C22"/>
  <c r="D29"/>
  <c r="C28"/>
  <c r="D45"/>
  <c r="C10"/>
  <c r="D49"/>
  <c r="C43" i="15"/>
  <c r="D43" s="1"/>
  <c r="C8" i="18" l="1"/>
  <c r="D9"/>
  <c r="C8" i="17"/>
  <c r="E8" s="1"/>
  <c r="D28" i="16"/>
  <c r="C21"/>
  <c r="D21" s="1"/>
  <c r="D22"/>
  <c r="C9"/>
  <c r="D10"/>
  <c r="D18" i="15"/>
  <c r="D17"/>
  <c r="C18"/>
  <c r="C27"/>
  <c r="C20"/>
  <c r="D8" i="18" l="1"/>
  <c r="C6"/>
  <c r="E8"/>
  <c r="D8" i="17"/>
  <c r="C6"/>
  <c r="C5" s="1"/>
  <c r="D5" s="1"/>
  <c r="D9" i="16"/>
  <c r="C8"/>
  <c r="E8" s="1"/>
  <c r="C25" i="15"/>
  <c r="C19"/>
  <c r="D19" s="1"/>
  <c r="C36"/>
  <c r="C36" i="14"/>
  <c r="B32" i="15"/>
  <c r="B30" s="1"/>
  <c r="C30"/>
  <c r="C29" s="1"/>
  <c r="D25"/>
  <c r="B25"/>
  <c r="B23"/>
  <c r="B22" s="1"/>
  <c r="B19"/>
  <c r="C13"/>
  <c r="D13" s="1"/>
  <c r="B11"/>
  <c r="B10" s="1"/>
  <c r="B9" s="1"/>
  <c r="C8"/>
  <c r="C21" i="14"/>
  <c r="C13"/>
  <c r="D6" i="18" l="1"/>
  <c r="C5"/>
  <c r="D5" s="1"/>
  <c r="E6"/>
  <c r="D6" i="17"/>
  <c r="D8" i="16"/>
  <c r="C6"/>
  <c r="C11" i="15"/>
  <c r="D11" s="1"/>
  <c r="B29"/>
  <c r="D29" s="1"/>
  <c r="D30"/>
  <c r="D8"/>
  <c r="B8"/>
  <c r="B7" s="1"/>
  <c r="B6" s="1"/>
  <c r="C23"/>
  <c r="D43" i="14"/>
  <c r="C42"/>
  <c r="B42"/>
  <c r="B32"/>
  <c r="C30"/>
  <c r="C29" s="1"/>
  <c r="B30"/>
  <c r="B29" s="1"/>
  <c r="C25"/>
  <c r="C23" s="1"/>
  <c r="B25"/>
  <c r="B23"/>
  <c r="B22" s="1"/>
  <c r="C19"/>
  <c r="B19"/>
  <c r="B11" s="1"/>
  <c r="B10" s="1"/>
  <c r="B9" s="1"/>
  <c r="B7" s="1"/>
  <c r="B6" s="1"/>
  <c r="C8"/>
  <c r="D8" s="1"/>
  <c r="B8"/>
  <c r="C8" i="1"/>
  <c r="B11"/>
  <c r="C30"/>
  <c r="C29" s="1"/>
  <c r="C19"/>
  <c r="C11" s="1"/>
  <c r="C25"/>
  <c r="C23" s="1"/>
  <c r="C22" s="1"/>
  <c r="B25"/>
  <c r="B23" s="1"/>
  <c r="B22" s="1"/>
  <c r="B32"/>
  <c r="B30" s="1"/>
  <c r="B29" s="1"/>
  <c r="B19"/>
  <c r="C5" i="16" l="1"/>
  <c r="D5" s="1"/>
  <c r="D6"/>
  <c r="D8" i="1"/>
  <c r="B8"/>
  <c r="C10" i="15"/>
  <c r="D10" s="1"/>
  <c r="D23"/>
  <c r="C22"/>
  <c r="D22" s="1"/>
  <c r="C11" i="14"/>
  <c r="C10" s="1"/>
  <c r="D19"/>
  <c r="D42"/>
  <c r="D25"/>
  <c r="D29"/>
  <c r="D23"/>
  <c r="C22"/>
  <c r="D22" s="1"/>
  <c r="D30"/>
  <c r="D30" i="1"/>
  <c r="C10"/>
  <c r="C9" s="1"/>
  <c r="C7" s="1"/>
  <c r="D29"/>
  <c r="B10"/>
  <c r="D11" i="14" l="1"/>
  <c r="C6" i="1"/>
  <c r="D7"/>
  <c r="C9" i="15"/>
  <c r="D9" s="1"/>
  <c r="D10" i="14"/>
  <c r="C9"/>
  <c r="D23" i="1"/>
  <c r="D10"/>
  <c r="B9"/>
  <c r="B7" s="1"/>
  <c r="B6" s="1"/>
  <c r="D11"/>
  <c r="C7" i="15" l="1"/>
  <c r="C6" s="1"/>
  <c r="D6" s="1"/>
  <c r="C7" i="14"/>
  <c r="D9"/>
  <c r="D9" i="1"/>
  <c r="D7" i="15" l="1"/>
  <c r="D7" i="14"/>
  <c r="C6"/>
  <c r="D6" s="1"/>
  <c r="D22" i="1"/>
  <c r="D43"/>
  <c r="C42"/>
  <c r="B42"/>
  <c r="D6" l="1"/>
  <c r="D42"/>
</calcChain>
</file>

<file path=xl/sharedStrings.xml><?xml version="1.0" encoding="utf-8"?>
<sst xmlns="http://schemas.openxmlformats.org/spreadsheetml/2006/main" count="478" uniqueCount="127">
  <si>
    <t>ศูนย์พัฒนาฝีมือแรงงานจังหวัดน่าน</t>
  </si>
  <si>
    <t>ผลผลิต/กิจกรรม</t>
  </si>
  <si>
    <t>เป้าหมาย</t>
  </si>
  <si>
    <t>ผลงาน</t>
  </si>
  <si>
    <t>ร้อยละ</t>
  </si>
  <si>
    <t>ทั้งปี</t>
  </si>
  <si>
    <t>รวมทุกผลผลิต</t>
  </si>
  <si>
    <t>ประเภทงบประมาณ</t>
  </si>
  <si>
    <t>งบประมาณ</t>
  </si>
  <si>
    <t>การเบิกจ่าย</t>
  </si>
  <si>
    <t>(บาท)</t>
  </si>
  <si>
    <t>รวม</t>
  </si>
  <si>
    <t>รวมทั้งสิ้น</t>
  </si>
  <si>
    <t>1. งบดำเนินการ</t>
  </si>
  <si>
    <t>2. งบลงทุน</t>
  </si>
  <si>
    <t>3. งบเงินอุดหนุน</t>
  </si>
  <si>
    <t>4. งบรายจ่ายอื่น</t>
  </si>
  <si>
    <t>กิจกรรม : เพิ่มขีดความสามารถของแรงงานรองรับประชาคมอาเซียน</t>
  </si>
  <si>
    <t xml:space="preserve"> 1. พัฒนาขีดความสามารถด้านภาษาให้แก่แรงงานไทยเพื่อรองรับประชาคมอาเซียน</t>
  </si>
  <si>
    <t>กิจกรรมหลัก : ทดสอบมาตรฐานฝีมือแรงงาน</t>
  </si>
  <si>
    <t xml:space="preserve">กิจกรรมหลัก : ส่งเสริมและสนับสนุนให้ สปก.ดำเนินการฝึกอบรมฝีมือแรงงานตาม         </t>
  </si>
  <si>
    <t xml:space="preserve">               พ.ร.บ.ส่งเสริมการพัฒนาฝีมือแรงงาน พ.ศ. 2545</t>
  </si>
  <si>
    <t xml:space="preserve"> - รายการรับรองหลักสูตรและค่าใช้จ่ายในการฝึกอบรมฝีมือแรงงานของสถานประกอบการ (คน)</t>
  </si>
  <si>
    <t xml:space="preserve">   รับรองหลักสูตรและค่าใช้จ่ายในการฝึกอบรมฝีมือแรงงานของสถานประกอบการ (แห่ง)</t>
  </si>
  <si>
    <t xml:space="preserve">   - แรงงานนอกระบบ</t>
  </si>
  <si>
    <t xml:space="preserve">กิจกรรมหลัก :พัฒนาศักยภาพแรงงานเพื่อรองรับการจ่ายค่าจ้างตามมาตรฐานฝีมือแรงงาน       </t>
  </si>
  <si>
    <r>
      <rPr>
        <b/>
        <sz val="14"/>
        <rFont val="TH SarabunPSK"/>
        <family val="2"/>
      </rPr>
      <t>ผลผลิต : เพิ่มประสิทธิภาพของแรงงานรองรับประชาคมอาเซียน</t>
    </r>
    <r>
      <rPr>
        <b/>
        <sz val="14"/>
        <color indexed="36"/>
        <rFont val="TH SarabunPSK"/>
        <family val="2"/>
      </rPr>
      <t xml:space="preserve"> </t>
    </r>
  </si>
  <si>
    <t/>
  </si>
  <si>
    <t>ดำเนินการเอง</t>
  </si>
  <si>
    <t>สรุปผลการดำเนินงาน ปีงบประมาณ 2558</t>
  </si>
  <si>
    <t>ประจำเดือน ตุลาคม 2557</t>
  </si>
  <si>
    <t>แผนงาน ดำเนินการตามกรอบข้อตกลงประชาคมอาเซียน</t>
  </si>
  <si>
    <t>2. พัฒนาศักยภาพแรงงานไทยเพื่อส่งเสริมความสามารถของภาคบริการและการท่องเที่ยวสู่รายได้และการแข่งขัน</t>
  </si>
  <si>
    <t>3.เพิ่มศักยภาพแรงงานไทยขับเคลื่อนการแข่งขันของภาคอุตสาหกรรมในการเข้าสู่ประชาคมอาเซียน</t>
  </si>
  <si>
    <t>4. พัฒนาฝีมือแรงงานรองรับการพัฒนาโครงสร้างพื้นฐานคมนาคาและการขนส่ง</t>
  </si>
  <si>
    <t>5. ฝึกอบรมฝีมือแรงงานรองรับการพัฒนาพื้นฐานเศรษฐกิจชายแดน</t>
  </si>
  <si>
    <t xml:space="preserve">   - แรงงงานในระบบ</t>
  </si>
  <si>
    <t>แผนงาน : เทิดทูน พิทักษ์และรักษาสถาบันพระมหากษัตริย์</t>
  </si>
  <si>
    <t>โครงการฝึกอบรมฝีมือแรงงานตามโครงการอันเนื่องมาจากพระราชดำริ</t>
  </si>
  <si>
    <t xml:space="preserve">กิจกรรมหลัก :ฝึกอบรมฝีมือแรงงานตามโครงการอันเนื่องมาจากพระราชดำริ            </t>
  </si>
  <si>
    <t xml:space="preserve">กิจกรรมหลัก : ฝึกอาชีพแรงงานกลุ่มเฉพาะ </t>
  </si>
  <si>
    <t>แผนงาน : เพิ่มประสิทธิภาพการบริหารจัดการละคุ้มครองแรงงาน</t>
  </si>
  <si>
    <t>ผลผลิต : พัฒนาศักยภาพฝีมือแรงงานทั้งระบบให้สอดคล้องกับความต้องการของตลาดแรงงานและการประกอบอาชีพ</t>
  </si>
  <si>
    <t xml:space="preserve">  - ชนกลุ่มน้อยพื้นที่สูง</t>
  </si>
  <si>
    <t xml:space="preserve">  - ผู้สูงอายุ</t>
  </si>
  <si>
    <t xml:space="preserve">  - ทหารก่อนปลดประจำการ</t>
  </si>
  <si>
    <t>สปก. ดำเนินการ</t>
  </si>
  <si>
    <t>สรุปผลการเบิกจ่ายงบประมาณ ปีงบประมาณ 2558</t>
  </si>
  <si>
    <t>ข้อมูล  ณ  30 ต.ค.2557</t>
  </si>
  <si>
    <t>ปฏิทินการปฏิบัติงานของหน่วยงานในสังกัดกระทรวงแรงงานจังหวัดน่าน</t>
  </si>
  <si>
    <t>ประจำเดือน พฤศจิกายน 2557</t>
  </si>
  <si>
    <t>ลำดับ</t>
  </si>
  <si>
    <t>วัน/เดือน/ปี</t>
  </si>
  <si>
    <t>กิจกรรม</t>
  </si>
  <si>
    <t>หมายเหตุ</t>
  </si>
  <si>
    <t>ยังไม่ระบุ</t>
  </si>
  <si>
    <t xml:space="preserve">   - เตรียมเข้าทำงาน</t>
  </si>
  <si>
    <t xml:space="preserve">   - ยกระดับฝีมือแรงงาน</t>
  </si>
  <si>
    <t xml:space="preserve">   - ฝึกอาชีพเสริม</t>
  </si>
  <si>
    <t>ประจำเดือน ธันวาคม 2557</t>
  </si>
  <si>
    <t>ค.2</t>
  </si>
  <si>
    <t>ร.4</t>
  </si>
  <si>
    <t>ร.5</t>
  </si>
  <si>
    <t>ร.1</t>
  </si>
  <si>
    <t>ร.2-3</t>
  </si>
  <si>
    <t>ร.2</t>
  </si>
  <si>
    <t>ร.7</t>
  </si>
  <si>
    <t>ข้อมูล  ณ  26 ธ.ค.2557</t>
  </si>
  <si>
    <t>ร.12</t>
  </si>
  <si>
    <t>ข้อมูล  ณ  28 ต.ค.2557</t>
  </si>
  <si>
    <t>(1 ตุลาคม 2557 - 28 ตุลาคม 2557 )</t>
  </si>
  <si>
    <t>(1 ตุลาคม 2557 - 30 ตุลาคม 2557 )</t>
  </si>
  <si>
    <t>ข้อมูล  ณ  30 ธ.ค.2557</t>
  </si>
  <si>
    <t>(1 ตุลาคม 2557 - 30 ธันวาคม 2557 )</t>
  </si>
  <si>
    <t>ร.19</t>
  </si>
  <si>
    <t>คงเหลือ</t>
  </si>
  <si>
    <t>ค.3</t>
  </si>
  <si>
    <t>ประจำเดือน กุมภาพันธ์ 2557</t>
  </si>
  <si>
    <t xml:space="preserve">ทดสอบมาตรฐานฝีมือแรงงาน </t>
  </si>
  <si>
    <t>1. สาขาติดตั้งจานดาวเทียม   จำนวน 16 คน</t>
  </si>
  <si>
    <t>1. สาขาช่างซ่อมรถยนต์   จำนวน 30 คน</t>
  </si>
  <si>
    <t>ค.4</t>
  </si>
  <si>
    <t>16 - 20 ก.พ.58</t>
  </si>
  <si>
    <t>กลุ่มแรงงานนอกระบบ</t>
  </si>
  <si>
    <t>1. การปูกระเบื้อง  (30 ชม.) จำนวน 20 คน บ้านน้ำสอด  อ.ทุ่งช้าง</t>
  </si>
  <si>
    <t>2. การปูกระเบื้อง  (30 ชม.) จำนวน 20 คน บ้านแก่นนคร อ.ภูเพียง</t>
  </si>
  <si>
    <t>3. การปูกระเบื้อง  (30 ชม.) จำนวน 20 คน บ้านห้วยปี้ อ.นาหมื่น</t>
  </si>
  <si>
    <t>4. การแปรรูปผลิตภัณฑ์จากผ้า (30 ชม.) จำนวน 20 คน บ้านทุ่งศรีทอง อ.เวียงสา</t>
  </si>
  <si>
    <t>5. การก่ออิฐ-แบปูน (30 ชม.) จำนวน 20 คน บ้านห้วยจอย อ.นาน้อย</t>
  </si>
  <si>
    <t>งบประมาณทั้งปีที่คาดว่าจะได้รับ</t>
  </si>
  <si>
    <t>รวมที่โอนทั้งสิ้น (ปัจจุบัน)</t>
  </si>
  <si>
    <t>เงินกันไว้เบิกเหลื่อมปี 2557</t>
  </si>
  <si>
    <t xml:space="preserve">เงินกันไว้เบิกเหลื่อมปี 2557 เพื่อฝึกอาชีพให้กับทหารผ่านศึกและครอบครัว </t>
  </si>
  <si>
    <t xml:space="preserve">โครงการเสริมทักษะแรงงาน/วิชาชีพให้กับ พนง. บริษัทไฟฟ้าหงสา จำกัด  จำนวน 1 รุ่น </t>
  </si>
  <si>
    <t xml:space="preserve"> แยกเป็น     - ค่าตอบแทนวิทยากร     36,000 บาท</t>
  </si>
  <si>
    <t xml:space="preserve">                - ค่าบริหารจัดการ           5,000 บาท</t>
  </si>
  <si>
    <t xml:space="preserve">                - ค่าวัสดุ/อุปกรณ์           97,750 บาท         สปป.ลาว รับผิดชอบค่าใช้จ่าย</t>
  </si>
  <si>
    <t>สรุปผลการดำเนินงาน ปีงบประมาณ 2558 ประจำเดือน มกราคม 2558</t>
  </si>
  <si>
    <t>โครงการสร้างทักษะแรงงาน/วิชาชีพ ให้กับพนักงานบริษัทไฟฟ้าหงสาจำกัด (สปป.ลาว)</t>
  </si>
  <si>
    <t>โครงการพิเศษ</t>
  </si>
  <si>
    <t xml:space="preserve">เงินกันไว้เบิกเหลื่อมปี 2557 เพื่อพัฒนาศักยภาพฝีมือแรงงานสำหรับทหารผ่านศึกและครอบครัว </t>
  </si>
  <si>
    <t>ข้อมูล  ณ  30 ม.ค.2558</t>
  </si>
  <si>
    <t>(1 ตุลาคม 2557 - 30 มกราคม 2558 )</t>
  </si>
  <si>
    <t>โครงการเสริมทักษะแรงงาน/วิชาชีพ (สปป.ลาว)</t>
  </si>
  <si>
    <t>สรุปผลการดำเนินงาน ปีงบประมาณ 2558 ประจำเดือน กุมภาพันธ์ 2558</t>
  </si>
  <si>
    <t xml:space="preserve">เบิกจ่ายตามงบประมาณที่ได้รับจัดสรรรวมทั้งสิ้น (งวดที่ 1) </t>
  </si>
  <si>
    <t xml:space="preserve">เบิกจ่ายตามงบประมาณที่คาดว่าจะได้รับจัดสรรทั้งปี </t>
  </si>
  <si>
    <t xml:space="preserve">  - ทหารก่อนปลดประจำการ+ผู้ต้องขัง</t>
  </si>
  <si>
    <t>ร.4+ร.8</t>
  </si>
  <si>
    <t>เงินงบประมาณเบิกแทนกัน (กระทรวงการต่างประเทศ)</t>
  </si>
  <si>
    <r>
      <t xml:space="preserve">                - ค่าวัสดุ/อุปกรณ์           97,750 บาท        บ</t>
    </r>
    <r>
      <rPr>
        <sz val="14"/>
        <color rgb="FFFF0000"/>
        <rFont val="TH SarabunPSK"/>
        <family val="2"/>
      </rPr>
      <t>จก.ไฟฟ้าหงสารับผิดชอบค่าใช้จ่าย</t>
    </r>
  </si>
  <si>
    <t xml:space="preserve">    - เตรียมเข้าทำงาน</t>
  </si>
  <si>
    <t xml:space="preserve">    - ยกระดับฝีมือแรงงาน (CBT)</t>
  </si>
  <si>
    <t>ร.25</t>
  </si>
  <si>
    <t>ข้อมูล  ณ  27 ก.พ.2558</t>
  </si>
  <si>
    <t>(1 ตุลาคม 2557 - 27 กุมภาพันธ์ 2558 )</t>
  </si>
  <si>
    <t xml:space="preserve">กิจกรรมหลัก : ส่งเสริมและสนับสนุนให้ สปก.ดำเนินการฝึกอบรมฝีมือแรงงานตาม พ.ร.บ.ฯ        </t>
  </si>
  <si>
    <t xml:space="preserve">เบิกจ่ายตามงบประมาณที่ได้รับจัดสรรรวมทั้งสิ้น (งวดที่ 1+งวดที่ 2) </t>
  </si>
  <si>
    <t>ข้อมูล  ณ  31 มี.ค.2558</t>
  </si>
  <si>
    <t>(1 ตุลาคม 2557 - 31 มีนาคม 2558 )</t>
  </si>
  <si>
    <r>
      <t xml:space="preserve">                - ค่าวัสดุ/อุปกรณ์           97,750 บาท        </t>
    </r>
    <r>
      <rPr>
        <sz val="16"/>
        <color rgb="FFFF0000"/>
        <rFont val="TH SarabunPSK"/>
        <family val="2"/>
      </rPr>
      <t>บจก.ไฟฟ้าหงสารับผิดชอบค่าใช้จ่าย</t>
    </r>
  </si>
  <si>
    <t xml:space="preserve">สรุปผลการดำเนินงาน ปีงบประมาณ 2558 (1 ต.ค. 57 - 31 มี.ค. 58) </t>
  </si>
  <si>
    <t>ปี 2558</t>
  </si>
  <si>
    <t>ไตร 1</t>
  </si>
  <si>
    <t>ไตร 2</t>
  </si>
  <si>
    <t>ไตร 3</t>
  </si>
  <si>
    <t>ไตร 4</t>
  </si>
</sst>
</file>

<file path=xl/styles.xml><?xml version="1.0" encoding="utf-8"?>
<styleSheet xmlns="http://schemas.openxmlformats.org/spreadsheetml/2006/main">
  <numFmts count="3">
    <numFmt numFmtId="187" formatCode="_(* #,##0.00_);_(* \(#,##0.00\);_(* &quot;-&quot;??_);_(@_)"/>
    <numFmt numFmtId="188" formatCode="#,##0;[Red]#,##0"/>
    <numFmt numFmtId="189" formatCode="#,##0.00;[Red]#,##0.00"/>
  </numFmts>
  <fonts count="27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b/>
      <sz val="16"/>
      <color indexed="8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  <font>
      <b/>
      <sz val="14"/>
      <color indexed="8"/>
      <name val="TH SarabunPSK"/>
      <family val="2"/>
    </font>
    <font>
      <sz val="14"/>
      <color indexed="8"/>
      <name val="TH SarabunPSK"/>
      <family val="2"/>
    </font>
    <font>
      <sz val="10"/>
      <name val="Arial"/>
      <family val="2"/>
    </font>
    <font>
      <b/>
      <sz val="14"/>
      <color rgb="FF7030A0"/>
      <name val="TH SarabunPSK"/>
      <family val="2"/>
    </font>
    <font>
      <b/>
      <sz val="14"/>
      <color indexed="36"/>
      <name val="TH SarabunPSK"/>
      <family val="2"/>
    </font>
    <font>
      <b/>
      <sz val="14"/>
      <color theme="1"/>
      <name val="TH SarabunPSK"/>
      <family val="2"/>
    </font>
    <font>
      <sz val="16"/>
      <color theme="1"/>
      <name val="TH SarabunIT๙"/>
      <family val="2"/>
    </font>
    <font>
      <sz val="11"/>
      <name val="Tahoma"/>
      <family val="2"/>
      <scheme val="minor"/>
    </font>
    <font>
      <sz val="11"/>
      <name val="Tahoma"/>
      <family val="2"/>
      <charset val="222"/>
      <scheme val="minor"/>
    </font>
    <font>
      <sz val="16"/>
      <name val="TH SarabunIT๙"/>
      <family val="2"/>
    </font>
    <font>
      <b/>
      <sz val="14"/>
      <color rgb="FF0070C0"/>
      <name val="TH SarabunPSK"/>
      <family val="2"/>
    </font>
    <font>
      <sz val="11"/>
      <color rgb="FF0070C0"/>
      <name val="Tahoma"/>
      <family val="2"/>
      <scheme val="minor"/>
    </font>
    <font>
      <b/>
      <sz val="16"/>
      <color rgb="FF0070C0"/>
      <name val="TH SarabunPSK"/>
      <family val="2"/>
    </font>
    <font>
      <sz val="14"/>
      <color rgb="FFFF0000"/>
      <name val="TH SarabunPSK"/>
      <family val="2"/>
    </font>
    <font>
      <sz val="14"/>
      <color theme="1"/>
      <name val="Tahoma"/>
      <family val="2"/>
      <charset val="222"/>
      <scheme val="minor"/>
    </font>
    <font>
      <b/>
      <sz val="16"/>
      <name val="TH SarabunPSK"/>
      <family val="2"/>
    </font>
    <font>
      <b/>
      <sz val="11"/>
      <color rgb="FF0070C0"/>
      <name val="Tahoma"/>
      <family val="2"/>
      <scheme val="minor"/>
    </font>
    <font>
      <sz val="16"/>
      <color rgb="FFFF0000"/>
      <name val="TH SarabunPSK"/>
      <family val="2"/>
    </font>
    <font>
      <sz val="20"/>
      <color theme="1"/>
      <name val="AngsanaUPC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87" fontId="1" fillId="0" borderId="0" applyFont="0" applyFill="0" applyBorder="0" applyAlignment="0" applyProtection="0"/>
    <xf numFmtId="0" fontId="2" fillId="0" borderId="0"/>
    <xf numFmtId="0" fontId="10" fillId="0" borderId="0"/>
    <xf numFmtId="0" fontId="1" fillId="0" borderId="0"/>
    <xf numFmtId="187" fontId="1" fillId="0" borderId="0" applyFont="0" applyFill="0" applyBorder="0" applyAlignment="0" applyProtection="0"/>
  </cellStyleXfs>
  <cellXfs count="225">
    <xf numFmtId="0" fontId="0" fillId="0" borderId="0" xfId="0"/>
    <xf numFmtId="0" fontId="6" fillId="0" borderId="0" xfId="0" applyFont="1"/>
    <xf numFmtId="188" fontId="9" fillId="0" borderId="2" xfId="1" applyNumberFormat="1" applyFont="1" applyBorder="1" applyAlignment="1">
      <alignment horizontal="center"/>
    </xf>
    <xf numFmtId="188" fontId="9" fillId="0" borderId="3" xfId="1" applyNumberFormat="1" applyFont="1" applyBorder="1" applyAlignment="1">
      <alignment horizontal="center"/>
    </xf>
    <xf numFmtId="0" fontId="8" fillId="0" borderId="4" xfId="2" applyFont="1" applyBorder="1" applyAlignment="1">
      <alignment horizontal="center"/>
    </xf>
    <xf numFmtId="0" fontId="9" fillId="0" borderId="0" xfId="2" applyFont="1" applyAlignment="1">
      <alignment horizontal="left"/>
    </xf>
    <xf numFmtId="188" fontId="9" fillId="0" borderId="0" xfId="1" applyNumberFormat="1" applyFont="1" applyAlignment="1">
      <alignment horizontal="center"/>
    </xf>
    <xf numFmtId="188" fontId="9" fillId="0" borderId="0" xfId="2" applyNumberFormat="1" applyFont="1"/>
    <xf numFmtId="188" fontId="9" fillId="0" borderId="2" xfId="2" applyNumberFormat="1" applyFont="1" applyBorder="1" applyAlignment="1">
      <alignment horizontal="center"/>
    </xf>
    <xf numFmtId="188" fontId="9" fillId="0" borderId="3" xfId="2" applyNumberFormat="1" applyFont="1" applyBorder="1" applyAlignment="1">
      <alignment horizontal="center"/>
    </xf>
    <xf numFmtId="0" fontId="9" fillId="0" borderId="3" xfId="2" applyFont="1" applyBorder="1" applyAlignment="1">
      <alignment horizontal="left"/>
    </xf>
    <xf numFmtId="0" fontId="9" fillId="0" borderId="5" xfId="2" applyFont="1" applyBorder="1" applyAlignment="1">
      <alignment horizontal="left"/>
    </xf>
    <xf numFmtId="188" fontId="6" fillId="0" borderId="0" xfId="1" applyNumberFormat="1" applyFont="1" applyAlignment="1">
      <alignment horizontal="center"/>
    </xf>
    <xf numFmtId="188" fontId="6" fillId="0" borderId="0" xfId="0" applyNumberFormat="1" applyFont="1"/>
    <xf numFmtId="0" fontId="11" fillId="3" borderId="5" xfId="3" applyFont="1" applyFill="1" applyBorder="1" applyAlignment="1">
      <alignment vertical="center" shrinkToFit="1"/>
    </xf>
    <xf numFmtId="0" fontId="5" fillId="3" borderId="2" xfId="0" applyFont="1" applyFill="1" applyBorder="1" applyAlignment="1">
      <alignment horizontal="left" vertical="center" shrinkToFit="1"/>
    </xf>
    <xf numFmtId="0" fontId="6" fillId="0" borderId="6" xfId="3" applyFont="1" applyFill="1" applyBorder="1" applyAlignment="1">
      <alignment shrinkToFit="1"/>
    </xf>
    <xf numFmtId="0" fontId="5" fillId="3" borderId="5" xfId="3" applyFont="1" applyFill="1" applyBorder="1" applyAlignment="1">
      <alignment vertical="center" shrinkToFit="1"/>
    </xf>
    <xf numFmtId="0" fontId="5" fillId="0" borderId="5" xfId="3" applyFont="1" applyFill="1" applyBorder="1" applyAlignment="1">
      <alignment vertical="center"/>
    </xf>
    <xf numFmtId="188" fontId="9" fillId="0" borderId="6" xfId="1" applyNumberFormat="1" applyFont="1" applyFill="1" applyBorder="1" applyAlignment="1">
      <alignment horizontal="center"/>
    </xf>
    <xf numFmtId="0" fontId="6" fillId="0" borderId="0" xfId="0" applyFont="1" applyFill="1"/>
    <xf numFmtId="0" fontId="5" fillId="0" borderId="5" xfId="3" applyFont="1" applyFill="1" applyBorder="1" applyAlignment="1">
      <alignment vertical="center" shrinkToFit="1"/>
    </xf>
    <xf numFmtId="0" fontId="5" fillId="0" borderId="2" xfId="3" applyFont="1" applyFill="1" applyBorder="1" applyAlignment="1">
      <alignment vertical="center" shrinkToFit="1"/>
    </xf>
    <xf numFmtId="0" fontId="5" fillId="0" borderId="6" xfId="3" applyFont="1" applyFill="1" applyBorder="1" applyAlignment="1">
      <alignment vertical="center" shrinkToFit="1"/>
    </xf>
    <xf numFmtId="188" fontId="9" fillId="0" borderId="5" xfId="1" applyNumberFormat="1" applyFont="1" applyFill="1" applyBorder="1" applyAlignment="1">
      <alignment horizontal="center"/>
    </xf>
    <xf numFmtId="188" fontId="9" fillId="0" borderId="5" xfId="2" applyNumberFormat="1" applyFont="1" applyFill="1" applyBorder="1"/>
    <xf numFmtId="0" fontId="6" fillId="0" borderId="8" xfId="3" applyFont="1" applyFill="1" applyBorder="1" applyAlignment="1">
      <alignment vertical="center" shrinkToFit="1"/>
    </xf>
    <xf numFmtId="188" fontId="6" fillId="0" borderId="3" xfId="1" applyNumberFormat="1" applyFont="1" applyBorder="1" applyAlignment="1">
      <alignment horizontal="center"/>
    </xf>
    <xf numFmtId="188" fontId="6" fillId="0" borderId="3" xfId="2" applyNumberFormat="1" applyFont="1" applyBorder="1"/>
    <xf numFmtId="0" fontId="5" fillId="2" borderId="5" xfId="3" applyFont="1" applyFill="1" applyBorder="1" applyAlignment="1">
      <alignment vertical="center"/>
    </xf>
    <xf numFmtId="0" fontId="5" fillId="2" borderId="5" xfId="3" applyFont="1" applyFill="1" applyBorder="1" applyAlignment="1">
      <alignment vertical="center" shrinkToFit="1"/>
    </xf>
    <xf numFmtId="188" fontId="9" fillId="0" borderId="7" xfId="1" applyNumberFormat="1" applyFont="1" applyBorder="1" applyAlignment="1">
      <alignment horizontal="center"/>
    </xf>
    <xf numFmtId="188" fontId="9" fillId="0" borderId="8" xfId="1" applyNumberFormat="1" applyFont="1" applyBorder="1" applyAlignment="1">
      <alignment horizontal="center"/>
    </xf>
    <xf numFmtId="188" fontId="8" fillId="2" borderId="5" xfId="1" applyNumberFormat="1" applyFont="1" applyFill="1" applyBorder="1" applyAlignment="1">
      <alignment horizontal="center"/>
    </xf>
    <xf numFmtId="188" fontId="8" fillId="3" borderId="5" xfId="1" applyNumberFormat="1" applyFont="1" applyFill="1" applyBorder="1" applyAlignment="1">
      <alignment horizontal="center"/>
    </xf>
    <xf numFmtId="0" fontId="6" fillId="0" borderId="10" xfId="3" applyFont="1" applyFill="1" applyBorder="1" applyAlignment="1">
      <alignment shrinkToFit="1"/>
    </xf>
    <xf numFmtId="188" fontId="9" fillId="0" borderId="10" xfId="1" applyNumberFormat="1" applyFont="1" applyBorder="1" applyAlignment="1">
      <alignment horizontal="center"/>
    </xf>
    <xf numFmtId="0" fontId="5" fillId="0" borderId="10" xfId="3" applyFont="1" applyFill="1" applyBorder="1" applyAlignment="1">
      <alignment vertical="center"/>
    </xf>
    <xf numFmtId="188" fontId="9" fillId="0" borderId="10" xfId="1" applyNumberFormat="1" applyFont="1" applyFill="1" applyBorder="1" applyAlignment="1">
      <alignment horizontal="center"/>
    </xf>
    <xf numFmtId="188" fontId="9" fillId="0" borderId="10" xfId="2" applyNumberFormat="1" applyFont="1" applyFill="1" applyBorder="1"/>
    <xf numFmtId="188" fontId="8" fillId="0" borderId="2" xfId="1" applyNumberFormat="1" applyFont="1" applyBorder="1" applyAlignment="1">
      <alignment horizontal="center" vertical="center"/>
    </xf>
    <xf numFmtId="188" fontId="8" fillId="3" borderId="5" xfId="2" applyNumberFormat="1" applyFont="1" applyFill="1" applyBorder="1" applyAlignment="1">
      <alignment horizontal="center"/>
    </xf>
    <xf numFmtId="188" fontId="8" fillId="2" borderId="5" xfId="2" applyNumberFormat="1" applyFont="1" applyFill="1" applyBorder="1" applyAlignment="1">
      <alignment horizontal="center"/>
    </xf>
    <xf numFmtId="189" fontId="8" fillId="2" borderId="5" xfId="2" applyNumberFormat="1" applyFont="1" applyFill="1" applyBorder="1" applyAlignment="1">
      <alignment horizontal="center"/>
    </xf>
    <xf numFmtId="0" fontId="6" fillId="0" borderId="0" xfId="0" quotePrefix="1" applyFont="1" applyFill="1"/>
    <xf numFmtId="189" fontId="8" fillId="0" borderId="2" xfId="2" applyNumberFormat="1" applyFont="1" applyBorder="1" applyAlignment="1">
      <alignment horizontal="center" vertical="center"/>
    </xf>
    <xf numFmtId="189" fontId="8" fillId="2" borderId="5" xfId="2" applyNumberFormat="1" applyFont="1" applyFill="1" applyBorder="1"/>
    <xf numFmtId="189" fontId="8" fillId="3" borderId="5" xfId="2" applyNumberFormat="1" applyFont="1" applyFill="1" applyBorder="1"/>
    <xf numFmtId="189" fontId="9" fillId="0" borderId="5" xfId="2" applyNumberFormat="1" applyFont="1" applyFill="1" applyBorder="1"/>
    <xf numFmtId="189" fontId="9" fillId="0" borderId="7" xfId="2" applyNumberFormat="1" applyFont="1" applyFill="1" applyBorder="1"/>
    <xf numFmtId="189" fontId="9" fillId="0" borderId="3" xfId="2" applyNumberFormat="1" applyFont="1" applyFill="1" applyBorder="1"/>
    <xf numFmtId="189" fontId="9" fillId="0" borderId="6" xfId="2" applyNumberFormat="1" applyFont="1" applyFill="1" applyBorder="1"/>
    <xf numFmtId="189" fontId="9" fillId="0" borderId="10" xfId="2" applyNumberFormat="1" applyFont="1" applyFill="1" applyBorder="1"/>
    <xf numFmtId="189" fontId="8" fillId="3" borderId="5" xfId="2" applyNumberFormat="1" applyFont="1" applyFill="1" applyBorder="1" applyAlignment="1">
      <alignment horizontal="center"/>
    </xf>
    <xf numFmtId="189" fontId="6" fillId="0" borderId="3" xfId="2" applyNumberFormat="1" applyFont="1" applyBorder="1"/>
    <xf numFmtId="189" fontId="9" fillId="0" borderId="0" xfId="2" applyNumberFormat="1" applyFont="1"/>
    <xf numFmtId="189" fontId="6" fillId="0" borderId="0" xfId="0" applyNumberFormat="1" applyFont="1"/>
    <xf numFmtId="188" fontId="8" fillId="0" borderId="2" xfId="1" applyNumberFormat="1" applyFont="1" applyBorder="1" applyAlignment="1">
      <alignment horizontal="center"/>
    </xf>
    <xf numFmtId="188" fontId="8" fillId="0" borderId="3" xfId="1" applyNumberFormat="1" applyFont="1" applyBorder="1" applyAlignment="1">
      <alignment horizontal="center"/>
    </xf>
    <xf numFmtId="188" fontId="6" fillId="0" borderId="4" xfId="1" applyNumberFormat="1" applyFont="1" applyBorder="1" applyAlignment="1">
      <alignment horizontal="center" shrinkToFit="1"/>
    </xf>
    <xf numFmtId="189" fontId="6" fillId="0" borderId="4" xfId="2" applyNumberFormat="1" applyFont="1" applyBorder="1"/>
    <xf numFmtId="188" fontId="6" fillId="0" borderId="3" xfId="1" applyNumberFormat="1" applyFont="1" applyBorder="1" applyAlignment="1">
      <alignment horizontal="center" shrinkToFit="1"/>
    </xf>
    <xf numFmtId="188" fontId="6" fillId="0" borderId="5" xfId="1" applyNumberFormat="1" applyFont="1" applyBorder="1" applyAlignment="1">
      <alignment horizontal="center"/>
    </xf>
    <xf numFmtId="189" fontId="6" fillId="0" borderId="5" xfId="2" applyNumberFormat="1" applyFont="1" applyBorder="1" applyAlignment="1">
      <alignment horizontal="right"/>
    </xf>
    <xf numFmtId="0" fontId="6" fillId="0" borderId="8" xfId="3" applyFont="1" applyFill="1" applyBorder="1" applyAlignment="1">
      <alignment horizontal="left" vertical="center" shrinkToFit="1"/>
    </xf>
    <xf numFmtId="189" fontId="8" fillId="0" borderId="2" xfId="2" applyNumberFormat="1" applyFont="1" applyBorder="1" applyAlignment="1">
      <alignment horizontal="center" vertical="center"/>
    </xf>
    <xf numFmtId="189" fontId="8" fillId="0" borderId="2" xfId="2" applyNumberFormat="1" applyFont="1" applyBorder="1" applyAlignment="1">
      <alignment horizontal="center" vertical="center"/>
    </xf>
    <xf numFmtId="189" fontId="9" fillId="0" borderId="2" xfId="2" applyNumberFormat="1" applyFont="1" applyFill="1" applyBorder="1"/>
    <xf numFmtId="0" fontId="6" fillId="0" borderId="7" xfId="3" applyFont="1" applyFill="1" applyBorder="1" applyAlignment="1">
      <alignment horizontal="left" vertical="top" shrinkToFit="1"/>
    </xf>
    <xf numFmtId="188" fontId="8" fillId="3" borderId="5" xfId="1" applyNumberFormat="1" applyFont="1" applyFill="1" applyBorder="1" applyAlignment="1">
      <alignment horizontal="center" vertical="center"/>
    </xf>
    <xf numFmtId="188" fontId="8" fillId="3" borderId="5" xfId="2" applyNumberFormat="1" applyFont="1" applyFill="1" applyBorder="1" applyAlignment="1">
      <alignment horizontal="center" vertical="center"/>
    </xf>
    <xf numFmtId="189" fontId="8" fillId="3" borderId="5" xfId="2" applyNumberFormat="1" applyFont="1" applyFill="1" applyBorder="1" applyAlignment="1">
      <alignment horizontal="center" vertical="center"/>
    </xf>
    <xf numFmtId="0" fontId="5" fillId="2" borderId="3" xfId="3" applyFont="1" applyFill="1" applyBorder="1" applyAlignment="1">
      <alignment vertical="center" shrinkToFit="1"/>
    </xf>
    <xf numFmtId="188" fontId="8" fillId="2" borderId="3" xfId="1" applyNumberFormat="1" applyFont="1" applyFill="1" applyBorder="1" applyAlignment="1">
      <alignment horizontal="center"/>
    </xf>
    <xf numFmtId="188" fontId="8" fillId="2" borderId="3" xfId="2" applyNumberFormat="1" applyFont="1" applyFill="1" applyBorder="1" applyAlignment="1">
      <alignment horizontal="center"/>
    </xf>
    <xf numFmtId="189" fontId="8" fillId="2" borderId="3" xfId="2" applyNumberFormat="1" applyFont="1" applyFill="1" applyBorder="1" applyAlignment="1">
      <alignment horizontal="center"/>
    </xf>
    <xf numFmtId="188" fontId="9" fillId="0" borderId="8" xfId="2" applyNumberFormat="1" applyFont="1" applyBorder="1"/>
    <xf numFmtId="189" fontId="9" fillId="0" borderId="8" xfId="2" applyNumberFormat="1" applyFont="1" applyFill="1" applyBorder="1"/>
    <xf numFmtId="188" fontId="9" fillId="0" borderId="8" xfId="1" applyNumberFormat="1" applyFont="1" applyBorder="1" applyAlignment="1">
      <alignment horizontal="right"/>
    </xf>
    <xf numFmtId="0" fontId="6" fillId="0" borderId="9" xfId="3" applyFont="1" applyFill="1" applyBorder="1" applyAlignment="1">
      <alignment vertical="center" shrinkToFit="1"/>
    </xf>
    <xf numFmtId="188" fontId="9" fillId="0" borderId="9" xfId="1" applyNumberFormat="1" applyFont="1" applyBorder="1" applyAlignment="1">
      <alignment horizontal="right"/>
    </xf>
    <xf numFmtId="188" fontId="9" fillId="0" borderId="9" xfId="2" applyNumberFormat="1" applyFont="1" applyBorder="1"/>
    <xf numFmtId="189" fontId="9" fillId="0" borderId="9" xfId="2" applyNumberFormat="1" applyFont="1" applyFill="1" applyBorder="1"/>
    <xf numFmtId="188" fontId="9" fillId="0" borderId="3" xfId="2" applyNumberFormat="1" applyFont="1" applyFill="1" applyBorder="1"/>
    <xf numFmtId="188" fontId="9" fillId="0" borderId="2" xfId="2" applyNumberFormat="1" applyFont="1" applyFill="1" applyBorder="1"/>
    <xf numFmtId="188" fontId="9" fillId="0" borderId="5" xfId="1" applyNumberFormat="1" applyFont="1" applyFill="1" applyBorder="1" applyAlignment="1">
      <alignment horizontal="right"/>
    </xf>
    <xf numFmtId="0" fontId="6" fillId="0" borderId="5" xfId="3" applyFont="1" applyFill="1" applyBorder="1" applyAlignment="1">
      <alignment vertical="center"/>
    </xf>
    <xf numFmtId="189" fontId="8" fillId="0" borderId="8" xfId="2" applyNumberFormat="1" applyFont="1" applyFill="1" applyBorder="1" applyAlignment="1">
      <alignment horizontal="center"/>
    </xf>
    <xf numFmtId="0" fontId="8" fillId="0" borderId="2" xfId="2" applyFont="1" applyBorder="1" applyAlignment="1">
      <alignment horizontal="right"/>
    </xf>
    <xf numFmtId="188" fontId="9" fillId="0" borderId="5" xfId="2" applyNumberFormat="1" applyFont="1" applyFill="1" applyBorder="1" applyAlignment="1">
      <alignment horizontal="center"/>
    </xf>
    <xf numFmtId="188" fontId="9" fillId="0" borderId="6" xfId="2" applyNumberFormat="1" applyFont="1" applyFill="1" applyBorder="1" applyAlignment="1">
      <alignment horizontal="center"/>
    </xf>
    <xf numFmtId="188" fontId="9" fillId="0" borderId="7" xfId="2" applyNumberFormat="1" applyFont="1" applyBorder="1" applyAlignment="1">
      <alignment horizontal="center"/>
    </xf>
    <xf numFmtId="188" fontId="9" fillId="0" borderId="8" xfId="2" applyNumberFormat="1" applyFont="1" applyBorder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8" xfId="0" applyFont="1" applyBorder="1"/>
    <xf numFmtId="0" fontId="14" fillId="0" borderId="9" xfId="0" applyFont="1" applyBorder="1"/>
    <xf numFmtId="0" fontId="14" fillId="0" borderId="10" xfId="0" applyFont="1" applyBorder="1" applyAlignment="1">
      <alignment horizontal="center"/>
    </xf>
    <xf numFmtId="0" fontId="14" fillId="0" borderId="10" xfId="0" applyFont="1" applyBorder="1"/>
    <xf numFmtId="0" fontId="14" fillId="0" borderId="5" xfId="0" applyFont="1" applyBorder="1" applyAlignment="1">
      <alignment horizontal="center"/>
    </xf>
    <xf numFmtId="0" fontId="14" fillId="0" borderId="8" xfId="0" applyFont="1" applyBorder="1" applyAlignment="1">
      <alignment shrinkToFit="1"/>
    </xf>
    <xf numFmtId="0" fontId="6" fillId="0" borderId="8" xfId="3" applyFont="1" applyFill="1" applyBorder="1" applyAlignment="1">
      <alignment horizontal="left" vertical="top" shrinkToFit="1"/>
    </xf>
    <xf numFmtId="188" fontId="9" fillId="0" borderId="8" xfId="2" applyNumberFormat="1" applyFont="1" applyBorder="1" applyAlignment="1">
      <alignment horizontal="right"/>
    </xf>
    <xf numFmtId="189" fontId="9" fillId="0" borderId="8" xfId="2" applyNumberFormat="1" applyFont="1" applyFill="1" applyBorder="1" applyAlignment="1">
      <alignment horizontal="center"/>
    </xf>
    <xf numFmtId="189" fontId="8" fillId="0" borderId="2" xfId="2" applyNumberFormat="1" applyFont="1" applyBorder="1" applyAlignment="1">
      <alignment horizontal="center" vertical="center"/>
    </xf>
    <xf numFmtId="189" fontId="8" fillId="0" borderId="2" xfId="2" applyNumberFormat="1" applyFont="1" applyBorder="1" applyAlignment="1">
      <alignment horizontal="center" vertical="center"/>
    </xf>
    <xf numFmtId="0" fontId="15" fillId="0" borderId="0" xfId="4" applyFont="1"/>
    <xf numFmtId="0" fontId="16" fillId="0" borderId="0" xfId="0" applyFont="1"/>
    <xf numFmtId="188" fontId="6" fillId="0" borderId="2" xfId="5" applyNumberFormat="1" applyFont="1" applyBorder="1" applyAlignment="1">
      <alignment horizontal="center"/>
    </xf>
    <xf numFmtId="188" fontId="6" fillId="0" borderId="2" xfId="2" applyNumberFormat="1" applyFont="1" applyBorder="1" applyAlignment="1">
      <alignment horizontal="center"/>
    </xf>
    <xf numFmtId="0" fontId="15" fillId="0" borderId="0" xfId="0" applyFont="1"/>
    <xf numFmtId="188" fontId="6" fillId="0" borderId="3" xfId="5" applyNumberFormat="1" applyFont="1" applyBorder="1" applyAlignment="1">
      <alignment horizontal="center"/>
    </xf>
    <xf numFmtId="188" fontId="6" fillId="0" borderId="3" xfId="2" applyNumberFormat="1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188" fontId="6" fillId="0" borderId="4" xfId="5" applyNumberFormat="1" applyFont="1" applyBorder="1" applyAlignment="1">
      <alignment horizontal="center" shrinkToFit="1"/>
    </xf>
    <xf numFmtId="189" fontId="6" fillId="0" borderId="4" xfId="2" applyNumberFormat="1" applyFont="1" applyBorder="1" applyAlignment="1">
      <alignment shrinkToFit="1"/>
    </xf>
    <xf numFmtId="0" fontId="6" fillId="0" borderId="3" xfId="2" applyFont="1" applyBorder="1" applyAlignment="1">
      <alignment horizontal="left"/>
    </xf>
    <xf numFmtId="188" fontId="6" fillId="0" borderId="3" xfId="5" applyNumberFormat="1" applyFont="1" applyBorder="1" applyAlignment="1">
      <alignment horizontal="center" shrinkToFit="1"/>
    </xf>
    <xf numFmtId="189" fontId="6" fillId="0" borderId="5" xfId="2" applyNumberFormat="1" applyFont="1" applyFill="1" applyBorder="1"/>
    <xf numFmtId="0" fontId="6" fillId="0" borderId="5" xfId="2" applyFont="1" applyBorder="1" applyAlignment="1">
      <alignment horizontal="left"/>
    </xf>
    <xf numFmtId="188" fontId="6" fillId="0" borderId="5" xfId="5" applyNumberFormat="1" applyFont="1" applyBorder="1" applyAlignment="1">
      <alignment horizontal="center"/>
    </xf>
    <xf numFmtId="0" fontId="6" fillId="0" borderId="0" xfId="2" applyFont="1" applyAlignment="1">
      <alignment horizontal="left"/>
    </xf>
    <xf numFmtId="188" fontId="6" fillId="0" borderId="0" xfId="5" applyNumberFormat="1" applyFont="1" applyAlignment="1">
      <alignment horizontal="center"/>
    </xf>
    <xf numFmtId="188" fontId="6" fillId="0" borderId="0" xfId="2" applyNumberFormat="1" applyFont="1"/>
    <xf numFmtId="189" fontId="6" fillId="0" borderId="0" xfId="2" applyNumberFormat="1" applyFont="1"/>
    <xf numFmtId="0" fontId="6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0" fontId="15" fillId="0" borderId="0" xfId="4" applyFont="1" applyAlignment="1">
      <alignment horizontal="center"/>
    </xf>
    <xf numFmtId="188" fontId="6" fillId="0" borderId="0" xfId="0" applyNumberFormat="1" applyFont="1" applyAlignment="1">
      <alignment horizontal="center"/>
    </xf>
    <xf numFmtId="188" fontId="6" fillId="0" borderId="0" xfId="0" applyNumberFormat="1" applyFont="1" applyFill="1" applyAlignment="1">
      <alignment horizontal="center"/>
    </xf>
    <xf numFmtId="0" fontId="17" fillId="0" borderId="10" xfId="0" applyFont="1" applyBorder="1" applyAlignment="1">
      <alignment horizontal="center"/>
    </xf>
    <xf numFmtId="15" fontId="17" fillId="0" borderId="10" xfId="0" applyNumberFormat="1" applyFont="1" applyBorder="1"/>
    <xf numFmtId="0" fontId="17" fillId="0" borderId="10" xfId="0" applyFont="1" applyBorder="1"/>
    <xf numFmtId="0" fontId="17" fillId="0" borderId="0" xfId="0" applyFont="1"/>
    <xf numFmtId="0" fontId="17" fillId="0" borderId="8" xfId="0" applyFont="1" applyBorder="1" applyAlignment="1">
      <alignment horizontal="center"/>
    </xf>
    <xf numFmtId="0" fontId="17" fillId="0" borderId="8" xfId="0" applyFont="1" applyBorder="1"/>
    <xf numFmtId="0" fontId="17" fillId="0" borderId="9" xfId="0" applyFont="1" applyBorder="1" applyAlignment="1">
      <alignment horizontal="center"/>
    </xf>
    <xf numFmtId="0" fontId="17" fillId="0" borderId="9" xfId="0" applyFont="1" applyBorder="1"/>
    <xf numFmtId="0" fontId="17" fillId="0" borderId="8" xfId="0" applyFont="1" applyBorder="1" applyAlignment="1">
      <alignment shrinkToFit="1"/>
    </xf>
    <xf numFmtId="0" fontId="14" fillId="0" borderId="11" xfId="0" applyFont="1" applyBorder="1" applyAlignment="1">
      <alignment horizontal="center"/>
    </xf>
    <xf numFmtId="0" fontId="14" fillId="0" borderId="11" xfId="0" applyFont="1" applyBorder="1"/>
    <xf numFmtId="188" fontId="6" fillId="0" borderId="6" xfId="5" applyNumberFormat="1" applyFont="1" applyBorder="1" applyAlignment="1">
      <alignment horizontal="center"/>
    </xf>
    <xf numFmtId="188" fontId="6" fillId="0" borderId="6" xfId="2" applyNumberFormat="1" applyFont="1" applyBorder="1" applyAlignment="1">
      <alignment horizontal="center"/>
    </xf>
    <xf numFmtId="188" fontId="6" fillId="0" borderId="12" xfId="5" applyNumberFormat="1" applyFont="1" applyBorder="1" applyAlignment="1">
      <alignment horizontal="center" shrinkToFit="1"/>
    </xf>
    <xf numFmtId="189" fontId="6" fillId="0" borderId="12" xfId="2" applyNumberFormat="1" applyFont="1" applyBorder="1" applyAlignment="1">
      <alignment shrinkToFit="1"/>
    </xf>
    <xf numFmtId="189" fontId="6" fillId="0" borderId="12" xfId="2" applyNumberFormat="1" applyFont="1" applyBorder="1"/>
    <xf numFmtId="0" fontId="18" fillId="0" borderId="4" xfId="2" applyFont="1" applyBorder="1" applyAlignment="1">
      <alignment horizontal="center"/>
    </xf>
    <xf numFmtId="0" fontId="19" fillId="0" borderId="0" xfId="4" applyFont="1"/>
    <xf numFmtId="0" fontId="19" fillId="0" borderId="0" xfId="0" applyFont="1"/>
    <xf numFmtId="188" fontId="18" fillId="0" borderId="4" xfId="5" applyNumberFormat="1" applyFont="1" applyBorder="1" applyAlignment="1">
      <alignment horizontal="center" shrinkToFit="1"/>
    </xf>
    <xf numFmtId="189" fontId="18" fillId="0" borderId="4" xfId="2" applyNumberFormat="1" applyFont="1" applyBorder="1"/>
    <xf numFmtId="189" fontId="18" fillId="0" borderId="4" xfId="2" applyNumberFormat="1" applyFont="1" applyBorder="1" applyAlignment="1">
      <alignment horizontal="center" shrinkToFit="1"/>
    </xf>
    <xf numFmtId="189" fontId="8" fillId="0" borderId="2" xfId="2" applyNumberFormat="1" applyFont="1" applyBorder="1" applyAlignment="1">
      <alignment horizontal="center" vertical="center"/>
    </xf>
    <xf numFmtId="188" fontId="9" fillId="0" borderId="2" xfId="5" applyNumberFormat="1" applyFont="1" applyBorder="1" applyAlignment="1">
      <alignment horizontal="center"/>
    </xf>
    <xf numFmtId="188" fontId="9" fillId="0" borderId="3" xfId="5" applyNumberFormat="1" applyFont="1" applyBorder="1" applyAlignment="1">
      <alignment horizontal="center"/>
    </xf>
    <xf numFmtId="0" fontId="9" fillId="0" borderId="2" xfId="2" applyFont="1" applyBorder="1" applyAlignment="1">
      <alignment horizontal="left"/>
    </xf>
    <xf numFmtId="188" fontId="9" fillId="0" borderId="2" xfId="2" applyNumberFormat="1" applyFont="1" applyBorder="1"/>
    <xf numFmtId="189" fontId="9" fillId="0" borderId="2" xfId="2" applyNumberFormat="1" applyFont="1" applyBorder="1"/>
    <xf numFmtId="0" fontId="9" fillId="0" borderId="6" xfId="2" applyFont="1" applyBorder="1" applyAlignment="1">
      <alignment horizontal="left"/>
    </xf>
    <xf numFmtId="188" fontId="9" fillId="0" borderId="6" xfId="5" applyNumberFormat="1" applyFont="1" applyBorder="1" applyAlignment="1">
      <alignment horizontal="center"/>
    </xf>
    <xf numFmtId="188" fontId="9" fillId="0" borderId="6" xfId="2" applyNumberFormat="1" applyFont="1" applyBorder="1"/>
    <xf numFmtId="189" fontId="9" fillId="0" borderId="6" xfId="2" applyNumberFormat="1" applyFont="1" applyBorder="1"/>
    <xf numFmtId="188" fontId="9" fillId="0" borderId="3" xfId="2" applyNumberFormat="1" applyFont="1" applyBorder="1"/>
    <xf numFmtId="189" fontId="9" fillId="0" borderId="3" xfId="2" applyNumberFormat="1" applyFont="1" applyBorder="1"/>
    <xf numFmtId="188" fontId="9" fillId="0" borderId="0" xfId="5" applyNumberFormat="1" applyFont="1" applyAlignment="1">
      <alignment horizontal="center"/>
    </xf>
    <xf numFmtId="0" fontId="20" fillId="0" borderId="5" xfId="0" applyFont="1" applyFill="1" applyBorder="1" applyAlignment="1">
      <alignment shrinkToFit="1"/>
    </xf>
    <xf numFmtId="188" fontId="6" fillId="0" borderId="5" xfId="2" applyNumberFormat="1" applyFont="1" applyBorder="1" applyAlignment="1">
      <alignment horizontal="center"/>
    </xf>
    <xf numFmtId="189" fontId="21" fillId="0" borderId="5" xfId="2" applyNumberFormat="1" applyFont="1" applyBorder="1" applyAlignment="1">
      <alignment shrinkToFit="1"/>
    </xf>
    <xf numFmtId="0" fontId="6" fillId="0" borderId="0" xfId="4" applyFont="1" applyFill="1"/>
    <xf numFmtId="0" fontId="18" fillId="0" borderId="5" xfId="0" applyFont="1" applyFill="1" applyBorder="1" applyAlignment="1">
      <alignment shrinkToFit="1"/>
    </xf>
    <xf numFmtId="0" fontId="22" fillId="0" borderId="0" xfId="0" applyFont="1"/>
    <xf numFmtId="189" fontId="6" fillId="0" borderId="5" xfId="2" applyNumberFormat="1" applyFont="1" applyBorder="1" applyAlignment="1">
      <alignment shrinkToFit="1"/>
    </xf>
    <xf numFmtId="0" fontId="5" fillId="0" borderId="13" xfId="3" applyFont="1" applyFill="1" applyBorder="1" applyAlignment="1">
      <alignment vertical="center" shrinkToFit="1"/>
    </xf>
    <xf numFmtId="188" fontId="6" fillId="0" borderId="13" xfId="1" applyNumberFormat="1" applyFont="1" applyBorder="1" applyAlignment="1">
      <alignment horizontal="center"/>
    </xf>
    <xf numFmtId="188" fontId="6" fillId="0" borderId="13" xfId="2" applyNumberFormat="1" applyFont="1" applyBorder="1"/>
    <xf numFmtId="189" fontId="6" fillId="0" borderId="13" xfId="2" applyNumberFormat="1" applyFont="1" applyBorder="1"/>
    <xf numFmtId="0" fontId="18" fillId="0" borderId="6" xfId="4" applyFont="1" applyBorder="1" applyAlignment="1">
      <alignment horizontal="center" vertical="center"/>
    </xf>
    <xf numFmtId="0" fontId="24" fillId="0" borderId="0" xfId="4" applyFont="1" applyAlignment="1">
      <alignment horizontal="center"/>
    </xf>
    <xf numFmtId="0" fontId="24" fillId="0" borderId="0" xfId="0" applyFont="1"/>
    <xf numFmtId="188" fontId="20" fillId="0" borderId="6" xfId="5" applyNumberFormat="1" applyFont="1" applyBorder="1" applyAlignment="1">
      <alignment horizontal="center" shrinkToFit="1"/>
    </xf>
    <xf numFmtId="189" fontId="18" fillId="0" borderId="6" xfId="2" applyNumberFormat="1" applyFont="1" applyBorder="1" applyAlignment="1">
      <alignment horizontal="center" shrinkToFit="1"/>
    </xf>
    <xf numFmtId="189" fontId="18" fillId="0" borderId="6" xfId="4" applyNumberFormat="1" applyFont="1" applyBorder="1" applyAlignment="1">
      <alignment horizontal="center" vertical="center" shrinkToFit="1"/>
    </xf>
    <xf numFmtId="0" fontId="8" fillId="0" borderId="6" xfId="2" applyFont="1" applyBorder="1" applyAlignment="1">
      <alignment horizontal="left"/>
    </xf>
    <xf numFmtId="0" fontId="8" fillId="0" borderId="2" xfId="2" applyFont="1" applyBorder="1" applyAlignment="1">
      <alignment horizontal="left"/>
    </xf>
    <xf numFmtId="188" fontId="9" fillId="0" borderId="10" xfId="1" applyNumberFormat="1" applyFont="1" applyBorder="1" applyAlignment="1">
      <alignment horizontal="right"/>
    </xf>
    <xf numFmtId="188" fontId="9" fillId="0" borderId="3" xfId="1" applyNumberFormat="1" applyFont="1" applyBorder="1" applyAlignment="1">
      <alignment horizontal="right"/>
    </xf>
    <xf numFmtId="188" fontId="9" fillId="0" borderId="2" xfId="2" applyNumberFormat="1" applyFont="1" applyFill="1" applyBorder="1" applyAlignment="1">
      <alignment horizontal="center"/>
    </xf>
    <xf numFmtId="189" fontId="8" fillId="0" borderId="2" xfId="2" applyNumberFormat="1" applyFont="1" applyBorder="1" applyAlignment="1">
      <alignment horizontal="center" vertical="center"/>
    </xf>
    <xf numFmtId="189" fontId="15" fillId="0" borderId="0" xfId="4" applyNumberFormat="1" applyFont="1"/>
    <xf numFmtId="189" fontId="24" fillId="0" borderId="0" xfId="4" applyNumberFormat="1" applyFont="1"/>
    <xf numFmtId="0" fontId="8" fillId="0" borderId="7" xfId="2" applyFont="1" applyBorder="1" applyAlignment="1">
      <alignment horizontal="left"/>
    </xf>
    <xf numFmtId="188" fontId="9" fillId="0" borderId="7" xfId="5" applyNumberFormat="1" applyFont="1" applyBorder="1" applyAlignment="1">
      <alignment horizontal="center"/>
    </xf>
    <xf numFmtId="188" fontId="9" fillId="0" borderId="7" xfId="2" applyNumberFormat="1" applyFont="1" applyBorder="1"/>
    <xf numFmtId="189" fontId="9" fillId="0" borderId="7" xfId="2" applyNumberFormat="1" applyFont="1" applyBorder="1"/>
    <xf numFmtId="0" fontId="9" fillId="0" borderId="8" xfId="2" applyFont="1" applyBorder="1" applyAlignment="1">
      <alignment horizontal="left"/>
    </xf>
    <xf numFmtId="189" fontId="9" fillId="0" borderId="8" xfId="2" applyNumberFormat="1" applyFont="1" applyBorder="1"/>
    <xf numFmtId="0" fontId="9" fillId="0" borderId="9" xfId="2" applyFont="1" applyBorder="1" applyAlignment="1">
      <alignment horizontal="left"/>
    </xf>
    <xf numFmtId="188" fontId="9" fillId="0" borderId="9" xfId="1" applyNumberFormat="1" applyFont="1" applyBorder="1" applyAlignment="1">
      <alignment horizontal="center"/>
    </xf>
    <xf numFmtId="189" fontId="9" fillId="0" borderId="9" xfId="2" applyNumberFormat="1" applyFont="1" applyBorder="1"/>
    <xf numFmtId="0" fontId="23" fillId="0" borderId="0" xfId="2" applyFont="1" applyAlignment="1">
      <alignment horizontal="center"/>
    </xf>
    <xf numFmtId="0" fontId="3" fillId="0" borderId="0" xfId="2" applyFont="1" applyAlignment="1">
      <alignment horizontal="center"/>
    </xf>
    <xf numFmtId="0" fontId="3" fillId="0" borderId="1" xfId="2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88" fontId="8" fillId="0" borderId="2" xfId="2" applyNumberFormat="1" applyFont="1" applyBorder="1" applyAlignment="1">
      <alignment horizontal="center" vertical="center"/>
    </xf>
    <xf numFmtId="188" fontId="13" fillId="0" borderId="3" xfId="0" applyNumberFormat="1" applyFont="1" applyBorder="1" applyAlignment="1">
      <alignment horizontal="center" vertical="center"/>
    </xf>
    <xf numFmtId="189" fontId="8" fillId="0" borderId="2" xfId="2" applyNumberFormat="1" applyFont="1" applyBorder="1" applyAlignment="1">
      <alignment horizontal="center" vertical="center"/>
    </xf>
    <xf numFmtId="189" fontId="13" fillId="0" borderId="3" xfId="0" applyNumberFormat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6" fillId="0" borderId="3" xfId="4" applyFont="1" applyBorder="1" applyAlignment="1">
      <alignment vertical="center"/>
    </xf>
    <xf numFmtId="189" fontId="6" fillId="0" borderId="2" xfId="2" applyNumberFormat="1" applyFont="1" applyBorder="1" applyAlignment="1">
      <alignment horizontal="center" vertical="center"/>
    </xf>
    <xf numFmtId="189" fontId="6" fillId="0" borderId="3" xfId="4" applyNumberFormat="1" applyFont="1" applyBorder="1" applyAlignment="1">
      <alignment horizontal="center" vertical="center"/>
    </xf>
    <xf numFmtId="0" fontId="7" fillId="0" borderId="3" xfId="4" applyFont="1" applyBorder="1" applyAlignment="1">
      <alignment vertical="center"/>
    </xf>
    <xf numFmtId="189" fontId="9" fillId="0" borderId="2" xfId="2" applyNumberFormat="1" applyFont="1" applyBorder="1" applyAlignment="1">
      <alignment horizontal="center" vertical="center"/>
    </xf>
    <xf numFmtId="189" fontId="7" fillId="0" borderId="3" xfId="4" applyNumberFormat="1" applyFont="1" applyBorder="1" applyAlignment="1">
      <alignment horizontal="center" vertical="center"/>
    </xf>
    <xf numFmtId="0" fontId="5" fillId="0" borderId="0" xfId="2" applyFont="1" applyAlignment="1">
      <alignment horizontal="center"/>
    </xf>
    <xf numFmtId="0" fontId="6" fillId="0" borderId="6" xfId="4" applyFont="1" applyBorder="1" applyAlignment="1">
      <alignment vertical="center"/>
    </xf>
    <xf numFmtId="189" fontId="6" fillId="0" borderId="6" xfId="4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189" fontId="7" fillId="0" borderId="3" xfId="0" applyNumberFormat="1" applyFont="1" applyBorder="1" applyAlignment="1">
      <alignment horizontal="center" vertical="center"/>
    </xf>
    <xf numFmtId="0" fontId="8" fillId="0" borderId="0" xfId="2" applyFont="1" applyAlignment="1">
      <alignment horizontal="center"/>
    </xf>
    <xf numFmtId="0" fontId="14" fillId="0" borderId="0" xfId="0" applyFont="1" applyAlignment="1">
      <alignment horizontal="center"/>
    </xf>
    <xf numFmtId="0" fontId="26" fillId="0" borderId="0" xfId="0" applyFont="1"/>
  </cellXfs>
  <cellStyles count="6">
    <cellStyle name="เครื่องหมายจุลภาค" xfId="1" builtinId="3"/>
    <cellStyle name="เครื่องหมายจุลภาค 2" xfId="5"/>
    <cellStyle name="ปกติ" xfId="0" builtinId="0"/>
    <cellStyle name="ปกติ 2" xfId="4"/>
    <cellStyle name="ปกติ_Sheet1" xfId="2"/>
    <cellStyle name="ปกติ_แผนปี 52 ภาค 2" xfId="3"/>
  </cellStyles>
  <dxfs count="0"/>
  <tableStyles count="0" defaultTableStyle="TableStyleMedium9" defaultPivotStyle="PivotStyleLight16"/>
  <colors>
    <mruColors>
      <color rgb="FF250288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2" name="Text Box 10433"/>
        <xdr:cNvSpPr txBox="1">
          <a:spLocks noChangeArrowheads="1"/>
        </xdr:cNvSpPr>
      </xdr:nvSpPr>
      <xdr:spPr bwMode="auto">
        <a:xfrm>
          <a:off x="0" y="1809750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3" name="Text Box 10434"/>
        <xdr:cNvSpPr txBox="1">
          <a:spLocks noChangeArrowheads="1"/>
        </xdr:cNvSpPr>
      </xdr:nvSpPr>
      <xdr:spPr bwMode="auto">
        <a:xfrm>
          <a:off x="0" y="1809750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4" name="Text Box 10435"/>
        <xdr:cNvSpPr txBox="1">
          <a:spLocks noChangeArrowheads="1"/>
        </xdr:cNvSpPr>
      </xdr:nvSpPr>
      <xdr:spPr bwMode="auto">
        <a:xfrm>
          <a:off x="0" y="1809750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5" name="Text Box 10436"/>
        <xdr:cNvSpPr txBox="1">
          <a:spLocks noChangeArrowheads="1"/>
        </xdr:cNvSpPr>
      </xdr:nvSpPr>
      <xdr:spPr bwMode="auto">
        <a:xfrm>
          <a:off x="0" y="1809750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6" name="Text Box 10437"/>
        <xdr:cNvSpPr txBox="1">
          <a:spLocks noChangeArrowheads="1"/>
        </xdr:cNvSpPr>
      </xdr:nvSpPr>
      <xdr:spPr bwMode="auto">
        <a:xfrm>
          <a:off x="0" y="1809750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7" name="Text Box 10438"/>
        <xdr:cNvSpPr txBox="1">
          <a:spLocks noChangeArrowheads="1"/>
        </xdr:cNvSpPr>
      </xdr:nvSpPr>
      <xdr:spPr bwMode="auto">
        <a:xfrm>
          <a:off x="0" y="1809750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8" name="Text Box 13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" name="Text Box 13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" name="Text Box 13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" name="Text Box 13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2" name="Text Box 13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" name="Text Box 13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4" name="Text Box 59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5" name="Text Box 60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" name="Text Box 60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7" name="Text Box 60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8" name="Text Box 60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9" name="Text Box 60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20" name="Text Box 60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21" name="Text Box 60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22" name="Text Box 60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23" name="Text Box 60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4" name="Text Box 60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5" name="Text Box 61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6" name="Text Box 61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7" name="Text Box 61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8" name="Text Box 61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9" name="Text Box 61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0" name="Text Box 61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1" name="Text Box 61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2" name="Text Box 61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3" name="Text Box 61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4" name="Text Box 61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5" name="Text Box 62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6" name="Text Box 62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7" name="Text Box 62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8" name="Text Box 62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9" name="Text Box 62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0" name="Text Box 62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1" name="Text Box 62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2" name="Text Box 62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3" name="Text Box 62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4" name="Text Box 62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5" name="Text Box 63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6" name="Text Box 63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7" name="Text Box 63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8" name="Text Box 63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9" name="Text Box 63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0" name="Text Box 635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1" name="Text Box 636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2" name="Text Box 637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3" name="Text Box 638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4" name="Text Box 639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5" name="Text Box 640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6" name="Text Box 641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7" name="Text Box 642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8" name="Text Box 643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9" name="Text Box 644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0" name="Text Box 64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1" name="Text Box 64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2" name="Text Box 64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3" name="Text Box 64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4" name="Text Box 64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5" name="Text Box 65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66" name="Text Box 65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67" name="Text Box 65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68" name="Text Box 65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69" name="Text Box 65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70" name="Text Box 65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71" name="Text Box 65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2" name="Text Box 657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3" name="Text Box 658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4" name="Text Box 659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5" name="Text Box 660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6" name="Text Box 661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7" name="Text Box 662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78" name="Text Box 66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79" name="Text Box 66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0" name="Text Box 66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1" name="Text Box 66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2" name="Text Box 66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3" name="Text Box 66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4" name="Text Box 66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5" name="Text Box 67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6" name="Text Box 67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7" name="Text Box 67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8" name="Text Box 67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9" name="Text Box 67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0" name="Text Box 67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1" name="Text Box 67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2" name="Text Box 67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3" name="Text Box 67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4" name="Text Box 67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" name="Text Box 68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6" name="Text Box 68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" name="Text Box 68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8" name="Text Box 68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" name="Text Box 68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0" name="Text Box 68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" name="Text Box 68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" name="Text Box 68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" name="Text Box 68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4" name="Text Box 68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" name="Text Box 69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6" name="Text Box 69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" name="Text Box 69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8" name="Text Box 69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" name="Text Box 69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" name="Text Box 69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1" name="Text Box 69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2" name="Text Box 69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3" name="Text Box 69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4" name="Text Box 69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5" name="Text Box 70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6" name="Text Box 70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7" name="Text Box 70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8" name="Text Box 70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9" name="Text Box 70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20" name="Text Box 70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21" name="Text Box 70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22" name="Text Box 70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23" name="Text Box 70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4" name="Text Box 70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5" name="Text Box 71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6" name="Text Box 71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7" name="Text Box 71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8" name="Text Box 71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9" name="Text Box 71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0" name="Text Box 71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1" name="Text Box 71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2" name="Text Box 71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3" name="Text Box 71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4" name="Text Box 71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5" name="Text Box 72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6" name="Text Box 72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7" name="Text Box 72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8" name="Text Box 72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9" name="Text Box 72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0" name="Text Box 72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1" name="Text Box 72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2" name="Text Box 72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3" name="Text Box 72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4" name="Text Box 72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5" name="Text Box 73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6" name="Text Box 73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7" name="Text Box 73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8" name="Text Box 73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9" name="Text Box 73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0" name="Text Box 735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1" name="Text Box 736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2" name="Text Box 737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3" name="Text Box 738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4" name="Text Box 739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5" name="Text Box 740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6" name="Text Box 741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7" name="Text Box 742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8" name="Text Box 743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9" name="Text Box 744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0" name="Text Box 74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1" name="Text Box 74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2" name="Text Box 74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3" name="Text Box 74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4" name="Text Box 74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5" name="Text Box 75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66" name="Text Box 75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67" name="Text Box 75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68" name="Text Box 75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69" name="Text Box 75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0" name="Text Box 75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1" name="Text Box 75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2" name="Text Box 75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3" name="Text Box 75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4" name="Text Box 75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5" name="Text Box 76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6" name="Text Box 76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7" name="Text Box 76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8" name="Text Box 76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9" name="Text Box 76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0" name="Text Box 76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1" name="Text Box 76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2" name="Text Box 76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3" name="Text Box 76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4" name="Text Box 76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5" name="Text Box 77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86" name="Text Box 147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87" name="Text Box 148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88" name="Text Box 149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89" name="Text Box 150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0" name="Text Box 151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1" name="Text Box 152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2" name="Text Box 163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3" name="Text Box 164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4" name="Text Box 165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5" name="Text Box 166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6" name="Text Box 167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7" name="Text Box 168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8" name="Text Box 169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9" name="Text Box 170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200" name="Text Box 171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201" name="Text Box 172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2" name="Text Box 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4" name="Text Box 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5" name="Text Box 4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6" name="Text Box 5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7" name="Text Box 6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8" name="Text Box 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9" name="Text Box 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0" name="Text Box 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1" name="Text Box 10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2" name="Text Box 1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3" name="Text Box 1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4" name="Text Box 1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5" name="Text Box 14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6" name="Text Box 15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7" name="Text Box 16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8" name="Text Box 1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9" name="Text Box 1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20" name="Text Box 1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21" name="Text Box 20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22" name="Text Box 2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23" name="Text Box 2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24" name="Text Box 2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25" name="Text Box 4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26" name="Text Box 4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27" name="Text Box 4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28" name="Text Box 4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29" name="Text Box 4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0" name="Text Box 4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1" name="Text Box 4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2" name="Text Box 4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3" name="Text Box 4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4" name="Text Box 4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5" name="Text Box 5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6" name="Text Box 5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7" name="Text Box 5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8" name="Text Box 5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9" name="Text Box 5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0" name="Text Box 5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1" name="Text Box 5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2" name="Text Box 5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3" name="Text Box 5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4" name="Text Box 5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5" name="Text Box 6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6" name="Text Box 6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7" name="Text Box 6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8" name="Text Box 6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9" name="Text Box 6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0" name="Text Box 6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1" name="Text Box 6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2" name="Text Box 6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3" name="Text Box 6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4" name="Text Box 6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5" name="Text Box 7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6" name="Text Box 7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7" name="Text Box 7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8" name="Text Box 7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9" name="Text Box 7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0" name="Text Box 7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1" name="Text Box 7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2" name="Text Box 7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3" name="Text Box 7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4" name="Text Box 7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5" name="Text Box 8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6" name="Text Box 8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7" name="Text Box 8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8" name="Text Box 8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9" name="Text Box 8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0" name="Text Box 8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1" name="Text Box 8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2" name="Text Box 8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3" name="Text Box 8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4" name="Text Box 8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5" name="Text Box 9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6" name="Text Box 9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7" name="Text Box 9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8" name="Text Box 9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9" name="Text Box 9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0" name="Text Box 9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1" name="Text Box 10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2" name="Text Box 10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3" name="Text Box 10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4" name="Text Box 10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5" name="Text Box 10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6" name="Text Box 11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7" name="Text Box 11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8" name="Text Box 11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9" name="Text Box 11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0" name="Text Box 11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1" name="Text Box 11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2" name="Text Box 11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3" name="Text Box 11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4" name="Text Box 11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5" name="Text Box 11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6" name="Text Box 12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7" name="Text Box 12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8" name="Text Box 12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9" name="Text Box 12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0" name="Text Box 12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1" name="Text Box 12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2" name="Text Box 12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3" name="Text Box 12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4" name="Text Box 12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5" name="Text Box 12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6" name="Text Box 13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7" name="Text Box 18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8" name="Text Box 19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9" name="Text Box 19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0" name="Text Box 19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1" name="Text Box 19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2" name="Text Box 19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3" name="Text Box 19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4" name="Text Box 19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5" name="Text Box 19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6" name="Text Box 19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7" name="Text Box 19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8" name="Text Box 20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9" name="Text Box 20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0" name="Text Box 20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1" name="Text Box 20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2" name="Text Box 20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3" name="Text Box 20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4" name="Text Box 20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5" name="Text Box 20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6" name="Text Box 20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7" name="Text Box 20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8" name="Text Box 21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9" name="Text Box 21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0" name="Text Box 21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1" name="Text Box 21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2" name="Text Box 21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3" name="Text Box 21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4" name="Text Box 21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5" name="Text Box 21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6" name="Text Box 21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7" name="Text Box 21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8" name="Text Box 22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9" name="Text Box 22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0" name="Text Box 22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1" name="Text Box 22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2" name="Text Box 22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3" name="Text Box 22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4" name="Text Box 22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5" name="Text Box 22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6" name="Text Box 22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7" name="Text Box 22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8" name="Text Box 23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9" name="Text Box 23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0" name="Text Box 23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1" name="Text Box 23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2" name="Text Box 23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3" name="Text Box 23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4" name="Text Box 23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5" name="Text Box 23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6" name="Text Box 23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7" name="Text Box 23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8" name="Text Box 24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9" name="Text Box 24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0" name="Text Box 24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1" name="Text Box 24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2" name="Text Box 24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3" name="Text Box 24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4" name="Text Box 24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5" name="Text Box 24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6" name="Text Box 24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7" name="Text Box 24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8" name="Text Box 25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69" name="Text Box 25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0" name="Text Box 25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1" name="Text Box 25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2" name="Text Box 254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3" name="Text Box 255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4" name="Text Box 256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5" name="Text Box 25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6" name="Text Box 25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7" name="Text Box 25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8" name="Text Box 260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9" name="Text Box 26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0" name="Text Box 26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1" name="Text Box 26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2" name="Text Box 264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3" name="Text Box 265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4" name="Text Box 266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5" name="Text Box 26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6" name="Text Box 26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7" name="Text Box 26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8" name="Text Box 270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9" name="Text Box 27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90" name="Text Box 27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91" name="Text Box 27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2" name="Text Box 27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3" name="Text Box 27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4" name="Text Box 27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5" name="Text Box 27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6" name="Text Box 27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7" name="Text Box 27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398" name="Text Box 28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399" name="Text Box 28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0" name="Text Box 28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1" name="Text Box 28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2" name="Text Box 28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3" name="Text Box 28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4" name="Text Box 28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5" name="Text Box 28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6" name="Text Box 28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7" name="Text Box 28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8" name="Text Box 29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9" name="Text Box 29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0" name="Text Box 29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1" name="Text Box 29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2" name="Text Box 29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3" name="Text Box 29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4" name="Text Box 29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5" name="Text Box 29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6" name="Text Box 29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7" name="Text Box 29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8" name="Text Box 30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9" name="Text Box 30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0" name="Text Box 30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1" name="Text Box 30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2" name="Text Box 30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3" name="Text Box 30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4" name="Text Box 30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5" name="Text Box 30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6" name="Text Box 30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7" name="Text Box 30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8" name="Text Box 31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9" name="Text Box 31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0" name="Text Box 31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1" name="Text Box 31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2" name="Text Box 31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3" name="Text Box 31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4" name="Text Box 31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5" name="Text Box 31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6" name="Text Box 31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7" name="Text Box 31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8" name="Text Box 32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9" name="Text Box 32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0" name="Text Box 32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1" name="Text Box 32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2" name="Text Box 32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3" name="Text Box 32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4" name="Text Box 32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5" name="Text Box 32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6" name="Text Box 32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7" name="Text Box 32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8" name="Text Box 33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9" name="Text Box 33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0" name="Text Box 33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1" name="Text Box 33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2" name="Text Box 33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3" name="Text Box 33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4" name="Text Box 33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5" name="Text Box 33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6" name="Text Box 33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7" name="Text Box 33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8" name="Text Box 34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9" name="Text Box 34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0" name="Text Box 34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1" name="Text Box 34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2" name="Text Box 34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3" name="Text Box 34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4" name="Text Box 34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5" name="Text Box 34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6" name="Text Box 34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7" name="Text Box 34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8" name="Text Box 35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9" name="Text Box 35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0" name="Text Box 35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1" name="Text Box 35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2" name="Text Box 35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3" name="Text Box 35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4" name="Text Box 35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5" name="Text Box 35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6" name="Text Box 35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7" name="Text Box 35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8" name="Text Box 36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9" name="Text Box 36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0" name="Text Box 36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1" name="Text Box 36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2" name="Text Box 36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3" name="Text Box 36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4" name="Text Box 36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5" name="Text Box 36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6" name="Text Box 36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7" name="Text Box 36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8" name="Text Box 37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9" name="Text Box 37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0" name="Text Box 37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1" name="Text Box 37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2" name="Text Box 37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3" name="Text Box 37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4" name="Text Box 37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5" name="Text Box 37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6" name="Text Box 37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7" name="Text Box 37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8" name="Text Box 38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9" name="Text Box 38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0" name="Text Box 38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1" name="Text Box 38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2" name="Text Box 38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3" name="Text Box 38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4" name="Text Box 38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5" name="Text Box 38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6" name="Text Box 38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7" name="Text Box 38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8" name="Text Box 39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9" name="Text Box 39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0" name="Text Box 39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1" name="Text Box 39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2" name="Text Box 39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3" name="Text Box 39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4" name="Text Box 39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5" name="Text Box 39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6" name="Text Box 39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7" name="Text Box 39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8" name="Text Box 40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9" name="Text Box 40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0" name="Text Box 40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1" name="Text Box 40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2" name="Text Box 40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3" name="Text Box 40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4" name="Text Box 40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5" name="Text Box 40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6" name="Text Box 40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7" name="Text Box 40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8" name="Text Box 41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9" name="Text Box 41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0" name="Text Box 41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1" name="Text Box 41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2" name="Text Box 41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3" name="Text Box 41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4" name="Text Box 41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5" name="Text Box 41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6" name="Text Box 41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7" name="Text Box 41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8" name="Text Box 42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9" name="Text Box 42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0" name="Text Box 42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1" name="Text Box 42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2" name="Text Box 42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3" name="Text Box 42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4" name="Text Box 42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5" name="Text Box 42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6" name="Text Box 42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7" name="Text Box 42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8" name="Text Box 43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9" name="Text Box 43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0" name="Text Box 43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1" name="Text Box 43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2" name="Text Box 43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3" name="Text Box 43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4" name="Text Box 43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5" name="Text Box 43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6" name="Text Box 43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7" name="Text Box 43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8" name="Text Box 44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9" name="Text Box 44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0" name="Text Box 44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1" name="Text Box 44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2" name="Text Box 44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3" name="Text Box 44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4" name="Text Box 44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5" name="Text Box 44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6" name="Text Box 44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7" name="Text Box 44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8" name="Text Box 45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9" name="Text Box 45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0" name="Text Box 45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1" name="Text Box 45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2" name="Text Box 45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3" name="Text Box 45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4" name="Text Box 45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5" name="Text Box 45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6" name="Text Box 45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7" name="Text Box 45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8" name="Text Box 46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9" name="Text Box 46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0" name="Text Box 46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1" name="Text Box 46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2" name="Text Box 46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3" name="Text Box 46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4" name="Text Box 46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5" name="Text Box 46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6" name="Text Box 46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7" name="Text Box 46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8" name="Text Box 47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9" name="Text Box 47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0" name="Text Box 47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1" name="Text Box 47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2" name="Text Box 47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3" name="Text Box 47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4" name="Text Box 47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5" name="Text Box 47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6" name="Text Box 47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7" name="Text Box 47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8" name="Text Box 48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9" name="Text Box 48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0" name="Text Box 48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1" name="Text Box 48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2" name="Text Box 48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3" name="Text Box 48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4" name="Text Box 48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5" name="Text Box 48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6" name="Text Box 48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7" name="Text Box 48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8" name="Text Box 49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9" name="Text Box 49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0" name="Text Box 49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1" name="Text Box 49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2" name="Text Box 49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3" name="Text Box 49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4" name="Text Box 49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5" name="Text Box 49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6" name="Text Box 49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7" name="Text Box 49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8" name="Text Box 50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9" name="Text Box 50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0" name="Text Box 50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1" name="Text Box 50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2" name="Text Box 50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3" name="Text Box 50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4" name="Text Box 50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5" name="Text Box 50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6" name="Text Box 50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7" name="Text Box 50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8" name="Text Box 51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9" name="Text Box 51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0" name="Text Box 51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1" name="Text Box 51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2" name="Text Box 51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3" name="Text Box 51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4" name="Text Box 51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5" name="Text Box 51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6" name="Text Box 51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7" name="Text Box 51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8" name="Text Box 52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9" name="Text Box 52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0" name="Text Box 52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1" name="Text Box 52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2" name="Text Box 52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3" name="Text Box 52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4" name="Text Box 52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5" name="Text Box 52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6" name="Text Box 52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7" name="Text Box 52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8" name="Text Box 53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9" name="Text Box 53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0" name="Text Box 53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1" name="Text Box 53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2" name="Text Box 53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3" name="Text Box 53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4" name="Text Box 53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5" name="Text Box 53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6" name="Text Box 53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7" name="Text Box 53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8" name="Text Box 54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9" name="Text Box 54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0" name="Text Box 54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1" name="Text Box 54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2" name="Text Box 54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3" name="Text Box 54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4" name="Text Box 54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5" name="Text Box 54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6" name="Text Box 54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7" name="Text Box 54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8" name="Text Box 55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9" name="Text Box 55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70" name="Text Box 55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71" name="Text Box 55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72" name="Text Box 55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73" name="Text Box 55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4" name="Text Box 57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5" name="Text Box 58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6" name="Text Box 58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7" name="Text Box 58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8" name="Text Box 58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9" name="Text Box 58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0" name="Text Box 58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1" name="Text Box 58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2" name="Text Box 58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3" name="Text Box 58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4" name="Text Box 58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5" name="Text Box 59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6" name="Text Box 59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7" name="Text Box 59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8" name="Text Box 59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9" name="Text Box 59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90" name="Text Box 59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91" name="Text Box 59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92" name="Text Box 59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93" name="Text Box 59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4" name="Text Box 77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5" name="Text Box 77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6" name="Text Box 77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7" name="Text Box 774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8" name="Text Box 775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9" name="Text Box 776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0" name="Text Box 77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1" name="Text Box 77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2" name="Text Box 77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3" name="Text Box 780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4" name="Text Box 78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5" name="Text Box 78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6" name="Text Box 78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7" name="Text Box 784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8" name="Text Box 785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9" name="Text Box 786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0" name="Text Box 78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1" name="Text Box 78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2" name="Text Box 78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3" name="Text Box 790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4" name="Text Box 79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5" name="Text Box 79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6" name="Text Box 79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17" name="Text Box 80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18" name="Text Box 80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19" name="Text Box 80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0" name="Text Box 80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1" name="Text Box 80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2" name="Text Box 80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3" name="Text Box 80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4" name="Text Box 81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5" name="Text Box 81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6" name="Text Box 81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7" name="Text Box 81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8" name="Text Box 81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9" name="Text Box 81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0" name="Text Box 81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1" name="Text Box 81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2" name="Text Box 81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3" name="Text Box 81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4" name="Text Box 82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5" name="Text Box 82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6" name="Text Box 82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7" name="Text Box 82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8" name="Text Box 82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9" name="Text Box 82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0" name="Text Box 82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1" name="Text Box 82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2" name="Text Box 82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3" name="Text Box 82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4" name="Text Box 83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5" name="Text Box 83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6" name="Text Box 83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7" name="Text Box 83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8" name="Text Box 83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9" name="Text Box 83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0" name="Text Box 83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1" name="Text Box 83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2" name="Text Box 83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3" name="Text Box 83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4" name="Text Box 84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5" name="Text Box 84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6" name="Text Box 84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7" name="Text Box 84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8" name="Text Box 84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9" name="Text Box 84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0" name="Text Box 84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1" name="Text Box 84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2" name="Text Box 84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3" name="Text Box 84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4" name="Text Box 85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5" name="Text Box 85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6" name="Text Box 85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7" name="Text Box 85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8" name="Text Box 85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9" name="Text Box 85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0" name="Text Box 85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1" name="Text Box 85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2" name="Text Box 85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3" name="Text Box 85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4" name="Text Box 86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5" name="Text Box 86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6" name="Text Box 86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7" name="Text Box 86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8" name="Text Box 86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9" name="Text Box 86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0" name="Text Box 86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1" name="Text Box 86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2" name="Text Box 86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3" name="Text Box 86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4" name="Text Box 87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5" name="Text Box 87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6" name="Text Box 87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7" name="Text Box 87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8" name="Text Box 87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9" name="Text Box 87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0" name="Text Box 87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1" name="Text Box 87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2" name="Text Box 87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3" name="Text Box 87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4" name="Text Box 88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5" name="Text Box 88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6" name="Text Box 88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7" name="Text Box 88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8" name="Text Box 88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9" name="Text Box 88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0" name="Text Box 88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1" name="Text Box 88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2" name="Text Box 88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3" name="Text Box 88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4" name="Text Box 89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5" name="Text Box 89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6" name="Text Box 89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7" name="Text Box 89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8" name="Text Box 89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9" name="Text Box 89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0" name="Text Box 89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1" name="Text Box 89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2" name="Text Box 89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3" name="Text Box 89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4" name="Text Box 90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5" name="Text Box 90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6" name="Text Box 90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7" name="Text Box 90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8" name="Text Box 90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9" name="Text Box 90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0" name="Text Box 90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1" name="Text Box 90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2" name="Text Box 90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3" name="Text Box 90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4" name="Text Box 91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5" name="Text Box 91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6" name="Text Box 91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7" name="Text Box 91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8" name="Text Box 91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9" name="Text Box 91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0" name="Text Box 91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1" name="Text Box 91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2" name="Text Box 91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3" name="Text Box 91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4" name="Text Box 92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5" name="Text Box 92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6" name="Text Box 92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7" name="Text Box 92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8" name="Text Box 92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9" name="Text Box 92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0" name="Text Box 92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1" name="Text Box 92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2" name="Text Box 92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3" name="Text Box 92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4" name="Text Box 93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5" name="Text Box 93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6" name="Text Box 93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7" name="Text Box 93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8" name="Text Box 93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9" name="Text Box 93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0" name="Text Box 93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1" name="Text Box 93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2" name="Text Box 93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3" name="Text Box 93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4" name="Text Box 94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5" name="Text Box 94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6" name="Text Box 94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7" name="Text Box 94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8" name="Text Box 94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9" name="Text Box 94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60" name="Text Box 94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1" name="Text Box 94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2" name="Text Box 94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3" name="Text Box 94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4" name="Text Box 950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5" name="Text Box 95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6" name="Text Box 95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7" name="Text Box 95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8" name="Text Box 954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9" name="Text Box 955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0" name="Text Box 956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1" name="Text Box 95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2" name="Text Box 95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3" name="Text Box 95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4" name="Text Box 960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5" name="Text Box 96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6" name="Text Box 96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7" name="Text Box 96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8" name="Text Box 964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9" name="Text Box 965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80" name="Text Box 966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81" name="Text Box 96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82" name="Text Box 96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83" name="Text Box 96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4" name="Text Box 97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5" name="Text Box 97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6" name="Text Box 97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7" name="Text Box 97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8" name="Text Box 97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9" name="Text Box 97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0" name="Text Box 10439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1" name="Text Box 10440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2" name="Text Box 10441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3" name="Text Box 10442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4" name="Text Box 10443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5" name="Text Box 10444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6" name="Text Box 10445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7" name="Text Box 10446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8" name="Text Box 10447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9" name="Text Box 10448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0" name="Text Box 10449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1" name="Text Box 10450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2" name="Text Box 10451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3" name="Text Box 10452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4" name="Text Box 10453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5" name="Text Box 10454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6" name="Text Box 10455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7" name="Text Box 10456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8" name="Text Box 10457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9" name="Text Box 10458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0" name="Text Box 10459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1" name="Text Box 10460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2" name="Text Box 10461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3" name="Text Box 10462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4" name="Text Box 10463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5" name="Text Box 10464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6" name="Text Box 10465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7" name="Text Box 10466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8" name="Text Box 10467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9" name="Text Box 10468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0" name="Text Box 10469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1" name="Text Box 10470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2" name="Text Box 10471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3" name="Text Box 10472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4" name="Text Box 10473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5" name="Text Box 10474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6" name="Text Box 10475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7" name="Text Box 10476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8" name="Text Box 10477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9" name="Text Box 10478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0" name="Text Box 10479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1" name="Text Box 10480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2" name="Text Box 10481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3" name="Text Box 10482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4" name="Text Box 10483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5" name="Text Box 10484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36" name="Text Box 13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37" name="Text Box 13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38" name="Text Box 13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39" name="Text Box 13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0" name="Text Box 13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1" name="Text Box 13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2" name="Text Box 59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3" name="Text Box 60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4" name="Text Box 60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5" name="Text Box 60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6" name="Text Box 60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7" name="Text Box 60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8" name="Text Box 60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9" name="Text Box 60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50" name="Text Box 60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51" name="Text Box 60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2" name="Text Box 60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3" name="Text Box 61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4" name="Text Box 61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5" name="Text Box 61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6" name="Text Box 61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7" name="Text Box 61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58" name="Text Box 61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59" name="Text Box 61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0" name="Text Box 61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1" name="Text Box 61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2" name="Text Box 61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3" name="Text Box 62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4" name="Text Box 62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5" name="Text Box 62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6" name="Text Box 62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7" name="Text Box 62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68" name="Text Box 62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69" name="Text Box 62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0" name="Text Box 62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1" name="Text Box 62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2" name="Text Box 62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3" name="Text Box 63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4" name="Text Box 63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5" name="Text Box 63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6" name="Text Box 63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7" name="Text Box 63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78" name="Text Box 635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79" name="Text Box 636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0" name="Text Box 637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1" name="Text Box 638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2" name="Text Box 639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3" name="Text Box 640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4" name="Text Box 641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5" name="Text Box 642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6" name="Text Box 643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7" name="Text Box 644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88" name="Text Box 64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89" name="Text Box 64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90" name="Text Box 64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91" name="Text Box 64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92" name="Text Box 64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93" name="Text Box 65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4" name="Text Box 65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5" name="Text Box 65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6" name="Text Box 65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7" name="Text Box 65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8" name="Text Box 65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9" name="Text Box 65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0" name="Text Box 657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1" name="Text Box 658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2" name="Text Box 659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3" name="Text Box 660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4" name="Text Box 661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5" name="Text Box 662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06" name="Text Box 66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07" name="Text Box 66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08" name="Text Box 66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09" name="Text Box 66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0" name="Text Box 66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1" name="Text Box 66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2" name="Text Box 66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3" name="Text Box 67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4" name="Text Box 67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5" name="Text Box 67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6" name="Text Box 67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7" name="Text Box 67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8" name="Text Box 67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9" name="Text Box 67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0" name="Text Box 67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1" name="Text Box 67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2" name="Text Box 67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3" name="Text Box 68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4" name="Text Box 68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5" name="Text Box 68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6" name="Text Box 68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7" name="Text Box 68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8" name="Text Box 68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9" name="Text Box 68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0" name="Text Box 68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1" name="Text Box 68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2" name="Text Box 68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3" name="Text Box 69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4" name="Text Box 69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5" name="Text Box 69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6" name="Text Box 69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7" name="Text Box 69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8" name="Text Box 69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9" name="Text Box 69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40" name="Text Box 69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41" name="Text Box 69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2" name="Text Box 69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3" name="Text Box 70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4" name="Text Box 70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5" name="Text Box 70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6" name="Text Box 70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7" name="Text Box 70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8" name="Text Box 70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9" name="Text Box 70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50" name="Text Box 70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51" name="Text Box 70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2" name="Text Box 70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3" name="Text Box 71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4" name="Text Box 71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5" name="Text Box 71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6" name="Text Box 71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7" name="Text Box 71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58" name="Text Box 71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59" name="Text Box 71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0" name="Text Box 71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1" name="Text Box 71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2" name="Text Box 71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3" name="Text Box 72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4" name="Text Box 72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5" name="Text Box 72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6" name="Text Box 72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7" name="Text Box 72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68" name="Text Box 72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69" name="Text Box 72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0" name="Text Box 72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1" name="Text Box 72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2" name="Text Box 72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3" name="Text Box 73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4" name="Text Box 73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5" name="Text Box 73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6" name="Text Box 73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7" name="Text Box 73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78" name="Text Box 735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79" name="Text Box 736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0" name="Text Box 737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1" name="Text Box 738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2" name="Text Box 739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3" name="Text Box 740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4" name="Text Box 741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5" name="Text Box 742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6" name="Text Box 743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7" name="Text Box 744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88" name="Text Box 74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89" name="Text Box 74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90" name="Text Box 74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91" name="Text Box 74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92" name="Text Box 74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93" name="Text Box 75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4" name="Text Box 75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5" name="Text Box 75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6" name="Text Box 75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7" name="Text Box 75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8" name="Text Box 75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9" name="Text Box 75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0" name="Text Box 75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1" name="Text Box 75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2" name="Text Box 75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3" name="Text Box 76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4" name="Text Box 76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5" name="Text Box 76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6" name="Text Box 76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7" name="Text Box 76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8" name="Text Box 76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9" name="Text Box 76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10" name="Text Box 76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11" name="Text Box 76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12" name="Text Box 76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13" name="Text Box 77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4" name="Text Box 147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5" name="Text Box 148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6" name="Text Box 149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7" name="Text Box 150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8" name="Text Box 151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9" name="Text Box 152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0" name="Text Box 163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1" name="Text Box 164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2" name="Text Box 165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3" name="Text Box 166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4" name="Text Box 167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5" name="Text Box 168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6" name="Text Box 169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7" name="Text Box 170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8" name="Text Box 171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9" name="Text Box 172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2571750</xdr:colOff>
      <xdr:row>63</xdr:row>
      <xdr:rowOff>57150</xdr:rowOff>
    </xdr:from>
    <xdr:to>
      <xdr:col>0</xdr:col>
      <xdr:colOff>2714625</xdr:colOff>
      <xdr:row>65</xdr:row>
      <xdr:rowOff>247650</xdr:rowOff>
    </xdr:to>
    <xdr:sp macro="" textlink="">
      <xdr:nvSpPr>
        <xdr:cNvPr id="1130" name="วงเล็บปีกกาขวา 1129"/>
        <xdr:cNvSpPr/>
      </xdr:nvSpPr>
      <xdr:spPr>
        <a:xfrm>
          <a:off x="2571750" y="16297275"/>
          <a:ext cx="142875" cy="7429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2" name="Text Box 10433"/>
        <xdr:cNvSpPr txBox="1">
          <a:spLocks noChangeArrowheads="1"/>
        </xdr:cNvSpPr>
      </xdr:nvSpPr>
      <xdr:spPr bwMode="auto">
        <a:xfrm>
          <a:off x="0" y="1809750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3" name="Text Box 10434"/>
        <xdr:cNvSpPr txBox="1">
          <a:spLocks noChangeArrowheads="1"/>
        </xdr:cNvSpPr>
      </xdr:nvSpPr>
      <xdr:spPr bwMode="auto">
        <a:xfrm>
          <a:off x="0" y="1809750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4" name="Text Box 10435"/>
        <xdr:cNvSpPr txBox="1">
          <a:spLocks noChangeArrowheads="1"/>
        </xdr:cNvSpPr>
      </xdr:nvSpPr>
      <xdr:spPr bwMode="auto">
        <a:xfrm>
          <a:off x="0" y="1809750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5" name="Text Box 10436"/>
        <xdr:cNvSpPr txBox="1">
          <a:spLocks noChangeArrowheads="1"/>
        </xdr:cNvSpPr>
      </xdr:nvSpPr>
      <xdr:spPr bwMode="auto">
        <a:xfrm>
          <a:off x="0" y="1809750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6" name="Text Box 10437"/>
        <xdr:cNvSpPr txBox="1">
          <a:spLocks noChangeArrowheads="1"/>
        </xdr:cNvSpPr>
      </xdr:nvSpPr>
      <xdr:spPr bwMode="auto">
        <a:xfrm>
          <a:off x="0" y="1809750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7" name="Text Box 10438"/>
        <xdr:cNvSpPr txBox="1">
          <a:spLocks noChangeArrowheads="1"/>
        </xdr:cNvSpPr>
      </xdr:nvSpPr>
      <xdr:spPr bwMode="auto">
        <a:xfrm>
          <a:off x="0" y="1809750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8" name="Text Box 13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" name="Text Box 13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" name="Text Box 13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" name="Text Box 13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2" name="Text Box 13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" name="Text Box 13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4" name="Text Box 59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5" name="Text Box 60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" name="Text Box 60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7" name="Text Box 60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8" name="Text Box 60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9" name="Text Box 60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20" name="Text Box 60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21" name="Text Box 60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22" name="Text Box 60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23" name="Text Box 60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4" name="Text Box 60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5" name="Text Box 61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6" name="Text Box 61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7" name="Text Box 61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8" name="Text Box 61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9" name="Text Box 61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0" name="Text Box 61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1" name="Text Box 61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2" name="Text Box 61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3" name="Text Box 61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4" name="Text Box 61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5" name="Text Box 62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6" name="Text Box 62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7" name="Text Box 62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8" name="Text Box 62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9" name="Text Box 62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0" name="Text Box 62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1" name="Text Box 62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2" name="Text Box 62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3" name="Text Box 62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4" name="Text Box 62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5" name="Text Box 63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6" name="Text Box 63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7" name="Text Box 63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8" name="Text Box 63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9" name="Text Box 63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0" name="Text Box 635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1" name="Text Box 636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2" name="Text Box 637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3" name="Text Box 638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4" name="Text Box 639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5" name="Text Box 640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6" name="Text Box 641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7" name="Text Box 642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8" name="Text Box 643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9" name="Text Box 644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0" name="Text Box 64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1" name="Text Box 64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2" name="Text Box 64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3" name="Text Box 64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4" name="Text Box 64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5" name="Text Box 65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66" name="Text Box 65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67" name="Text Box 65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68" name="Text Box 65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69" name="Text Box 65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70" name="Text Box 65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71" name="Text Box 65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2" name="Text Box 657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3" name="Text Box 658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4" name="Text Box 659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5" name="Text Box 660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6" name="Text Box 661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7" name="Text Box 662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78" name="Text Box 66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79" name="Text Box 66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0" name="Text Box 66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1" name="Text Box 66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2" name="Text Box 66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3" name="Text Box 66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4" name="Text Box 66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5" name="Text Box 67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6" name="Text Box 67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7" name="Text Box 67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8" name="Text Box 67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9" name="Text Box 67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0" name="Text Box 67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1" name="Text Box 67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2" name="Text Box 67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3" name="Text Box 67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4" name="Text Box 67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" name="Text Box 68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6" name="Text Box 68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" name="Text Box 68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8" name="Text Box 68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" name="Text Box 68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0" name="Text Box 68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" name="Text Box 68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" name="Text Box 68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" name="Text Box 68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4" name="Text Box 68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" name="Text Box 69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6" name="Text Box 69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" name="Text Box 69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8" name="Text Box 69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" name="Text Box 69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" name="Text Box 69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1" name="Text Box 69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2" name="Text Box 69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3" name="Text Box 69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4" name="Text Box 69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5" name="Text Box 70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6" name="Text Box 70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7" name="Text Box 70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8" name="Text Box 70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9" name="Text Box 70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20" name="Text Box 70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21" name="Text Box 70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22" name="Text Box 70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23" name="Text Box 70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4" name="Text Box 70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5" name="Text Box 71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6" name="Text Box 71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7" name="Text Box 71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8" name="Text Box 71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9" name="Text Box 71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0" name="Text Box 71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1" name="Text Box 71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2" name="Text Box 71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3" name="Text Box 71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4" name="Text Box 71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5" name="Text Box 72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6" name="Text Box 72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7" name="Text Box 72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8" name="Text Box 72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9" name="Text Box 72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0" name="Text Box 72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1" name="Text Box 72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2" name="Text Box 72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3" name="Text Box 72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4" name="Text Box 72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5" name="Text Box 73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6" name="Text Box 73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7" name="Text Box 73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8" name="Text Box 73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9" name="Text Box 73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0" name="Text Box 735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1" name="Text Box 736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2" name="Text Box 737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3" name="Text Box 738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4" name="Text Box 739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5" name="Text Box 740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6" name="Text Box 741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7" name="Text Box 742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8" name="Text Box 743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9" name="Text Box 744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0" name="Text Box 74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1" name="Text Box 74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2" name="Text Box 74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3" name="Text Box 74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4" name="Text Box 74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5" name="Text Box 75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66" name="Text Box 75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67" name="Text Box 75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68" name="Text Box 75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69" name="Text Box 75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0" name="Text Box 75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1" name="Text Box 75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2" name="Text Box 75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3" name="Text Box 75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4" name="Text Box 75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5" name="Text Box 76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6" name="Text Box 76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7" name="Text Box 76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8" name="Text Box 76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9" name="Text Box 76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0" name="Text Box 76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1" name="Text Box 76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2" name="Text Box 76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3" name="Text Box 76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4" name="Text Box 76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5" name="Text Box 77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86" name="Text Box 147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87" name="Text Box 148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88" name="Text Box 149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89" name="Text Box 150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0" name="Text Box 151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1" name="Text Box 152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2" name="Text Box 163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3" name="Text Box 164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4" name="Text Box 165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5" name="Text Box 166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6" name="Text Box 167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7" name="Text Box 168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8" name="Text Box 169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9" name="Text Box 170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200" name="Text Box 171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201" name="Text Box 172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2" name="Text Box 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4" name="Text Box 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5" name="Text Box 4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6" name="Text Box 5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7" name="Text Box 6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8" name="Text Box 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9" name="Text Box 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0" name="Text Box 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1" name="Text Box 10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2" name="Text Box 1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3" name="Text Box 1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4" name="Text Box 1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5" name="Text Box 14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6" name="Text Box 15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7" name="Text Box 16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8" name="Text Box 1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9" name="Text Box 1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20" name="Text Box 1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21" name="Text Box 20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22" name="Text Box 2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23" name="Text Box 2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24" name="Text Box 2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25" name="Text Box 4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26" name="Text Box 4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27" name="Text Box 4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28" name="Text Box 4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29" name="Text Box 4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0" name="Text Box 4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1" name="Text Box 4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2" name="Text Box 4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3" name="Text Box 4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4" name="Text Box 4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5" name="Text Box 5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6" name="Text Box 5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7" name="Text Box 5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8" name="Text Box 5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9" name="Text Box 5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0" name="Text Box 5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1" name="Text Box 5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2" name="Text Box 5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3" name="Text Box 5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4" name="Text Box 5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5" name="Text Box 6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6" name="Text Box 6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7" name="Text Box 6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8" name="Text Box 6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9" name="Text Box 6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0" name="Text Box 6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1" name="Text Box 6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2" name="Text Box 6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3" name="Text Box 6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4" name="Text Box 6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5" name="Text Box 7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6" name="Text Box 7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7" name="Text Box 7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8" name="Text Box 7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9" name="Text Box 7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0" name="Text Box 7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1" name="Text Box 7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2" name="Text Box 7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3" name="Text Box 7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4" name="Text Box 7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5" name="Text Box 8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6" name="Text Box 8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7" name="Text Box 8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8" name="Text Box 8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9" name="Text Box 8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0" name="Text Box 8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1" name="Text Box 8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2" name="Text Box 8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3" name="Text Box 8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4" name="Text Box 8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5" name="Text Box 9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6" name="Text Box 9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7" name="Text Box 9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8" name="Text Box 9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9" name="Text Box 9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0" name="Text Box 9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1" name="Text Box 10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2" name="Text Box 10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3" name="Text Box 10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4" name="Text Box 10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5" name="Text Box 10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6" name="Text Box 11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7" name="Text Box 11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8" name="Text Box 11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9" name="Text Box 11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0" name="Text Box 11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1" name="Text Box 11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2" name="Text Box 11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3" name="Text Box 11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4" name="Text Box 11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5" name="Text Box 11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6" name="Text Box 12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7" name="Text Box 12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8" name="Text Box 12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9" name="Text Box 12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0" name="Text Box 12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1" name="Text Box 12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2" name="Text Box 12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3" name="Text Box 12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4" name="Text Box 12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5" name="Text Box 12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6" name="Text Box 13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7" name="Text Box 18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8" name="Text Box 19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9" name="Text Box 19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0" name="Text Box 19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1" name="Text Box 19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2" name="Text Box 19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3" name="Text Box 19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4" name="Text Box 19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5" name="Text Box 19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6" name="Text Box 19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7" name="Text Box 19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8" name="Text Box 20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9" name="Text Box 20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0" name="Text Box 20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1" name="Text Box 20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2" name="Text Box 20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3" name="Text Box 20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4" name="Text Box 20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5" name="Text Box 20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6" name="Text Box 20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7" name="Text Box 20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8" name="Text Box 21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9" name="Text Box 21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0" name="Text Box 21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1" name="Text Box 21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2" name="Text Box 21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3" name="Text Box 21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4" name="Text Box 21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5" name="Text Box 21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6" name="Text Box 21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7" name="Text Box 21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8" name="Text Box 22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9" name="Text Box 22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0" name="Text Box 22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1" name="Text Box 22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2" name="Text Box 22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3" name="Text Box 22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4" name="Text Box 22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5" name="Text Box 22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6" name="Text Box 22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7" name="Text Box 22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8" name="Text Box 23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9" name="Text Box 23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0" name="Text Box 23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1" name="Text Box 23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2" name="Text Box 23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3" name="Text Box 23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4" name="Text Box 23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5" name="Text Box 23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6" name="Text Box 23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7" name="Text Box 23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8" name="Text Box 24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9" name="Text Box 24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0" name="Text Box 24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1" name="Text Box 24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2" name="Text Box 24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3" name="Text Box 24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4" name="Text Box 24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5" name="Text Box 24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6" name="Text Box 24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7" name="Text Box 24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8" name="Text Box 25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69" name="Text Box 25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0" name="Text Box 25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1" name="Text Box 25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2" name="Text Box 254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3" name="Text Box 255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4" name="Text Box 256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5" name="Text Box 25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6" name="Text Box 25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7" name="Text Box 25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8" name="Text Box 260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9" name="Text Box 26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0" name="Text Box 26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1" name="Text Box 26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2" name="Text Box 264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3" name="Text Box 265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4" name="Text Box 266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5" name="Text Box 26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6" name="Text Box 26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7" name="Text Box 26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8" name="Text Box 270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9" name="Text Box 27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90" name="Text Box 27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91" name="Text Box 27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2" name="Text Box 27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3" name="Text Box 27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4" name="Text Box 27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5" name="Text Box 27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6" name="Text Box 27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7" name="Text Box 27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398" name="Text Box 28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399" name="Text Box 28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0" name="Text Box 28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1" name="Text Box 28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2" name="Text Box 28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3" name="Text Box 28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4" name="Text Box 28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5" name="Text Box 28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6" name="Text Box 28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7" name="Text Box 28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8" name="Text Box 29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9" name="Text Box 29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0" name="Text Box 29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1" name="Text Box 29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2" name="Text Box 29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3" name="Text Box 29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4" name="Text Box 29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5" name="Text Box 29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6" name="Text Box 29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7" name="Text Box 29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8" name="Text Box 30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9" name="Text Box 30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0" name="Text Box 30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1" name="Text Box 30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2" name="Text Box 30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3" name="Text Box 30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4" name="Text Box 30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5" name="Text Box 30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6" name="Text Box 30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7" name="Text Box 30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8" name="Text Box 31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9" name="Text Box 31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0" name="Text Box 31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1" name="Text Box 31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2" name="Text Box 31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3" name="Text Box 31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4" name="Text Box 31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5" name="Text Box 31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6" name="Text Box 31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7" name="Text Box 31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8" name="Text Box 32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9" name="Text Box 32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0" name="Text Box 32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1" name="Text Box 32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2" name="Text Box 32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3" name="Text Box 32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4" name="Text Box 32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5" name="Text Box 32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6" name="Text Box 32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7" name="Text Box 32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8" name="Text Box 33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9" name="Text Box 33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0" name="Text Box 33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1" name="Text Box 33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2" name="Text Box 33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3" name="Text Box 33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4" name="Text Box 33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5" name="Text Box 33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6" name="Text Box 33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7" name="Text Box 33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8" name="Text Box 34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9" name="Text Box 34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0" name="Text Box 34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1" name="Text Box 34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2" name="Text Box 34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3" name="Text Box 34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4" name="Text Box 34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5" name="Text Box 34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6" name="Text Box 34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7" name="Text Box 34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8" name="Text Box 35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9" name="Text Box 35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0" name="Text Box 35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1" name="Text Box 35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2" name="Text Box 35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3" name="Text Box 35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4" name="Text Box 35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5" name="Text Box 35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6" name="Text Box 35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7" name="Text Box 35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8" name="Text Box 36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9" name="Text Box 36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0" name="Text Box 36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1" name="Text Box 36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2" name="Text Box 36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3" name="Text Box 36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4" name="Text Box 36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5" name="Text Box 36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6" name="Text Box 36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7" name="Text Box 36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8" name="Text Box 37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9" name="Text Box 37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0" name="Text Box 37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1" name="Text Box 37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2" name="Text Box 37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3" name="Text Box 37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4" name="Text Box 37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5" name="Text Box 37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6" name="Text Box 37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7" name="Text Box 37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8" name="Text Box 38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9" name="Text Box 38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0" name="Text Box 38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1" name="Text Box 38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2" name="Text Box 38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3" name="Text Box 38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4" name="Text Box 38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5" name="Text Box 38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6" name="Text Box 38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7" name="Text Box 38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8" name="Text Box 39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9" name="Text Box 39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0" name="Text Box 39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1" name="Text Box 39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2" name="Text Box 39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3" name="Text Box 39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4" name="Text Box 39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5" name="Text Box 39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6" name="Text Box 39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7" name="Text Box 39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8" name="Text Box 40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9" name="Text Box 40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0" name="Text Box 40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1" name="Text Box 40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2" name="Text Box 40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3" name="Text Box 40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4" name="Text Box 40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5" name="Text Box 40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6" name="Text Box 40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7" name="Text Box 40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8" name="Text Box 41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9" name="Text Box 41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0" name="Text Box 41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1" name="Text Box 41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2" name="Text Box 41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3" name="Text Box 41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4" name="Text Box 41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5" name="Text Box 41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6" name="Text Box 41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7" name="Text Box 41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8" name="Text Box 42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9" name="Text Box 42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0" name="Text Box 42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1" name="Text Box 42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2" name="Text Box 42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3" name="Text Box 42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4" name="Text Box 42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5" name="Text Box 42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6" name="Text Box 42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7" name="Text Box 42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8" name="Text Box 43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9" name="Text Box 43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0" name="Text Box 43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1" name="Text Box 43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2" name="Text Box 43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3" name="Text Box 43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4" name="Text Box 43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5" name="Text Box 43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6" name="Text Box 43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7" name="Text Box 43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8" name="Text Box 44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9" name="Text Box 44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0" name="Text Box 44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1" name="Text Box 44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2" name="Text Box 44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3" name="Text Box 44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4" name="Text Box 44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5" name="Text Box 44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6" name="Text Box 44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7" name="Text Box 44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8" name="Text Box 45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9" name="Text Box 45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0" name="Text Box 45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1" name="Text Box 45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2" name="Text Box 45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3" name="Text Box 45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4" name="Text Box 45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5" name="Text Box 45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6" name="Text Box 45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7" name="Text Box 45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8" name="Text Box 46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9" name="Text Box 46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0" name="Text Box 46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1" name="Text Box 46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2" name="Text Box 46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3" name="Text Box 46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4" name="Text Box 46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5" name="Text Box 46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6" name="Text Box 46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7" name="Text Box 46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8" name="Text Box 47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9" name="Text Box 47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0" name="Text Box 47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1" name="Text Box 47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2" name="Text Box 47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3" name="Text Box 47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4" name="Text Box 47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5" name="Text Box 47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6" name="Text Box 47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7" name="Text Box 47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8" name="Text Box 48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9" name="Text Box 48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0" name="Text Box 48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1" name="Text Box 48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2" name="Text Box 48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3" name="Text Box 48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4" name="Text Box 48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5" name="Text Box 48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6" name="Text Box 48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7" name="Text Box 48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8" name="Text Box 49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9" name="Text Box 49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0" name="Text Box 49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1" name="Text Box 49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2" name="Text Box 49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3" name="Text Box 49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4" name="Text Box 49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5" name="Text Box 49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6" name="Text Box 49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7" name="Text Box 49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8" name="Text Box 50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9" name="Text Box 50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0" name="Text Box 50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1" name="Text Box 50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2" name="Text Box 50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3" name="Text Box 50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4" name="Text Box 50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5" name="Text Box 50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6" name="Text Box 50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7" name="Text Box 50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8" name="Text Box 51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9" name="Text Box 51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0" name="Text Box 51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1" name="Text Box 51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2" name="Text Box 51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3" name="Text Box 51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4" name="Text Box 51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5" name="Text Box 51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6" name="Text Box 51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7" name="Text Box 51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8" name="Text Box 52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9" name="Text Box 52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0" name="Text Box 52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1" name="Text Box 52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2" name="Text Box 52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3" name="Text Box 52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4" name="Text Box 52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5" name="Text Box 52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6" name="Text Box 52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7" name="Text Box 52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8" name="Text Box 53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9" name="Text Box 53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0" name="Text Box 53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1" name="Text Box 53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2" name="Text Box 53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3" name="Text Box 53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4" name="Text Box 53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5" name="Text Box 53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6" name="Text Box 53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7" name="Text Box 53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8" name="Text Box 54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9" name="Text Box 54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0" name="Text Box 54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1" name="Text Box 54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2" name="Text Box 54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3" name="Text Box 54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4" name="Text Box 546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5" name="Text Box 547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6" name="Text Box 548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7" name="Text Box 549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8" name="Text Box 550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9" name="Text Box 551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70" name="Text Box 552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71" name="Text Box 553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72" name="Text Box 554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73" name="Text Box 555"/>
        <xdr:cNvSpPr txBox="1">
          <a:spLocks noChangeArrowheads="1"/>
        </xdr:cNvSpPr>
      </xdr:nvSpPr>
      <xdr:spPr bwMode="auto">
        <a:xfrm>
          <a:off x="2200275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4" name="Text Box 57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5" name="Text Box 58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6" name="Text Box 58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7" name="Text Box 58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8" name="Text Box 58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9" name="Text Box 58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0" name="Text Box 58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1" name="Text Box 58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2" name="Text Box 58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3" name="Text Box 58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4" name="Text Box 58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5" name="Text Box 59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6" name="Text Box 59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7" name="Text Box 59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8" name="Text Box 59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9" name="Text Box 59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90" name="Text Box 59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91" name="Text Box 59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92" name="Text Box 59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93" name="Text Box 59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4" name="Text Box 77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5" name="Text Box 77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6" name="Text Box 77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7" name="Text Box 774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8" name="Text Box 775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9" name="Text Box 776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0" name="Text Box 77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1" name="Text Box 77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2" name="Text Box 77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3" name="Text Box 780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4" name="Text Box 78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5" name="Text Box 78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6" name="Text Box 78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7" name="Text Box 784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8" name="Text Box 785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9" name="Text Box 786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0" name="Text Box 78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1" name="Text Box 78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2" name="Text Box 78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3" name="Text Box 790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4" name="Text Box 79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5" name="Text Box 79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6" name="Text Box 79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17" name="Text Box 80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18" name="Text Box 80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19" name="Text Box 80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0" name="Text Box 80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1" name="Text Box 80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2" name="Text Box 80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3" name="Text Box 80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4" name="Text Box 81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5" name="Text Box 81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6" name="Text Box 81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7" name="Text Box 81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8" name="Text Box 81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9" name="Text Box 81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0" name="Text Box 81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1" name="Text Box 81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2" name="Text Box 81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3" name="Text Box 81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4" name="Text Box 82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5" name="Text Box 82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6" name="Text Box 82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7" name="Text Box 82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8" name="Text Box 82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9" name="Text Box 82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0" name="Text Box 82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1" name="Text Box 82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2" name="Text Box 82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3" name="Text Box 82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4" name="Text Box 83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5" name="Text Box 83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6" name="Text Box 83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7" name="Text Box 83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8" name="Text Box 83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9" name="Text Box 83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0" name="Text Box 83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1" name="Text Box 83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2" name="Text Box 83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3" name="Text Box 83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4" name="Text Box 84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5" name="Text Box 84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6" name="Text Box 84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7" name="Text Box 84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8" name="Text Box 84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9" name="Text Box 84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0" name="Text Box 84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1" name="Text Box 84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2" name="Text Box 84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3" name="Text Box 84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4" name="Text Box 85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5" name="Text Box 85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6" name="Text Box 85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7" name="Text Box 85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8" name="Text Box 85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9" name="Text Box 85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0" name="Text Box 85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1" name="Text Box 85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2" name="Text Box 85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3" name="Text Box 85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4" name="Text Box 86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5" name="Text Box 86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6" name="Text Box 86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7" name="Text Box 86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8" name="Text Box 86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9" name="Text Box 86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0" name="Text Box 86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1" name="Text Box 86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2" name="Text Box 86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3" name="Text Box 86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4" name="Text Box 87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5" name="Text Box 87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6" name="Text Box 87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7" name="Text Box 87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8" name="Text Box 87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9" name="Text Box 87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0" name="Text Box 87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1" name="Text Box 87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2" name="Text Box 87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3" name="Text Box 87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4" name="Text Box 88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5" name="Text Box 88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6" name="Text Box 88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7" name="Text Box 88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8" name="Text Box 88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9" name="Text Box 88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0" name="Text Box 88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1" name="Text Box 88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2" name="Text Box 88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3" name="Text Box 88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4" name="Text Box 89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5" name="Text Box 89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6" name="Text Box 89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7" name="Text Box 89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8" name="Text Box 89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9" name="Text Box 89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0" name="Text Box 89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1" name="Text Box 89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2" name="Text Box 89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3" name="Text Box 89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4" name="Text Box 90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5" name="Text Box 90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6" name="Text Box 90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7" name="Text Box 90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8" name="Text Box 90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9" name="Text Box 90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0" name="Text Box 90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1" name="Text Box 90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2" name="Text Box 90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3" name="Text Box 90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4" name="Text Box 91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5" name="Text Box 91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6" name="Text Box 91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7" name="Text Box 91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8" name="Text Box 91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9" name="Text Box 91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0" name="Text Box 91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1" name="Text Box 91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2" name="Text Box 91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3" name="Text Box 91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4" name="Text Box 92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5" name="Text Box 92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6" name="Text Box 92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7" name="Text Box 92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8" name="Text Box 92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9" name="Text Box 92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0" name="Text Box 92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1" name="Text Box 92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2" name="Text Box 92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3" name="Text Box 92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4" name="Text Box 93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5" name="Text Box 93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6" name="Text Box 93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7" name="Text Box 93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8" name="Text Box 93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9" name="Text Box 93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0" name="Text Box 93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1" name="Text Box 937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2" name="Text Box 938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3" name="Text Box 939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4" name="Text Box 94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5" name="Text Box 94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6" name="Text Box 94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7" name="Text Box 94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8" name="Text Box 94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9" name="Text Box 94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60" name="Text Box 946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1" name="Text Box 94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2" name="Text Box 94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3" name="Text Box 94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4" name="Text Box 950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5" name="Text Box 95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6" name="Text Box 95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7" name="Text Box 95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8" name="Text Box 954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9" name="Text Box 955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0" name="Text Box 956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1" name="Text Box 95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2" name="Text Box 95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3" name="Text Box 95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4" name="Text Box 960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5" name="Text Box 961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6" name="Text Box 962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7" name="Text Box 963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8" name="Text Box 964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9" name="Text Box 965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80" name="Text Box 966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81" name="Text Box 967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82" name="Text Box 968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83" name="Text Box 969"/>
        <xdr:cNvSpPr txBox="1">
          <a:spLocks noChangeArrowheads="1"/>
        </xdr:cNvSpPr>
      </xdr:nvSpPr>
      <xdr:spPr bwMode="auto">
        <a:xfrm>
          <a:off x="186690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4" name="Text Box 970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5" name="Text Box 971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6" name="Text Box 972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7" name="Text Box 973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8" name="Text Box 974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9" name="Text Box 975"/>
        <xdr:cNvSpPr txBox="1">
          <a:spLocks noChangeArrowheads="1"/>
        </xdr:cNvSpPr>
      </xdr:nvSpPr>
      <xdr:spPr bwMode="auto">
        <a:xfrm>
          <a:off x="0" y="18097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0" name="Text Box 10439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1" name="Text Box 10440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2" name="Text Box 10441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3" name="Text Box 10442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4" name="Text Box 10443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5" name="Text Box 10444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6" name="Text Box 10445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7" name="Text Box 10446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8" name="Text Box 10447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9" name="Text Box 10448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0" name="Text Box 10449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1" name="Text Box 10450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2" name="Text Box 10451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3" name="Text Box 10452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4" name="Text Box 10453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5" name="Text Box 10454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6" name="Text Box 10455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7" name="Text Box 10456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8" name="Text Box 10457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9" name="Text Box 10458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0" name="Text Box 10459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1" name="Text Box 10460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2" name="Text Box 10461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3" name="Text Box 10462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4" name="Text Box 10463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5" name="Text Box 10464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6" name="Text Box 10465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7" name="Text Box 10466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8" name="Text Box 10467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9" name="Text Box 10468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0" name="Text Box 10469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1" name="Text Box 10470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2" name="Text Box 10471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3" name="Text Box 10472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4" name="Text Box 10473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5" name="Text Box 10474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6" name="Text Box 10475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7" name="Text Box 10476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8" name="Text Box 10477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9" name="Text Box 10478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0" name="Text Box 10479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1" name="Text Box 10480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2" name="Text Box 10481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3" name="Text Box 10482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4" name="Text Box 10483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5" name="Text Box 10484"/>
        <xdr:cNvSpPr txBox="1">
          <a:spLocks noChangeArrowheads="1"/>
        </xdr:cNvSpPr>
      </xdr:nvSpPr>
      <xdr:spPr bwMode="auto">
        <a:xfrm>
          <a:off x="1657350" y="18097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36" name="Text Box 13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37" name="Text Box 13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38" name="Text Box 13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39" name="Text Box 13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0" name="Text Box 13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1" name="Text Box 13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2" name="Text Box 59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3" name="Text Box 60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4" name="Text Box 60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5" name="Text Box 60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6" name="Text Box 60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7" name="Text Box 60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8" name="Text Box 60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9" name="Text Box 60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50" name="Text Box 60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51" name="Text Box 60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2" name="Text Box 60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3" name="Text Box 61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4" name="Text Box 61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5" name="Text Box 61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6" name="Text Box 61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7" name="Text Box 61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58" name="Text Box 61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59" name="Text Box 61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0" name="Text Box 61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1" name="Text Box 61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2" name="Text Box 61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3" name="Text Box 62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4" name="Text Box 62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5" name="Text Box 62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6" name="Text Box 62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7" name="Text Box 62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68" name="Text Box 62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69" name="Text Box 62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0" name="Text Box 62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1" name="Text Box 62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2" name="Text Box 62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3" name="Text Box 63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4" name="Text Box 63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5" name="Text Box 63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6" name="Text Box 63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7" name="Text Box 63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78" name="Text Box 635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79" name="Text Box 636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0" name="Text Box 637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1" name="Text Box 638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2" name="Text Box 639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3" name="Text Box 640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4" name="Text Box 641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5" name="Text Box 642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6" name="Text Box 643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7" name="Text Box 644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88" name="Text Box 64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89" name="Text Box 64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90" name="Text Box 64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91" name="Text Box 64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92" name="Text Box 64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93" name="Text Box 65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4" name="Text Box 65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5" name="Text Box 65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6" name="Text Box 65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7" name="Text Box 65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8" name="Text Box 65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9" name="Text Box 65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0" name="Text Box 657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1" name="Text Box 658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2" name="Text Box 659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3" name="Text Box 660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4" name="Text Box 661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5" name="Text Box 662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06" name="Text Box 66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07" name="Text Box 66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08" name="Text Box 66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09" name="Text Box 66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0" name="Text Box 66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1" name="Text Box 66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2" name="Text Box 66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3" name="Text Box 67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4" name="Text Box 67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5" name="Text Box 67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6" name="Text Box 67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7" name="Text Box 67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8" name="Text Box 67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9" name="Text Box 67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0" name="Text Box 67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1" name="Text Box 67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2" name="Text Box 67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3" name="Text Box 68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4" name="Text Box 68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5" name="Text Box 68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6" name="Text Box 68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7" name="Text Box 68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8" name="Text Box 68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9" name="Text Box 68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0" name="Text Box 68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1" name="Text Box 68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2" name="Text Box 68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3" name="Text Box 69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4" name="Text Box 69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5" name="Text Box 69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6" name="Text Box 69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7" name="Text Box 69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8" name="Text Box 69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9" name="Text Box 69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40" name="Text Box 69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41" name="Text Box 69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2" name="Text Box 69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3" name="Text Box 70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4" name="Text Box 70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5" name="Text Box 70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6" name="Text Box 70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7" name="Text Box 70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8" name="Text Box 70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9" name="Text Box 70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50" name="Text Box 70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51" name="Text Box 70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2" name="Text Box 70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3" name="Text Box 71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4" name="Text Box 71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5" name="Text Box 71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6" name="Text Box 71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7" name="Text Box 71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58" name="Text Box 71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59" name="Text Box 71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0" name="Text Box 71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1" name="Text Box 71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2" name="Text Box 71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3" name="Text Box 72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4" name="Text Box 721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5" name="Text Box 722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6" name="Text Box 723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7" name="Text Box 724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68" name="Text Box 72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69" name="Text Box 72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0" name="Text Box 72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1" name="Text Box 72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2" name="Text Box 72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3" name="Text Box 73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4" name="Text Box 73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5" name="Text Box 73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6" name="Text Box 73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7" name="Text Box 73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78" name="Text Box 735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79" name="Text Box 736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0" name="Text Box 737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1" name="Text Box 738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2" name="Text Box 739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3" name="Text Box 740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4" name="Text Box 741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5" name="Text Box 742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6" name="Text Box 743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7" name="Text Box 744"/>
        <xdr:cNvSpPr txBox="1">
          <a:spLocks noChangeArrowheads="1"/>
        </xdr:cNvSpPr>
      </xdr:nvSpPr>
      <xdr:spPr bwMode="auto">
        <a:xfrm>
          <a:off x="0" y="1809750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88" name="Text Box 745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89" name="Text Box 746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90" name="Text Box 747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91" name="Text Box 748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92" name="Text Box 749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93" name="Text Box 750"/>
        <xdr:cNvSpPr txBox="1">
          <a:spLocks noChangeArrowheads="1"/>
        </xdr:cNvSpPr>
      </xdr:nvSpPr>
      <xdr:spPr bwMode="auto">
        <a:xfrm>
          <a:off x="0" y="1809750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4" name="Text Box 75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5" name="Text Box 75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6" name="Text Box 75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7" name="Text Box 75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8" name="Text Box 75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9" name="Text Box 75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0" name="Text Box 75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1" name="Text Box 75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2" name="Text Box 75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3" name="Text Box 76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4" name="Text Box 761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5" name="Text Box 762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6" name="Text Box 763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7" name="Text Box 764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8" name="Text Box 765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9" name="Text Box 766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10" name="Text Box 767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11" name="Text Box 768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12" name="Text Box 769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13" name="Text Box 770"/>
        <xdr:cNvSpPr txBox="1">
          <a:spLocks noChangeArrowheads="1"/>
        </xdr:cNvSpPr>
      </xdr:nvSpPr>
      <xdr:spPr bwMode="auto">
        <a:xfrm>
          <a:off x="0" y="1809750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4" name="Text Box 147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5" name="Text Box 148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6" name="Text Box 149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7" name="Text Box 150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8" name="Text Box 151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9" name="Text Box 152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0" name="Text Box 163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1" name="Text Box 164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2" name="Text Box 165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3" name="Text Box 166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4" name="Text Box 167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5" name="Text Box 168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6" name="Text Box 169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7" name="Text Box 170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8" name="Text Box 171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9" name="Text Box 172"/>
        <xdr:cNvSpPr txBox="1">
          <a:spLocks noChangeArrowheads="1"/>
        </xdr:cNvSpPr>
      </xdr:nvSpPr>
      <xdr:spPr bwMode="auto">
        <a:xfrm>
          <a:off x="0" y="1809750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2571750</xdr:colOff>
      <xdr:row>63</xdr:row>
      <xdr:rowOff>57150</xdr:rowOff>
    </xdr:from>
    <xdr:to>
      <xdr:col>0</xdr:col>
      <xdr:colOff>2714625</xdr:colOff>
      <xdr:row>65</xdr:row>
      <xdr:rowOff>247650</xdr:rowOff>
    </xdr:to>
    <xdr:sp macro="" textlink="">
      <xdr:nvSpPr>
        <xdr:cNvPr id="1130" name="วงเล็บปีกกาขวา 1129"/>
        <xdr:cNvSpPr/>
      </xdr:nvSpPr>
      <xdr:spPr>
        <a:xfrm>
          <a:off x="2571750" y="16192500"/>
          <a:ext cx="142875" cy="7429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2" name="Text Box 10433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3" name="Text Box 10434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4" name="Text Box 10435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5" name="Text Box 10436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6" name="Text Box 10437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90297</xdr:rowOff>
    </xdr:to>
    <xdr:sp macro="" textlink="">
      <xdr:nvSpPr>
        <xdr:cNvPr id="7" name="Text Box 10438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8" name="Text Box 13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" name="Text Box 13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" name="Text Box 13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" name="Text Box 13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2" name="Text Box 13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" name="Text Box 13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4" name="Text Box 59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5" name="Text Box 60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" name="Text Box 60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7" name="Text Box 60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8" name="Text Box 60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9" name="Text Box 60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20" name="Text Box 60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21" name="Text Box 60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22" name="Text Box 60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23" name="Text Box 60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4" name="Text Box 60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5" name="Text Box 61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6" name="Text Box 61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7" name="Text Box 61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8" name="Text Box 61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29" name="Text Box 61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0" name="Text Box 61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1" name="Text Box 61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2" name="Text Box 61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3" name="Text Box 61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4" name="Text Box 61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5" name="Text Box 62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6" name="Text Box 62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7" name="Text Box 62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8" name="Text Box 62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39" name="Text Box 62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0" name="Text Box 62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1" name="Text Box 62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2" name="Text Box 62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3" name="Text Box 62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4" name="Text Box 62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5" name="Text Box 63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6" name="Text Box 63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7" name="Text Box 63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8" name="Text Box 63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49" name="Text Box 63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0" name="Text Box 635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1" name="Text Box 636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2" name="Text Box 63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3" name="Text Box 63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4" name="Text Box 63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5" name="Text Box 64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6" name="Text Box 64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7" name="Text Box 64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8" name="Text Box 643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59" name="Text Box 644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0" name="Text Box 64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1" name="Text Box 64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2" name="Text Box 64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3" name="Text Box 64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4" name="Text Box 64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65" name="Text Box 65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66" name="Text Box 65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67" name="Text Box 65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68" name="Text Box 65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69" name="Text Box 65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70" name="Text Box 65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71" name="Text Box 65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2" name="Text Box 65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3" name="Text Box 65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4" name="Text Box 65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5" name="Text Box 66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6" name="Text Box 66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77" name="Text Box 66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78" name="Text Box 66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79" name="Text Box 66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0" name="Text Box 66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1" name="Text Box 66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2" name="Text Box 66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3" name="Text Box 66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4" name="Text Box 66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5" name="Text Box 67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6" name="Text Box 67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7" name="Text Box 67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8" name="Text Box 67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89" name="Text Box 67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0" name="Text Box 67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1" name="Text Box 67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2" name="Text Box 67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3" name="Text Box 67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4" name="Text Box 67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" name="Text Box 68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6" name="Text Box 68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" name="Text Box 68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8" name="Text Box 68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" name="Text Box 68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0" name="Text Box 68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" name="Text Box 68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" name="Text Box 68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" name="Text Box 68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4" name="Text Box 68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" name="Text Box 69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6" name="Text Box 69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" name="Text Box 69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8" name="Text Box 69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" name="Text Box 69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" name="Text Box 69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1" name="Text Box 69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2" name="Text Box 69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3" name="Text Box 69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4" name="Text Box 69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5" name="Text Box 70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6" name="Text Box 70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7" name="Text Box 70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8" name="Text Box 70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19" name="Text Box 70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20" name="Text Box 70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21" name="Text Box 70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22" name="Text Box 70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23" name="Text Box 70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4" name="Text Box 70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5" name="Text Box 71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6" name="Text Box 71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7" name="Text Box 71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8" name="Text Box 71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29" name="Text Box 71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0" name="Text Box 71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1" name="Text Box 71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2" name="Text Box 71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3" name="Text Box 71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4" name="Text Box 71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5" name="Text Box 72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6" name="Text Box 72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7" name="Text Box 72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8" name="Text Box 72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39" name="Text Box 72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0" name="Text Box 72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1" name="Text Box 72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2" name="Text Box 72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3" name="Text Box 72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4" name="Text Box 72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5" name="Text Box 73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6" name="Text Box 73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7" name="Text Box 73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8" name="Text Box 73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49" name="Text Box 73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0" name="Text Box 735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1" name="Text Box 736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2" name="Text Box 73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3" name="Text Box 73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4" name="Text Box 73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5" name="Text Box 74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6" name="Text Box 74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7" name="Text Box 74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8" name="Text Box 743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59" name="Text Box 744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0" name="Text Box 74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1" name="Text Box 74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2" name="Text Box 74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3" name="Text Box 74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4" name="Text Box 74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65" name="Text Box 75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66" name="Text Box 75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67" name="Text Box 75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68" name="Text Box 75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69" name="Text Box 75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0" name="Text Box 75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1" name="Text Box 75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2" name="Text Box 75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3" name="Text Box 75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4" name="Text Box 75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5" name="Text Box 76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6" name="Text Box 76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7" name="Text Box 76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8" name="Text Box 76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79" name="Text Box 76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0" name="Text Box 76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1" name="Text Box 76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2" name="Text Box 76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3" name="Text Box 76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4" name="Text Box 76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85" name="Text Box 77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86" name="Text Box 147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87" name="Text Box 148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88" name="Text Box 149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89" name="Text Box 150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0" name="Text Box 151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1" name="Text Box 152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2" name="Text Box 163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3" name="Text Box 164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4" name="Text Box 165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5" name="Text Box 166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6" name="Text Box 167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7" name="Text Box 168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8" name="Text Box 169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99" name="Text Box 170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200" name="Text Box 171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201" name="Text Box 172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2" name="Text Box 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4" name="Text Box 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5" name="Text Box 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6" name="Text Box 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7" name="Text Box 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8" name="Text Box 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09" name="Text Box 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0" name="Text Box 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1" name="Text Box 1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2" name="Text Box 1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3" name="Text Box 1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4" name="Text Box 1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5" name="Text Box 1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6" name="Text Box 1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7" name="Text Box 1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8" name="Text Box 1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19" name="Text Box 1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20" name="Text Box 1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21" name="Text Box 2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22" name="Text Box 2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23" name="Text Box 2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224" name="Text Box 2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25" name="Text Box 4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26" name="Text Box 4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27" name="Text Box 4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28" name="Text Box 4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29" name="Text Box 4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0" name="Text Box 4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1" name="Text Box 4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2" name="Text Box 4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3" name="Text Box 4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4" name="Text Box 4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5" name="Text Box 5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6" name="Text Box 5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7" name="Text Box 5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8" name="Text Box 5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39" name="Text Box 5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0" name="Text Box 5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1" name="Text Box 5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2" name="Text Box 5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3" name="Text Box 5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4" name="Text Box 5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5" name="Text Box 6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6" name="Text Box 6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7" name="Text Box 6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8" name="Text Box 6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49" name="Text Box 6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0" name="Text Box 6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1" name="Text Box 6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2" name="Text Box 6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3" name="Text Box 6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4" name="Text Box 6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5" name="Text Box 7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6" name="Text Box 7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7" name="Text Box 7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8" name="Text Box 7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59" name="Text Box 7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0" name="Text Box 7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1" name="Text Box 7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2" name="Text Box 7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3" name="Text Box 7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4" name="Text Box 7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5" name="Text Box 8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6" name="Text Box 8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7" name="Text Box 8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8" name="Text Box 8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69" name="Text Box 8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0" name="Text Box 8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1" name="Text Box 8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2" name="Text Box 8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3" name="Text Box 8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4" name="Text Box 8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5" name="Text Box 9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6" name="Text Box 9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7" name="Text Box 9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8" name="Text Box 9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79" name="Text Box 9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0" name="Text Box 9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1" name="Text Box 10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2" name="Text Box 10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3" name="Text Box 10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4" name="Text Box 10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5" name="Text Box 10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6" name="Text Box 11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7" name="Text Box 11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8" name="Text Box 11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89" name="Text Box 11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0" name="Text Box 11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1" name="Text Box 11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2" name="Text Box 11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3" name="Text Box 11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4" name="Text Box 11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5" name="Text Box 11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6" name="Text Box 12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7" name="Text Box 12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8" name="Text Box 12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299" name="Text Box 12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0" name="Text Box 12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1" name="Text Box 12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2" name="Text Box 12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3" name="Text Box 12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4" name="Text Box 12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5" name="Text Box 12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6" name="Text Box 13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7" name="Text Box 18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8" name="Text Box 19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09" name="Text Box 19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0" name="Text Box 19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1" name="Text Box 19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2" name="Text Box 19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3" name="Text Box 19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4" name="Text Box 19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5" name="Text Box 19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6" name="Text Box 19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7" name="Text Box 19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8" name="Text Box 20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19" name="Text Box 20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0" name="Text Box 20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1" name="Text Box 20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2" name="Text Box 20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3" name="Text Box 20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4" name="Text Box 20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5" name="Text Box 20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6" name="Text Box 20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7" name="Text Box 20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8" name="Text Box 21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29" name="Text Box 21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0" name="Text Box 21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1" name="Text Box 21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2" name="Text Box 21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3" name="Text Box 21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4" name="Text Box 21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5" name="Text Box 21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6" name="Text Box 21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7" name="Text Box 21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8" name="Text Box 22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39" name="Text Box 22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0" name="Text Box 22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1" name="Text Box 22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2" name="Text Box 22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3" name="Text Box 22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4" name="Text Box 22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5" name="Text Box 22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6" name="Text Box 22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7" name="Text Box 22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8" name="Text Box 23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49" name="Text Box 23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0" name="Text Box 23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1" name="Text Box 23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2" name="Text Box 23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3" name="Text Box 23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4" name="Text Box 23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5" name="Text Box 23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6" name="Text Box 23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7" name="Text Box 23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8" name="Text Box 24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59" name="Text Box 24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0" name="Text Box 24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1" name="Text Box 24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2" name="Text Box 24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3" name="Text Box 24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4" name="Text Box 24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5" name="Text Box 24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6" name="Text Box 24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7" name="Text Box 24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68" name="Text Box 25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69" name="Text Box 25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0" name="Text Box 25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1" name="Text Box 25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2" name="Text Box 25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3" name="Text Box 25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4" name="Text Box 25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5" name="Text Box 25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6" name="Text Box 25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7" name="Text Box 25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8" name="Text Box 26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79" name="Text Box 26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0" name="Text Box 26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1" name="Text Box 26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2" name="Text Box 26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3" name="Text Box 26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4" name="Text Box 26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5" name="Text Box 26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6" name="Text Box 26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7" name="Text Box 26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8" name="Text Box 27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89" name="Text Box 27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90" name="Text Box 27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391" name="Text Box 27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2" name="Text Box 27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3" name="Text Box 27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4" name="Text Box 27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5" name="Text Box 27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6" name="Text Box 27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397" name="Text Box 27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398" name="Text Box 28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399" name="Text Box 28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0" name="Text Box 28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1" name="Text Box 28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2" name="Text Box 28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3" name="Text Box 28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4" name="Text Box 28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5" name="Text Box 28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6" name="Text Box 28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7" name="Text Box 28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8" name="Text Box 29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09" name="Text Box 29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0" name="Text Box 29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1" name="Text Box 29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2" name="Text Box 29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3" name="Text Box 29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4" name="Text Box 29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5" name="Text Box 29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6" name="Text Box 29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7" name="Text Box 29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8" name="Text Box 30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19" name="Text Box 30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0" name="Text Box 30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1" name="Text Box 30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2" name="Text Box 30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3" name="Text Box 30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4" name="Text Box 30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5" name="Text Box 30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6" name="Text Box 30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7" name="Text Box 30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8" name="Text Box 31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29" name="Text Box 31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0" name="Text Box 31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1" name="Text Box 31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2" name="Text Box 31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3" name="Text Box 31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4" name="Text Box 31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5" name="Text Box 31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6" name="Text Box 31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7" name="Text Box 31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8" name="Text Box 32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39" name="Text Box 32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0" name="Text Box 32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1" name="Text Box 32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2" name="Text Box 32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3" name="Text Box 32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4" name="Text Box 32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5" name="Text Box 32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6" name="Text Box 32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7" name="Text Box 32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8" name="Text Box 33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49" name="Text Box 33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0" name="Text Box 33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1" name="Text Box 33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2" name="Text Box 33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3" name="Text Box 33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4" name="Text Box 33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5" name="Text Box 33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6" name="Text Box 33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7" name="Text Box 33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8" name="Text Box 34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59" name="Text Box 34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0" name="Text Box 34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1" name="Text Box 34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2" name="Text Box 34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3" name="Text Box 34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4" name="Text Box 34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5" name="Text Box 34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6" name="Text Box 34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7" name="Text Box 34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8" name="Text Box 35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69" name="Text Box 35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0" name="Text Box 35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1" name="Text Box 35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2" name="Text Box 35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3" name="Text Box 35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4" name="Text Box 35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5" name="Text Box 35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6" name="Text Box 35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7" name="Text Box 35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8" name="Text Box 36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79" name="Text Box 36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0" name="Text Box 36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1" name="Text Box 36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2" name="Text Box 36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3" name="Text Box 36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4" name="Text Box 36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5" name="Text Box 36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6" name="Text Box 36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7" name="Text Box 36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8" name="Text Box 37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89" name="Text Box 37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0" name="Text Box 37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1" name="Text Box 37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2" name="Text Box 37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3" name="Text Box 37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4" name="Text Box 37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5" name="Text Box 37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6" name="Text Box 37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7" name="Text Box 37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8" name="Text Box 38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499" name="Text Box 38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0" name="Text Box 38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1" name="Text Box 38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2" name="Text Box 38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3" name="Text Box 38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4" name="Text Box 38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5" name="Text Box 38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6" name="Text Box 38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7" name="Text Box 38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8" name="Text Box 39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09" name="Text Box 39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0" name="Text Box 39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1" name="Text Box 39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2" name="Text Box 39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3" name="Text Box 39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4" name="Text Box 39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5" name="Text Box 39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6" name="Text Box 39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7" name="Text Box 39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8" name="Text Box 40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19" name="Text Box 40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0" name="Text Box 40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1" name="Text Box 40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2" name="Text Box 40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3" name="Text Box 40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4" name="Text Box 40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5" name="Text Box 40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6" name="Text Box 40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7" name="Text Box 40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8" name="Text Box 41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29" name="Text Box 41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0" name="Text Box 41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1" name="Text Box 41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2" name="Text Box 41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3" name="Text Box 41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4" name="Text Box 41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5" name="Text Box 41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6" name="Text Box 41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7" name="Text Box 41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8" name="Text Box 42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39" name="Text Box 42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0" name="Text Box 42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1" name="Text Box 42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2" name="Text Box 42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3" name="Text Box 42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4" name="Text Box 42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5" name="Text Box 42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6" name="Text Box 42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7" name="Text Box 42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8" name="Text Box 43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49" name="Text Box 43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0" name="Text Box 43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1" name="Text Box 43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2" name="Text Box 43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3" name="Text Box 43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4" name="Text Box 43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5" name="Text Box 43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6" name="Text Box 43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7" name="Text Box 43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8" name="Text Box 44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59" name="Text Box 44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0" name="Text Box 44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1" name="Text Box 44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2" name="Text Box 44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3" name="Text Box 44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4" name="Text Box 44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5" name="Text Box 44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6" name="Text Box 44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7" name="Text Box 44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8" name="Text Box 45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69" name="Text Box 45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0" name="Text Box 45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1" name="Text Box 45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2" name="Text Box 45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3" name="Text Box 45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4" name="Text Box 45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5" name="Text Box 45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6" name="Text Box 45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7" name="Text Box 45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8" name="Text Box 46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79" name="Text Box 46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0" name="Text Box 46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1" name="Text Box 46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2" name="Text Box 46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3" name="Text Box 46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4" name="Text Box 46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5" name="Text Box 46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6" name="Text Box 46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7" name="Text Box 46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8" name="Text Box 47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89" name="Text Box 47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0" name="Text Box 47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1" name="Text Box 47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2" name="Text Box 47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3" name="Text Box 47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4" name="Text Box 47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5" name="Text Box 47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6" name="Text Box 47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7" name="Text Box 47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8" name="Text Box 48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599" name="Text Box 48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0" name="Text Box 48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1" name="Text Box 48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2" name="Text Box 48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3" name="Text Box 48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4" name="Text Box 48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5" name="Text Box 48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6" name="Text Box 48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7" name="Text Box 48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8" name="Text Box 49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09" name="Text Box 49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0" name="Text Box 49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1" name="Text Box 49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2" name="Text Box 49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3" name="Text Box 49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4" name="Text Box 49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5" name="Text Box 49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6" name="Text Box 49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7" name="Text Box 49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8" name="Text Box 50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19" name="Text Box 50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0" name="Text Box 50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1" name="Text Box 50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2" name="Text Box 50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3" name="Text Box 50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4" name="Text Box 50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5" name="Text Box 50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6" name="Text Box 50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7" name="Text Box 50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8" name="Text Box 51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29" name="Text Box 51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0" name="Text Box 51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1" name="Text Box 51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2" name="Text Box 51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3" name="Text Box 51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4" name="Text Box 51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5" name="Text Box 51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6" name="Text Box 51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7" name="Text Box 51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8" name="Text Box 52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39" name="Text Box 52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0" name="Text Box 52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1" name="Text Box 52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2" name="Text Box 52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3" name="Text Box 52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4" name="Text Box 52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5" name="Text Box 52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6" name="Text Box 52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7" name="Text Box 52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8" name="Text Box 53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49" name="Text Box 53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0" name="Text Box 53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1" name="Text Box 53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2" name="Text Box 53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3" name="Text Box 53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4" name="Text Box 53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5" name="Text Box 53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6" name="Text Box 53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7" name="Text Box 53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8" name="Text Box 54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59" name="Text Box 54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0" name="Text Box 54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1" name="Text Box 54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2" name="Text Box 54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3" name="Text Box 54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4" name="Text Box 54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5" name="Text Box 54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6" name="Text Box 54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7" name="Text Box 54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8" name="Text Box 55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69" name="Text Box 55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70" name="Text Box 55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71" name="Text Box 55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72" name="Text Box 55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7</xdr:row>
      <xdr:rowOff>0</xdr:rowOff>
    </xdr:from>
    <xdr:to>
      <xdr:col>0</xdr:col>
      <xdr:colOff>2200275</xdr:colOff>
      <xdr:row>7</xdr:row>
      <xdr:rowOff>85725</xdr:rowOff>
    </xdr:to>
    <xdr:sp macro="" textlink="">
      <xdr:nvSpPr>
        <xdr:cNvPr id="673" name="Text Box 55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4" name="Text Box 57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5" name="Text Box 58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6" name="Text Box 58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7" name="Text Box 58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8" name="Text Box 58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79" name="Text Box 58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0" name="Text Box 58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1" name="Text Box 58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2" name="Text Box 58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3" name="Text Box 58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4" name="Text Box 58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5" name="Text Box 59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6" name="Text Box 59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7" name="Text Box 59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8" name="Text Box 59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89" name="Text Box 59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90" name="Text Box 59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91" name="Text Box 59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92" name="Text Box 59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693" name="Text Box 59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4" name="Text Box 77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5" name="Text Box 77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6" name="Text Box 77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7" name="Text Box 77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8" name="Text Box 77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699" name="Text Box 77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0" name="Text Box 77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1" name="Text Box 77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2" name="Text Box 77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3" name="Text Box 78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4" name="Text Box 78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5" name="Text Box 78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6" name="Text Box 78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7" name="Text Box 78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8" name="Text Box 78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09" name="Text Box 78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0" name="Text Box 78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1" name="Text Box 78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2" name="Text Box 78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3" name="Text Box 79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4" name="Text Box 79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5" name="Text Box 79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716" name="Text Box 79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17" name="Text Box 80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18" name="Text Box 80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19" name="Text Box 80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0" name="Text Box 80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1" name="Text Box 80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2" name="Text Box 80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3" name="Text Box 80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4" name="Text Box 81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5" name="Text Box 81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6" name="Text Box 81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7" name="Text Box 81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8" name="Text Box 81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29" name="Text Box 81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0" name="Text Box 81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1" name="Text Box 81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2" name="Text Box 81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3" name="Text Box 81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4" name="Text Box 82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5" name="Text Box 82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6" name="Text Box 82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7" name="Text Box 82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8" name="Text Box 82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39" name="Text Box 82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0" name="Text Box 82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1" name="Text Box 82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2" name="Text Box 82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3" name="Text Box 82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4" name="Text Box 83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5" name="Text Box 83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6" name="Text Box 83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7" name="Text Box 83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8" name="Text Box 83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49" name="Text Box 83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0" name="Text Box 83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1" name="Text Box 83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2" name="Text Box 83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3" name="Text Box 83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4" name="Text Box 84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5" name="Text Box 84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6" name="Text Box 84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7" name="Text Box 84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8" name="Text Box 84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59" name="Text Box 84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0" name="Text Box 84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1" name="Text Box 84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2" name="Text Box 84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3" name="Text Box 84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4" name="Text Box 85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5" name="Text Box 85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6" name="Text Box 85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7" name="Text Box 85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8" name="Text Box 85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69" name="Text Box 85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0" name="Text Box 85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1" name="Text Box 85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2" name="Text Box 85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3" name="Text Box 85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4" name="Text Box 86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5" name="Text Box 86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6" name="Text Box 86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7" name="Text Box 86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8" name="Text Box 86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79" name="Text Box 86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0" name="Text Box 86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1" name="Text Box 86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2" name="Text Box 86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3" name="Text Box 86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4" name="Text Box 87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5" name="Text Box 87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6" name="Text Box 87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7" name="Text Box 87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8" name="Text Box 87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89" name="Text Box 87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0" name="Text Box 87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1" name="Text Box 87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2" name="Text Box 87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3" name="Text Box 87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4" name="Text Box 88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5" name="Text Box 88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6" name="Text Box 88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7" name="Text Box 88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8" name="Text Box 88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799" name="Text Box 88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0" name="Text Box 88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1" name="Text Box 88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2" name="Text Box 88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3" name="Text Box 88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4" name="Text Box 89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5" name="Text Box 89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6" name="Text Box 89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7" name="Text Box 89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8" name="Text Box 89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09" name="Text Box 89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0" name="Text Box 89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1" name="Text Box 89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2" name="Text Box 89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3" name="Text Box 89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4" name="Text Box 90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5" name="Text Box 90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6" name="Text Box 90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7" name="Text Box 90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8" name="Text Box 90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19" name="Text Box 90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0" name="Text Box 90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1" name="Text Box 90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2" name="Text Box 90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3" name="Text Box 90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4" name="Text Box 91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5" name="Text Box 91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6" name="Text Box 91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7" name="Text Box 91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8" name="Text Box 91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29" name="Text Box 91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0" name="Text Box 91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1" name="Text Box 91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2" name="Text Box 91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3" name="Text Box 91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4" name="Text Box 92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5" name="Text Box 92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6" name="Text Box 92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7" name="Text Box 92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8" name="Text Box 92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39" name="Text Box 92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0" name="Text Box 92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1" name="Text Box 92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2" name="Text Box 92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3" name="Text Box 92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4" name="Text Box 93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5" name="Text Box 93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6" name="Text Box 93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7" name="Text Box 93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8" name="Text Box 93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49" name="Text Box 93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0" name="Text Box 93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1" name="Text Box 93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2" name="Text Box 93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3" name="Text Box 93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4" name="Text Box 94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5" name="Text Box 94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6" name="Text Box 94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7" name="Text Box 94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8" name="Text Box 94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59" name="Text Box 94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60" name="Text Box 94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1" name="Text Box 94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2" name="Text Box 94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3" name="Text Box 94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4" name="Text Box 95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5" name="Text Box 95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6" name="Text Box 95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7" name="Text Box 95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8" name="Text Box 95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69" name="Text Box 95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0" name="Text Box 95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1" name="Text Box 95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2" name="Text Box 95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3" name="Text Box 95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4" name="Text Box 96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5" name="Text Box 96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6" name="Text Box 96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7" name="Text Box 96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8" name="Text Box 96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79" name="Text Box 96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80" name="Text Box 96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81" name="Text Box 96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82" name="Text Box 96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7</xdr:row>
      <xdr:rowOff>0</xdr:rowOff>
    </xdr:from>
    <xdr:to>
      <xdr:col>0</xdr:col>
      <xdr:colOff>1866900</xdr:colOff>
      <xdr:row>7</xdr:row>
      <xdr:rowOff>85725</xdr:rowOff>
    </xdr:to>
    <xdr:sp macro="" textlink="">
      <xdr:nvSpPr>
        <xdr:cNvPr id="883" name="Text Box 96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4" name="Text Box 97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5" name="Text Box 97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6" name="Text Box 97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7" name="Text Box 97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8" name="Text Box 97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85725</xdr:rowOff>
    </xdr:to>
    <xdr:sp macro="" textlink="">
      <xdr:nvSpPr>
        <xdr:cNvPr id="889" name="Text Box 97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0" name="Text Box 10439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1" name="Text Box 10440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2" name="Text Box 10441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3" name="Text Box 10442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4" name="Text Box 10443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5" name="Text Box 10444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6" name="Text Box 10445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7" name="Text Box 10446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8" name="Text Box 10447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899" name="Text Box 10448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0" name="Text Box 10449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1" name="Text Box 10450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2" name="Text Box 10451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3" name="Text Box 10452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4" name="Text Box 10453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5" name="Text Box 10454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6" name="Text Box 10455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7" name="Text Box 10456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8" name="Text Box 10457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09" name="Text Box 10458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0" name="Text Box 10459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1" name="Text Box 10460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2" name="Text Box 10461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3" name="Text Box 10462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4" name="Text Box 10463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5" name="Text Box 10464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6" name="Text Box 10465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7" name="Text Box 10466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8" name="Text Box 10467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19" name="Text Box 10468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0" name="Text Box 10469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1" name="Text Box 10470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2" name="Text Box 10471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3" name="Text Box 10472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4" name="Text Box 10473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5" name="Text Box 10474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6" name="Text Box 10475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7" name="Text Box 10476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8" name="Text Box 10477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29" name="Text Box 10478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0" name="Text Box 10479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1" name="Text Box 10480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2" name="Text Box 10481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3" name="Text Box 10482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4" name="Text Box 10483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7</xdr:row>
      <xdr:rowOff>0</xdr:rowOff>
    </xdr:from>
    <xdr:to>
      <xdr:col>0</xdr:col>
      <xdr:colOff>1657350</xdr:colOff>
      <xdr:row>7</xdr:row>
      <xdr:rowOff>85725</xdr:rowOff>
    </xdr:to>
    <xdr:sp macro="" textlink="">
      <xdr:nvSpPr>
        <xdr:cNvPr id="935" name="Text Box 10484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36" name="Text Box 13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37" name="Text Box 13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38" name="Text Box 13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39" name="Text Box 13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0" name="Text Box 13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1" name="Text Box 13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2" name="Text Box 59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3" name="Text Box 60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4" name="Text Box 60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5" name="Text Box 60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6" name="Text Box 60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7" name="Text Box 60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8" name="Text Box 60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49" name="Text Box 60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50" name="Text Box 60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51" name="Text Box 60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2" name="Text Box 60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3" name="Text Box 61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4" name="Text Box 61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5" name="Text Box 61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6" name="Text Box 61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57" name="Text Box 61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58" name="Text Box 61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59" name="Text Box 61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0" name="Text Box 61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1" name="Text Box 61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2" name="Text Box 61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3" name="Text Box 62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4" name="Text Box 62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5" name="Text Box 62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6" name="Text Box 62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67" name="Text Box 62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68" name="Text Box 62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69" name="Text Box 62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0" name="Text Box 62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1" name="Text Box 62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2" name="Text Box 62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3" name="Text Box 63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4" name="Text Box 63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5" name="Text Box 63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6" name="Text Box 63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77" name="Text Box 63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78" name="Text Box 635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79" name="Text Box 636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0" name="Text Box 63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1" name="Text Box 63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2" name="Text Box 63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3" name="Text Box 64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4" name="Text Box 64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5" name="Text Box 64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6" name="Text Box 643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987" name="Text Box 644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88" name="Text Box 64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89" name="Text Box 64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90" name="Text Box 64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91" name="Text Box 64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92" name="Text Box 64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993" name="Text Box 65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4" name="Text Box 65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5" name="Text Box 65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6" name="Text Box 65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7" name="Text Box 65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8" name="Text Box 65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999" name="Text Box 65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0" name="Text Box 65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1" name="Text Box 65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2" name="Text Box 65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3" name="Text Box 66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4" name="Text Box 66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05" name="Text Box 66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06" name="Text Box 66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07" name="Text Box 66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08" name="Text Box 66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09" name="Text Box 66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0" name="Text Box 66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1" name="Text Box 66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2" name="Text Box 66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3" name="Text Box 67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4" name="Text Box 67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5" name="Text Box 67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6" name="Text Box 67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7" name="Text Box 67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8" name="Text Box 67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19" name="Text Box 67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0" name="Text Box 67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1" name="Text Box 67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2" name="Text Box 67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3" name="Text Box 68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4" name="Text Box 68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5" name="Text Box 68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6" name="Text Box 68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7" name="Text Box 68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8" name="Text Box 68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29" name="Text Box 68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0" name="Text Box 68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1" name="Text Box 68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2" name="Text Box 68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3" name="Text Box 69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4" name="Text Box 69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5" name="Text Box 69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6" name="Text Box 69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7" name="Text Box 69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8" name="Text Box 69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39" name="Text Box 69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40" name="Text Box 69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41" name="Text Box 69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2" name="Text Box 69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3" name="Text Box 70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4" name="Text Box 70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5" name="Text Box 70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6" name="Text Box 70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7" name="Text Box 70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8" name="Text Box 70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49" name="Text Box 70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50" name="Text Box 70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51" name="Text Box 70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2" name="Text Box 70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3" name="Text Box 71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4" name="Text Box 71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5" name="Text Box 71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6" name="Text Box 71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57" name="Text Box 71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58" name="Text Box 71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59" name="Text Box 71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0" name="Text Box 71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1" name="Text Box 71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2" name="Text Box 71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3" name="Text Box 72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4" name="Text Box 72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5" name="Text Box 72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6" name="Text Box 72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67" name="Text Box 72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68" name="Text Box 72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69" name="Text Box 72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0" name="Text Box 72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1" name="Text Box 72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2" name="Text Box 72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3" name="Text Box 73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4" name="Text Box 73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5" name="Text Box 73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6" name="Text Box 73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77" name="Text Box 73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78" name="Text Box 735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79" name="Text Box 736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0" name="Text Box 73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1" name="Text Box 73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2" name="Text Box 73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3" name="Text Box 74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4" name="Text Box 74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5" name="Text Box 74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6" name="Text Box 743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381</xdr:rowOff>
    </xdr:to>
    <xdr:sp macro="" textlink="">
      <xdr:nvSpPr>
        <xdr:cNvPr id="1087" name="Text Box 744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88" name="Text Box 74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89" name="Text Box 74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90" name="Text Box 74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91" name="Text Box 74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92" name="Text Box 74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1143</xdr:rowOff>
    </xdr:to>
    <xdr:sp macro="" textlink="">
      <xdr:nvSpPr>
        <xdr:cNvPr id="1093" name="Text Box 75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4" name="Text Box 75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5" name="Text Box 75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6" name="Text Box 75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7" name="Text Box 75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8" name="Text Box 75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099" name="Text Box 75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0" name="Text Box 75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1" name="Text Box 75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2" name="Text Box 75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3" name="Text Box 76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4" name="Text Box 76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5" name="Text Box 76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6" name="Text Box 76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7" name="Text Box 76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8" name="Text Box 76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09" name="Text Box 76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10" name="Text Box 76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11" name="Text Box 76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12" name="Text Box 76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49149</xdr:rowOff>
    </xdr:to>
    <xdr:sp macro="" textlink="">
      <xdr:nvSpPr>
        <xdr:cNvPr id="1113" name="Text Box 77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4" name="Text Box 147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5" name="Text Box 148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6" name="Text Box 149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7" name="Text Box 150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8" name="Text Box 151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19" name="Text Box 152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0" name="Text Box 163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1" name="Text Box 164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2" name="Text Box 165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3" name="Text Box 166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4" name="Text Box 167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5" name="Text Box 168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6" name="Text Box 169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7" name="Text Box 170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8" name="Text Box 171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7</xdr:row>
      <xdr:rowOff>48006</xdr:rowOff>
    </xdr:to>
    <xdr:sp macro="" textlink="">
      <xdr:nvSpPr>
        <xdr:cNvPr id="1129" name="Text Box 172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2571750</xdr:colOff>
      <xdr:row>62</xdr:row>
      <xdr:rowOff>57150</xdr:rowOff>
    </xdr:from>
    <xdr:to>
      <xdr:col>0</xdr:col>
      <xdr:colOff>2714625</xdr:colOff>
      <xdr:row>64</xdr:row>
      <xdr:rowOff>247650</xdr:rowOff>
    </xdr:to>
    <xdr:sp macro="" textlink="">
      <xdr:nvSpPr>
        <xdr:cNvPr id="1130" name="วงเล็บปีกกาขวา 1129"/>
        <xdr:cNvSpPr/>
      </xdr:nvSpPr>
      <xdr:spPr>
        <a:xfrm>
          <a:off x="2571750" y="15887700"/>
          <a:ext cx="142875" cy="7429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2" name="Text Box 10433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3" name="Text Box 10434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4" name="Text Box 10435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5" name="Text Box 10436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6" name="Text Box 10437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7" name="Text Box 10438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8" name="Text Box 13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" name="Text Box 13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" name="Text Box 13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" name="Text Box 13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2" name="Text Box 13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" name="Text Box 13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4" name="Text Box 59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5" name="Text Box 60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" name="Text Box 60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7" name="Text Box 60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8" name="Text Box 60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9" name="Text Box 60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20" name="Text Box 60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21" name="Text Box 60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22" name="Text Box 60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23" name="Text Box 60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4" name="Text Box 60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5" name="Text Box 61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6" name="Text Box 61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7" name="Text Box 61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8" name="Text Box 61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9" name="Text Box 61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0" name="Text Box 61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1" name="Text Box 61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2" name="Text Box 61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3" name="Text Box 61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4" name="Text Box 61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5" name="Text Box 62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6" name="Text Box 62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7" name="Text Box 62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8" name="Text Box 62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9" name="Text Box 62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0" name="Text Box 62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1" name="Text Box 62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2" name="Text Box 62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3" name="Text Box 62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4" name="Text Box 62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5" name="Text Box 63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6" name="Text Box 63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7" name="Text Box 63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8" name="Text Box 63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9" name="Text Box 63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0" name="Text Box 635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1" name="Text Box 636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2" name="Text Box 63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3" name="Text Box 63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4" name="Text Box 63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5" name="Text Box 64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6" name="Text Box 64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7" name="Text Box 64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8" name="Text Box 643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9" name="Text Box 644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0" name="Text Box 64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1" name="Text Box 64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2" name="Text Box 64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3" name="Text Box 64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4" name="Text Box 64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5" name="Text Box 65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66" name="Text Box 65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67" name="Text Box 65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68" name="Text Box 65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69" name="Text Box 65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70" name="Text Box 65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71" name="Text Box 65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2" name="Text Box 65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3" name="Text Box 65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4" name="Text Box 65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5" name="Text Box 66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6" name="Text Box 66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7" name="Text Box 66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78" name="Text Box 66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79" name="Text Box 66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0" name="Text Box 66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1" name="Text Box 66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2" name="Text Box 66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3" name="Text Box 66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4" name="Text Box 66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5" name="Text Box 67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6" name="Text Box 67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7" name="Text Box 67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8" name="Text Box 67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9" name="Text Box 67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0" name="Text Box 67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1" name="Text Box 67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2" name="Text Box 67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3" name="Text Box 67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4" name="Text Box 67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" name="Text Box 68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6" name="Text Box 68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" name="Text Box 68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8" name="Text Box 68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" name="Text Box 68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0" name="Text Box 68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" name="Text Box 68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" name="Text Box 68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" name="Text Box 68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4" name="Text Box 68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" name="Text Box 69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6" name="Text Box 69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" name="Text Box 69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8" name="Text Box 69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" name="Text Box 69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" name="Text Box 69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1" name="Text Box 69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2" name="Text Box 69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3" name="Text Box 69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4" name="Text Box 69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5" name="Text Box 70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6" name="Text Box 70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7" name="Text Box 70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8" name="Text Box 70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9" name="Text Box 70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20" name="Text Box 70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21" name="Text Box 70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22" name="Text Box 70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23" name="Text Box 70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4" name="Text Box 70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5" name="Text Box 71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6" name="Text Box 71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7" name="Text Box 71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8" name="Text Box 71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9" name="Text Box 71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0" name="Text Box 71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1" name="Text Box 71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2" name="Text Box 71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3" name="Text Box 71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4" name="Text Box 71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5" name="Text Box 72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6" name="Text Box 72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7" name="Text Box 72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8" name="Text Box 72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9" name="Text Box 72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0" name="Text Box 72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1" name="Text Box 72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2" name="Text Box 72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3" name="Text Box 72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4" name="Text Box 72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5" name="Text Box 73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6" name="Text Box 73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7" name="Text Box 73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8" name="Text Box 73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9" name="Text Box 73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0" name="Text Box 735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1" name="Text Box 736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2" name="Text Box 73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3" name="Text Box 73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4" name="Text Box 73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5" name="Text Box 74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6" name="Text Box 74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7" name="Text Box 74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8" name="Text Box 743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9" name="Text Box 744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0" name="Text Box 74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1" name="Text Box 74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2" name="Text Box 74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3" name="Text Box 74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4" name="Text Box 74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5" name="Text Box 75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66" name="Text Box 75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67" name="Text Box 75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68" name="Text Box 75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69" name="Text Box 75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0" name="Text Box 75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1" name="Text Box 75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2" name="Text Box 75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3" name="Text Box 75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4" name="Text Box 75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5" name="Text Box 76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6" name="Text Box 76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7" name="Text Box 76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8" name="Text Box 76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9" name="Text Box 76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0" name="Text Box 76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1" name="Text Box 76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2" name="Text Box 76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3" name="Text Box 76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4" name="Text Box 76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5" name="Text Box 77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86" name="Text Box 147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87" name="Text Box 148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88" name="Text Box 149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89" name="Text Box 150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0" name="Text Box 151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1" name="Text Box 152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2" name="Text Box 163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3" name="Text Box 164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4" name="Text Box 165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5" name="Text Box 166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6" name="Text Box 167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7" name="Text Box 168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8" name="Text Box 169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9" name="Text Box 170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200" name="Text Box 171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201" name="Text Box 172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2" name="Text Box 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4" name="Text Box 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5" name="Text Box 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6" name="Text Box 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7" name="Text Box 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8" name="Text Box 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9" name="Text Box 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0" name="Text Box 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1" name="Text Box 1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2" name="Text Box 1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3" name="Text Box 1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4" name="Text Box 1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5" name="Text Box 1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6" name="Text Box 1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7" name="Text Box 1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8" name="Text Box 1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9" name="Text Box 1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20" name="Text Box 1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21" name="Text Box 2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22" name="Text Box 2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23" name="Text Box 2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24" name="Text Box 2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25" name="Text Box 4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26" name="Text Box 4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27" name="Text Box 4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28" name="Text Box 4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29" name="Text Box 4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0" name="Text Box 4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1" name="Text Box 4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2" name="Text Box 4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3" name="Text Box 4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4" name="Text Box 4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5" name="Text Box 5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6" name="Text Box 5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7" name="Text Box 5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8" name="Text Box 5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9" name="Text Box 5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0" name="Text Box 5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1" name="Text Box 5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2" name="Text Box 5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3" name="Text Box 5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4" name="Text Box 5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5" name="Text Box 6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6" name="Text Box 6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7" name="Text Box 6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8" name="Text Box 6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9" name="Text Box 6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0" name="Text Box 6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1" name="Text Box 6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2" name="Text Box 6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3" name="Text Box 6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4" name="Text Box 6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5" name="Text Box 7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6" name="Text Box 7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7" name="Text Box 7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8" name="Text Box 7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9" name="Text Box 7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0" name="Text Box 7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1" name="Text Box 7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2" name="Text Box 7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3" name="Text Box 7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4" name="Text Box 7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5" name="Text Box 8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6" name="Text Box 8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7" name="Text Box 8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8" name="Text Box 8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9" name="Text Box 8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0" name="Text Box 8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1" name="Text Box 8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2" name="Text Box 8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3" name="Text Box 8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4" name="Text Box 8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5" name="Text Box 9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6" name="Text Box 9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7" name="Text Box 9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8" name="Text Box 9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9" name="Text Box 9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0" name="Text Box 9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1" name="Text Box 10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2" name="Text Box 10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3" name="Text Box 10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4" name="Text Box 10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5" name="Text Box 10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6" name="Text Box 11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7" name="Text Box 11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8" name="Text Box 11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9" name="Text Box 11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0" name="Text Box 11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1" name="Text Box 11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2" name="Text Box 11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3" name="Text Box 11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4" name="Text Box 11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5" name="Text Box 11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6" name="Text Box 12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7" name="Text Box 12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8" name="Text Box 12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9" name="Text Box 12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0" name="Text Box 12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1" name="Text Box 12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2" name="Text Box 12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3" name="Text Box 12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4" name="Text Box 12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5" name="Text Box 12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6" name="Text Box 13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7" name="Text Box 18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8" name="Text Box 19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9" name="Text Box 19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0" name="Text Box 19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1" name="Text Box 19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2" name="Text Box 19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3" name="Text Box 19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4" name="Text Box 19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5" name="Text Box 19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6" name="Text Box 19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7" name="Text Box 19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8" name="Text Box 20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9" name="Text Box 20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0" name="Text Box 20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1" name="Text Box 20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2" name="Text Box 20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3" name="Text Box 20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4" name="Text Box 20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5" name="Text Box 20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6" name="Text Box 20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7" name="Text Box 20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8" name="Text Box 21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9" name="Text Box 21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0" name="Text Box 21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1" name="Text Box 21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2" name="Text Box 21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3" name="Text Box 21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4" name="Text Box 21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5" name="Text Box 21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6" name="Text Box 21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7" name="Text Box 21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8" name="Text Box 22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9" name="Text Box 22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0" name="Text Box 22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1" name="Text Box 22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2" name="Text Box 22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3" name="Text Box 22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4" name="Text Box 22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5" name="Text Box 22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6" name="Text Box 22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7" name="Text Box 22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8" name="Text Box 23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9" name="Text Box 23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0" name="Text Box 23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1" name="Text Box 23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2" name="Text Box 23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3" name="Text Box 23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4" name="Text Box 23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5" name="Text Box 23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6" name="Text Box 23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7" name="Text Box 23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8" name="Text Box 24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9" name="Text Box 24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0" name="Text Box 24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1" name="Text Box 24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2" name="Text Box 24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3" name="Text Box 24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4" name="Text Box 24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5" name="Text Box 24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6" name="Text Box 24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7" name="Text Box 24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8" name="Text Box 25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69" name="Text Box 25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0" name="Text Box 25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1" name="Text Box 25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2" name="Text Box 25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3" name="Text Box 25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4" name="Text Box 25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5" name="Text Box 25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6" name="Text Box 25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7" name="Text Box 25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8" name="Text Box 26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9" name="Text Box 26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0" name="Text Box 26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1" name="Text Box 26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2" name="Text Box 26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3" name="Text Box 26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4" name="Text Box 26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5" name="Text Box 26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6" name="Text Box 26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7" name="Text Box 26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8" name="Text Box 27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9" name="Text Box 27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90" name="Text Box 27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91" name="Text Box 27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2" name="Text Box 27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3" name="Text Box 27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4" name="Text Box 27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5" name="Text Box 27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6" name="Text Box 27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7" name="Text Box 27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398" name="Text Box 28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399" name="Text Box 28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0" name="Text Box 28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1" name="Text Box 28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2" name="Text Box 28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3" name="Text Box 28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4" name="Text Box 28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5" name="Text Box 28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6" name="Text Box 28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7" name="Text Box 28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8" name="Text Box 29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9" name="Text Box 29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0" name="Text Box 29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1" name="Text Box 29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2" name="Text Box 29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3" name="Text Box 29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4" name="Text Box 29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5" name="Text Box 29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6" name="Text Box 29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7" name="Text Box 29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8" name="Text Box 30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9" name="Text Box 30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0" name="Text Box 30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1" name="Text Box 30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2" name="Text Box 30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3" name="Text Box 30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4" name="Text Box 30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5" name="Text Box 30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6" name="Text Box 30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7" name="Text Box 30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8" name="Text Box 31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9" name="Text Box 31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0" name="Text Box 31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1" name="Text Box 31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2" name="Text Box 31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3" name="Text Box 31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4" name="Text Box 31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5" name="Text Box 31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6" name="Text Box 31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7" name="Text Box 31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8" name="Text Box 32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9" name="Text Box 32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0" name="Text Box 32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1" name="Text Box 32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2" name="Text Box 32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3" name="Text Box 32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4" name="Text Box 32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5" name="Text Box 32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6" name="Text Box 32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7" name="Text Box 32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8" name="Text Box 33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9" name="Text Box 33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0" name="Text Box 33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1" name="Text Box 33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2" name="Text Box 33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3" name="Text Box 33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4" name="Text Box 33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5" name="Text Box 33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6" name="Text Box 33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7" name="Text Box 33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8" name="Text Box 34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9" name="Text Box 34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0" name="Text Box 34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1" name="Text Box 34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2" name="Text Box 34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3" name="Text Box 34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4" name="Text Box 34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5" name="Text Box 34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6" name="Text Box 34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7" name="Text Box 34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8" name="Text Box 35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9" name="Text Box 35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0" name="Text Box 35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1" name="Text Box 35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2" name="Text Box 35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3" name="Text Box 35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4" name="Text Box 35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5" name="Text Box 35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6" name="Text Box 35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7" name="Text Box 35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8" name="Text Box 36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9" name="Text Box 36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0" name="Text Box 36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1" name="Text Box 36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2" name="Text Box 36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3" name="Text Box 36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4" name="Text Box 36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5" name="Text Box 36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6" name="Text Box 36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7" name="Text Box 36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8" name="Text Box 37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9" name="Text Box 37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0" name="Text Box 37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1" name="Text Box 37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2" name="Text Box 37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3" name="Text Box 37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4" name="Text Box 37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5" name="Text Box 37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6" name="Text Box 37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7" name="Text Box 37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8" name="Text Box 38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9" name="Text Box 38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0" name="Text Box 38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1" name="Text Box 38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2" name="Text Box 38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3" name="Text Box 38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4" name="Text Box 38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5" name="Text Box 38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6" name="Text Box 38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7" name="Text Box 38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8" name="Text Box 39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9" name="Text Box 39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0" name="Text Box 39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1" name="Text Box 39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2" name="Text Box 39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3" name="Text Box 39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4" name="Text Box 39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5" name="Text Box 39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6" name="Text Box 39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7" name="Text Box 39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8" name="Text Box 40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9" name="Text Box 40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0" name="Text Box 40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1" name="Text Box 40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2" name="Text Box 40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3" name="Text Box 40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4" name="Text Box 40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5" name="Text Box 40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6" name="Text Box 40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7" name="Text Box 40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8" name="Text Box 41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9" name="Text Box 41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0" name="Text Box 41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1" name="Text Box 41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2" name="Text Box 41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3" name="Text Box 41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4" name="Text Box 41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5" name="Text Box 41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6" name="Text Box 41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7" name="Text Box 41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8" name="Text Box 42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9" name="Text Box 42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0" name="Text Box 42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1" name="Text Box 42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2" name="Text Box 42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3" name="Text Box 42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4" name="Text Box 42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5" name="Text Box 42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6" name="Text Box 42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7" name="Text Box 42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8" name="Text Box 43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9" name="Text Box 43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0" name="Text Box 43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1" name="Text Box 43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2" name="Text Box 43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3" name="Text Box 43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4" name="Text Box 43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5" name="Text Box 43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6" name="Text Box 43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7" name="Text Box 43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8" name="Text Box 44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9" name="Text Box 44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0" name="Text Box 44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1" name="Text Box 44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2" name="Text Box 44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3" name="Text Box 44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4" name="Text Box 44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5" name="Text Box 44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6" name="Text Box 44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7" name="Text Box 44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8" name="Text Box 45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9" name="Text Box 45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0" name="Text Box 45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1" name="Text Box 45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2" name="Text Box 45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3" name="Text Box 45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4" name="Text Box 45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5" name="Text Box 45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6" name="Text Box 45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7" name="Text Box 45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8" name="Text Box 46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9" name="Text Box 46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0" name="Text Box 46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1" name="Text Box 46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2" name="Text Box 46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3" name="Text Box 46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4" name="Text Box 46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5" name="Text Box 46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6" name="Text Box 46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7" name="Text Box 46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8" name="Text Box 47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9" name="Text Box 47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0" name="Text Box 47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1" name="Text Box 47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2" name="Text Box 47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3" name="Text Box 47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4" name="Text Box 47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5" name="Text Box 47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6" name="Text Box 47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7" name="Text Box 47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8" name="Text Box 48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9" name="Text Box 48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0" name="Text Box 48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1" name="Text Box 48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2" name="Text Box 48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3" name="Text Box 48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4" name="Text Box 48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5" name="Text Box 48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6" name="Text Box 48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7" name="Text Box 48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8" name="Text Box 49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9" name="Text Box 49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0" name="Text Box 49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1" name="Text Box 49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2" name="Text Box 49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3" name="Text Box 49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4" name="Text Box 49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5" name="Text Box 49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6" name="Text Box 49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7" name="Text Box 49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8" name="Text Box 50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9" name="Text Box 50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0" name="Text Box 50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1" name="Text Box 50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2" name="Text Box 50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3" name="Text Box 50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4" name="Text Box 50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5" name="Text Box 50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6" name="Text Box 50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7" name="Text Box 50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8" name="Text Box 51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9" name="Text Box 51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0" name="Text Box 51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1" name="Text Box 51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2" name="Text Box 51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3" name="Text Box 51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4" name="Text Box 51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5" name="Text Box 51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6" name="Text Box 51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7" name="Text Box 51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8" name="Text Box 52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9" name="Text Box 52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0" name="Text Box 52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1" name="Text Box 52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2" name="Text Box 52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3" name="Text Box 52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4" name="Text Box 52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5" name="Text Box 52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6" name="Text Box 52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7" name="Text Box 52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8" name="Text Box 53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9" name="Text Box 53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0" name="Text Box 53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1" name="Text Box 53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2" name="Text Box 53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3" name="Text Box 53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4" name="Text Box 53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5" name="Text Box 53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6" name="Text Box 53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7" name="Text Box 53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8" name="Text Box 54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9" name="Text Box 54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0" name="Text Box 54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1" name="Text Box 54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2" name="Text Box 54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3" name="Text Box 54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4" name="Text Box 54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5" name="Text Box 54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6" name="Text Box 54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7" name="Text Box 54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8" name="Text Box 55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9" name="Text Box 55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70" name="Text Box 55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71" name="Text Box 55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72" name="Text Box 55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73" name="Text Box 55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4" name="Text Box 57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5" name="Text Box 58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6" name="Text Box 58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7" name="Text Box 58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8" name="Text Box 58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9" name="Text Box 58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0" name="Text Box 58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1" name="Text Box 58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2" name="Text Box 58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3" name="Text Box 58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4" name="Text Box 58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5" name="Text Box 59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6" name="Text Box 59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7" name="Text Box 59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8" name="Text Box 59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9" name="Text Box 59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90" name="Text Box 59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91" name="Text Box 59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92" name="Text Box 59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93" name="Text Box 59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4" name="Text Box 77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5" name="Text Box 77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6" name="Text Box 77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7" name="Text Box 77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8" name="Text Box 77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9" name="Text Box 77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0" name="Text Box 77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1" name="Text Box 77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2" name="Text Box 77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3" name="Text Box 78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4" name="Text Box 78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5" name="Text Box 78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6" name="Text Box 78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7" name="Text Box 78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8" name="Text Box 78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9" name="Text Box 78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0" name="Text Box 78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1" name="Text Box 78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2" name="Text Box 78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3" name="Text Box 79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4" name="Text Box 79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5" name="Text Box 79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6" name="Text Box 79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17" name="Text Box 80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18" name="Text Box 80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19" name="Text Box 80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0" name="Text Box 80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1" name="Text Box 80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2" name="Text Box 80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3" name="Text Box 80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4" name="Text Box 81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5" name="Text Box 81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6" name="Text Box 81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7" name="Text Box 81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8" name="Text Box 81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9" name="Text Box 81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0" name="Text Box 81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1" name="Text Box 81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2" name="Text Box 81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3" name="Text Box 81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4" name="Text Box 82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5" name="Text Box 82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6" name="Text Box 82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7" name="Text Box 82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8" name="Text Box 82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9" name="Text Box 82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0" name="Text Box 82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1" name="Text Box 82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2" name="Text Box 82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3" name="Text Box 82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4" name="Text Box 83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5" name="Text Box 83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6" name="Text Box 83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7" name="Text Box 83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8" name="Text Box 83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9" name="Text Box 83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0" name="Text Box 83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1" name="Text Box 83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2" name="Text Box 83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3" name="Text Box 83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4" name="Text Box 84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5" name="Text Box 84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6" name="Text Box 84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7" name="Text Box 84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8" name="Text Box 84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9" name="Text Box 84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0" name="Text Box 84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1" name="Text Box 84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2" name="Text Box 84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3" name="Text Box 84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4" name="Text Box 85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5" name="Text Box 85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6" name="Text Box 85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7" name="Text Box 85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8" name="Text Box 85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9" name="Text Box 85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0" name="Text Box 85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1" name="Text Box 85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2" name="Text Box 85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3" name="Text Box 85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4" name="Text Box 86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5" name="Text Box 86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6" name="Text Box 86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7" name="Text Box 86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8" name="Text Box 86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9" name="Text Box 86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0" name="Text Box 86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1" name="Text Box 86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2" name="Text Box 86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3" name="Text Box 86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4" name="Text Box 87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5" name="Text Box 87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6" name="Text Box 87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7" name="Text Box 87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8" name="Text Box 87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9" name="Text Box 87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0" name="Text Box 87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1" name="Text Box 87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2" name="Text Box 87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3" name="Text Box 87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4" name="Text Box 88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5" name="Text Box 88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6" name="Text Box 88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7" name="Text Box 88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8" name="Text Box 88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9" name="Text Box 88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0" name="Text Box 88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1" name="Text Box 88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2" name="Text Box 88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3" name="Text Box 88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4" name="Text Box 89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5" name="Text Box 89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6" name="Text Box 89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7" name="Text Box 89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8" name="Text Box 89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9" name="Text Box 89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0" name="Text Box 89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1" name="Text Box 89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2" name="Text Box 89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3" name="Text Box 89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4" name="Text Box 90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5" name="Text Box 90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6" name="Text Box 90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7" name="Text Box 90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8" name="Text Box 90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9" name="Text Box 90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0" name="Text Box 90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1" name="Text Box 90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2" name="Text Box 90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3" name="Text Box 90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4" name="Text Box 91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5" name="Text Box 91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6" name="Text Box 91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7" name="Text Box 91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8" name="Text Box 91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9" name="Text Box 91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0" name="Text Box 91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1" name="Text Box 91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2" name="Text Box 91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3" name="Text Box 91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4" name="Text Box 92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5" name="Text Box 92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6" name="Text Box 92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7" name="Text Box 92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8" name="Text Box 92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9" name="Text Box 92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0" name="Text Box 92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1" name="Text Box 92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2" name="Text Box 92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3" name="Text Box 92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4" name="Text Box 93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5" name="Text Box 93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6" name="Text Box 93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7" name="Text Box 93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8" name="Text Box 93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9" name="Text Box 93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0" name="Text Box 93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1" name="Text Box 93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2" name="Text Box 93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3" name="Text Box 93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4" name="Text Box 94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5" name="Text Box 94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6" name="Text Box 94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7" name="Text Box 94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8" name="Text Box 94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9" name="Text Box 94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60" name="Text Box 94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1" name="Text Box 94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2" name="Text Box 94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3" name="Text Box 94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4" name="Text Box 95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5" name="Text Box 95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6" name="Text Box 95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7" name="Text Box 95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8" name="Text Box 95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9" name="Text Box 95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0" name="Text Box 95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1" name="Text Box 95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2" name="Text Box 95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3" name="Text Box 95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4" name="Text Box 96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5" name="Text Box 96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6" name="Text Box 96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7" name="Text Box 96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8" name="Text Box 96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9" name="Text Box 96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80" name="Text Box 96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81" name="Text Box 96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82" name="Text Box 96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83" name="Text Box 96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4" name="Text Box 97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5" name="Text Box 97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6" name="Text Box 97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7" name="Text Box 97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8" name="Text Box 97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9" name="Text Box 97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0" name="Text Box 10439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1" name="Text Box 10440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2" name="Text Box 10441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3" name="Text Box 10442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4" name="Text Box 10443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5" name="Text Box 10444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6" name="Text Box 10445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7" name="Text Box 10446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8" name="Text Box 10447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9" name="Text Box 10448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0" name="Text Box 10449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1" name="Text Box 10450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2" name="Text Box 10451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3" name="Text Box 10452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4" name="Text Box 10453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5" name="Text Box 10454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6" name="Text Box 10455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7" name="Text Box 10456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8" name="Text Box 10457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9" name="Text Box 10458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0" name="Text Box 10459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1" name="Text Box 10460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2" name="Text Box 10461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3" name="Text Box 10462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4" name="Text Box 10463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5" name="Text Box 10464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6" name="Text Box 10465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7" name="Text Box 10466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8" name="Text Box 10467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9" name="Text Box 10468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0" name="Text Box 10469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1" name="Text Box 10470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2" name="Text Box 10471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3" name="Text Box 10472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4" name="Text Box 10473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5" name="Text Box 10474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6" name="Text Box 10475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7" name="Text Box 10476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8" name="Text Box 10477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9" name="Text Box 10478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0" name="Text Box 10479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1" name="Text Box 10480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2" name="Text Box 10481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3" name="Text Box 10482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4" name="Text Box 10483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5" name="Text Box 10484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36" name="Text Box 13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37" name="Text Box 13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38" name="Text Box 13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39" name="Text Box 13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0" name="Text Box 13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1" name="Text Box 13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2" name="Text Box 59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3" name="Text Box 60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4" name="Text Box 60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5" name="Text Box 60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6" name="Text Box 60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7" name="Text Box 60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8" name="Text Box 60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9" name="Text Box 60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50" name="Text Box 60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51" name="Text Box 60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2" name="Text Box 60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3" name="Text Box 61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4" name="Text Box 61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5" name="Text Box 61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6" name="Text Box 61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7" name="Text Box 61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58" name="Text Box 61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59" name="Text Box 61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0" name="Text Box 61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1" name="Text Box 61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2" name="Text Box 61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3" name="Text Box 62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4" name="Text Box 62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5" name="Text Box 62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6" name="Text Box 62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7" name="Text Box 62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68" name="Text Box 62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69" name="Text Box 62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0" name="Text Box 62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1" name="Text Box 62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2" name="Text Box 62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3" name="Text Box 63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4" name="Text Box 63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5" name="Text Box 63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6" name="Text Box 63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7" name="Text Box 63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78" name="Text Box 635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79" name="Text Box 636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0" name="Text Box 63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1" name="Text Box 63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2" name="Text Box 63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3" name="Text Box 64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4" name="Text Box 64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5" name="Text Box 64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6" name="Text Box 643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7" name="Text Box 644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88" name="Text Box 64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89" name="Text Box 64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90" name="Text Box 64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91" name="Text Box 64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92" name="Text Box 64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93" name="Text Box 65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4" name="Text Box 65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5" name="Text Box 65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6" name="Text Box 65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7" name="Text Box 65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8" name="Text Box 65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9" name="Text Box 65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0" name="Text Box 65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1" name="Text Box 65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2" name="Text Box 65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3" name="Text Box 66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4" name="Text Box 66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5" name="Text Box 66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06" name="Text Box 66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07" name="Text Box 66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08" name="Text Box 66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09" name="Text Box 66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0" name="Text Box 66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1" name="Text Box 66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2" name="Text Box 66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3" name="Text Box 67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4" name="Text Box 67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5" name="Text Box 67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6" name="Text Box 67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7" name="Text Box 67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8" name="Text Box 67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9" name="Text Box 67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0" name="Text Box 67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1" name="Text Box 67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2" name="Text Box 67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3" name="Text Box 68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4" name="Text Box 68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5" name="Text Box 68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6" name="Text Box 68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7" name="Text Box 68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8" name="Text Box 68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9" name="Text Box 68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0" name="Text Box 68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1" name="Text Box 68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2" name="Text Box 68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3" name="Text Box 69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4" name="Text Box 69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5" name="Text Box 69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6" name="Text Box 69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7" name="Text Box 69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8" name="Text Box 69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9" name="Text Box 69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40" name="Text Box 69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41" name="Text Box 69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2" name="Text Box 69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3" name="Text Box 70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4" name="Text Box 70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5" name="Text Box 70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6" name="Text Box 70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7" name="Text Box 70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8" name="Text Box 70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9" name="Text Box 70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50" name="Text Box 70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51" name="Text Box 70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2" name="Text Box 70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3" name="Text Box 71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4" name="Text Box 71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5" name="Text Box 71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6" name="Text Box 71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7" name="Text Box 71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58" name="Text Box 71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59" name="Text Box 71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0" name="Text Box 71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1" name="Text Box 71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2" name="Text Box 71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3" name="Text Box 72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4" name="Text Box 72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5" name="Text Box 72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6" name="Text Box 72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7" name="Text Box 72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68" name="Text Box 72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69" name="Text Box 72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0" name="Text Box 72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1" name="Text Box 72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2" name="Text Box 72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3" name="Text Box 73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4" name="Text Box 73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5" name="Text Box 73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6" name="Text Box 73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7" name="Text Box 73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78" name="Text Box 735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79" name="Text Box 736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0" name="Text Box 73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1" name="Text Box 73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2" name="Text Box 73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3" name="Text Box 74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4" name="Text Box 74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5" name="Text Box 74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6" name="Text Box 743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7" name="Text Box 744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88" name="Text Box 74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89" name="Text Box 74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90" name="Text Box 74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91" name="Text Box 74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92" name="Text Box 74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93" name="Text Box 75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4" name="Text Box 75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5" name="Text Box 75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6" name="Text Box 75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7" name="Text Box 75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8" name="Text Box 75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9" name="Text Box 75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0" name="Text Box 75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1" name="Text Box 75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2" name="Text Box 75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3" name="Text Box 76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4" name="Text Box 76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5" name="Text Box 76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6" name="Text Box 76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7" name="Text Box 76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8" name="Text Box 76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9" name="Text Box 76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10" name="Text Box 76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11" name="Text Box 76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12" name="Text Box 76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13" name="Text Box 77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4" name="Text Box 147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5" name="Text Box 148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6" name="Text Box 149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7" name="Text Box 150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8" name="Text Box 151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9" name="Text Box 152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0" name="Text Box 163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1" name="Text Box 164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2" name="Text Box 165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3" name="Text Box 166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4" name="Text Box 167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5" name="Text Box 168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6" name="Text Box 169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7" name="Text Box 170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8" name="Text Box 171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9" name="Text Box 172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2" name="Text Box 10433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3" name="Text Box 10434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4" name="Text Box 10435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5" name="Text Box 10436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6" name="Text Box 10437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7" name="Text Box 10438"/>
        <xdr:cNvSpPr txBox="1">
          <a:spLocks noChangeArrowheads="1"/>
        </xdr:cNvSpPr>
      </xdr:nvSpPr>
      <xdr:spPr bwMode="auto">
        <a:xfrm>
          <a:off x="0" y="2105025"/>
          <a:ext cx="76200" cy="90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8" name="Text Box 13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" name="Text Box 13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" name="Text Box 13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" name="Text Box 13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2" name="Text Box 13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" name="Text Box 13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4" name="Text Box 59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5" name="Text Box 60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" name="Text Box 60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7" name="Text Box 60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8" name="Text Box 60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9" name="Text Box 60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20" name="Text Box 60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21" name="Text Box 60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22" name="Text Box 60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23" name="Text Box 60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4" name="Text Box 60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5" name="Text Box 61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6" name="Text Box 61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7" name="Text Box 61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8" name="Text Box 61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9" name="Text Box 61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0" name="Text Box 61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1" name="Text Box 61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2" name="Text Box 61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3" name="Text Box 61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4" name="Text Box 61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5" name="Text Box 62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6" name="Text Box 62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7" name="Text Box 62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8" name="Text Box 62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9" name="Text Box 62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0" name="Text Box 62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1" name="Text Box 62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2" name="Text Box 62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3" name="Text Box 62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4" name="Text Box 62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5" name="Text Box 63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6" name="Text Box 63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7" name="Text Box 63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8" name="Text Box 63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9" name="Text Box 63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0" name="Text Box 635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1" name="Text Box 636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2" name="Text Box 63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3" name="Text Box 63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4" name="Text Box 63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5" name="Text Box 64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6" name="Text Box 64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7" name="Text Box 64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8" name="Text Box 643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9" name="Text Box 644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0" name="Text Box 64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1" name="Text Box 64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2" name="Text Box 64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3" name="Text Box 64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4" name="Text Box 64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5" name="Text Box 65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66" name="Text Box 65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67" name="Text Box 65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68" name="Text Box 65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69" name="Text Box 65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70" name="Text Box 65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71" name="Text Box 65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2" name="Text Box 65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3" name="Text Box 65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4" name="Text Box 65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5" name="Text Box 66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6" name="Text Box 66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7" name="Text Box 66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78" name="Text Box 66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79" name="Text Box 66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0" name="Text Box 66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1" name="Text Box 66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2" name="Text Box 66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3" name="Text Box 66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4" name="Text Box 66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5" name="Text Box 67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6" name="Text Box 67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7" name="Text Box 67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8" name="Text Box 67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9" name="Text Box 67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0" name="Text Box 67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1" name="Text Box 67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2" name="Text Box 67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3" name="Text Box 67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4" name="Text Box 67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" name="Text Box 68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6" name="Text Box 68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" name="Text Box 68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8" name="Text Box 68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" name="Text Box 68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0" name="Text Box 68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" name="Text Box 68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" name="Text Box 68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" name="Text Box 68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4" name="Text Box 68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" name="Text Box 69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6" name="Text Box 69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" name="Text Box 69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8" name="Text Box 69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" name="Text Box 69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" name="Text Box 69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1" name="Text Box 69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2" name="Text Box 69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3" name="Text Box 69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4" name="Text Box 69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5" name="Text Box 70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6" name="Text Box 70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7" name="Text Box 70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8" name="Text Box 70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9" name="Text Box 70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20" name="Text Box 70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21" name="Text Box 70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22" name="Text Box 70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23" name="Text Box 70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4" name="Text Box 70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5" name="Text Box 71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6" name="Text Box 71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7" name="Text Box 71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8" name="Text Box 71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9" name="Text Box 71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0" name="Text Box 71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1" name="Text Box 71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2" name="Text Box 71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3" name="Text Box 71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4" name="Text Box 71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5" name="Text Box 72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6" name="Text Box 72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7" name="Text Box 72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8" name="Text Box 72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9" name="Text Box 72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0" name="Text Box 72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1" name="Text Box 72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2" name="Text Box 72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3" name="Text Box 72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4" name="Text Box 72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5" name="Text Box 73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6" name="Text Box 73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7" name="Text Box 73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8" name="Text Box 73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9" name="Text Box 73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0" name="Text Box 735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1" name="Text Box 736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2" name="Text Box 73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3" name="Text Box 73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4" name="Text Box 73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5" name="Text Box 74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6" name="Text Box 74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7" name="Text Box 74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8" name="Text Box 743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9" name="Text Box 744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0" name="Text Box 74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1" name="Text Box 74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2" name="Text Box 74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3" name="Text Box 74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4" name="Text Box 74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5" name="Text Box 75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66" name="Text Box 75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67" name="Text Box 75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68" name="Text Box 75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69" name="Text Box 75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0" name="Text Box 75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1" name="Text Box 75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2" name="Text Box 75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3" name="Text Box 75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4" name="Text Box 75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5" name="Text Box 76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6" name="Text Box 76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7" name="Text Box 76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8" name="Text Box 76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9" name="Text Box 76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0" name="Text Box 76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1" name="Text Box 76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2" name="Text Box 76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3" name="Text Box 76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4" name="Text Box 76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5" name="Text Box 77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86" name="Text Box 147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87" name="Text Box 148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88" name="Text Box 149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89" name="Text Box 150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0" name="Text Box 151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1" name="Text Box 152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2" name="Text Box 163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3" name="Text Box 164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4" name="Text Box 165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5" name="Text Box 166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6" name="Text Box 167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7" name="Text Box 168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8" name="Text Box 169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9" name="Text Box 170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200" name="Text Box 171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201" name="Text Box 172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2" name="Text Box 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4" name="Text Box 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5" name="Text Box 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6" name="Text Box 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7" name="Text Box 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8" name="Text Box 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9" name="Text Box 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0" name="Text Box 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1" name="Text Box 1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2" name="Text Box 1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3" name="Text Box 1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4" name="Text Box 1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5" name="Text Box 1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6" name="Text Box 1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7" name="Text Box 1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8" name="Text Box 1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9" name="Text Box 1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20" name="Text Box 1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21" name="Text Box 2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22" name="Text Box 2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23" name="Text Box 2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24" name="Text Box 2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25" name="Text Box 4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26" name="Text Box 4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27" name="Text Box 4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28" name="Text Box 4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29" name="Text Box 4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0" name="Text Box 4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1" name="Text Box 4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2" name="Text Box 4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3" name="Text Box 4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4" name="Text Box 4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5" name="Text Box 5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6" name="Text Box 5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7" name="Text Box 5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8" name="Text Box 5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9" name="Text Box 5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0" name="Text Box 5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1" name="Text Box 5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2" name="Text Box 5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3" name="Text Box 5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4" name="Text Box 5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5" name="Text Box 6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6" name="Text Box 6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7" name="Text Box 6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8" name="Text Box 6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9" name="Text Box 6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0" name="Text Box 6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1" name="Text Box 6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2" name="Text Box 6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3" name="Text Box 6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4" name="Text Box 6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5" name="Text Box 7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6" name="Text Box 7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7" name="Text Box 7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8" name="Text Box 7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9" name="Text Box 7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0" name="Text Box 7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1" name="Text Box 7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2" name="Text Box 7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3" name="Text Box 7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4" name="Text Box 7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5" name="Text Box 8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6" name="Text Box 8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7" name="Text Box 8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8" name="Text Box 8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9" name="Text Box 8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0" name="Text Box 8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1" name="Text Box 8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2" name="Text Box 8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3" name="Text Box 8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4" name="Text Box 8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5" name="Text Box 9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6" name="Text Box 9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7" name="Text Box 9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8" name="Text Box 9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9" name="Text Box 9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0" name="Text Box 9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1" name="Text Box 10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2" name="Text Box 10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3" name="Text Box 10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4" name="Text Box 10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5" name="Text Box 10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6" name="Text Box 11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7" name="Text Box 11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8" name="Text Box 11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9" name="Text Box 11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0" name="Text Box 11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1" name="Text Box 11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2" name="Text Box 11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3" name="Text Box 11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4" name="Text Box 11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5" name="Text Box 11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6" name="Text Box 12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7" name="Text Box 12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8" name="Text Box 12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9" name="Text Box 12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0" name="Text Box 12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1" name="Text Box 12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2" name="Text Box 12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3" name="Text Box 12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4" name="Text Box 12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5" name="Text Box 12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6" name="Text Box 13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7" name="Text Box 18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8" name="Text Box 19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9" name="Text Box 19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0" name="Text Box 19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1" name="Text Box 19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2" name="Text Box 19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3" name="Text Box 19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4" name="Text Box 19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5" name="Text Box 19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6" name="Text Box 19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7" name="Text Box 19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8" name="Text Box 20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9" name="Text Box 20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0" name="Text Box 20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1" name="Text Box 20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2" name="Text Box 20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3" name="Text Box 20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4" name="Text Box 20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5" name="Text Box 20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6" name="Text Box 20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7" name="Text Box 20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8" name="Text Box 21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9" name="Text Box 21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0" name="Text Box 21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1" name="Text Box 21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2" name="Text Box 21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3" name="Text Box 21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4" name="Text Box 21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5" name="Text Box 21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6" name="Text Box 21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7" name="Text Box 21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8" name="Text Box 22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9" name="Text Box 22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0" name="Text Box 22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1" name="Text Box 22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2" name="Text Box 22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3" name="Text Box 22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4" name="Text Box 22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5" name="Text Box 22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6" name="Text Box 22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7" name="Text Box 22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8" name="Text Box 23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9" name="Text Box 23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0" name="Text Box 23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1" name="Text Box 23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2" name="Text Box 23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3" name="Text Box 23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4" name="Text Box 23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5" name="Text Box 23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6" name="Text Box 23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7" name="Text Box 23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8" name="Text Box 24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9" name="Text Box 24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0" name="Text Box 24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1" name="Text Box 24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2" name="Text Box 24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3" name="Text Box 24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4" name="Text Box 24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5" name="Text Box 24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6" name="Text Box 24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7" name="Text Box 24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8" name="Text Box 25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69" name="Text Box 25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0" name="Text Box 25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1" name="Text Box 25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2" name="Text Box 25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3" name="Text Box 25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4" name="Text Box 25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5" name="Text Box 25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6" name="Text Box 25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7" name="Text Box 25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8" name="Text Box 26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9" name="Text Box 26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0" name="Text Box 26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1" name="Text Box 26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2" name="Text Box 26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3" name="Text Box 26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4" name="Text Box 26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5" name="Text Box 26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6" name="Text Box 26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7" name="Text Box 26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8" name="Text Box 27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9" name="Text Box 27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90" name="Text Box 27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91" name="Text Box 27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2" name="Text Box 27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3" name="Text Box 27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4" name="Text Box 27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5" name="Text Box 27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6" name="Text Box 27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7" name="Text Box 27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398" name="Text Box 28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399" name="Text Box 28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0" name="Text Box 28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1" name="Text Box 28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2" name="Text Box 28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3" name="Text Box 28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4" name="Text Box 28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5" name="Text Box 28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6" name="Text Box 28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7" name="Text Box 28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8" name="Text Box 29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9" name="Text Box 29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0" name="Text Box 29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1" name="Text Box 29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2" name="Text Box 29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3" name="Text Box 29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4" name="Text Box 29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5" name="Text Box 29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6" name="Text Box 29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7" name="Text Box 29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8" name="Text Box 30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9" name="Text Box 30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0" name="Text Box 30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1" name="Text Box 30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2" name="Text Box 30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3" name="Text Box 30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4" name="Text Box 30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5" name="Text Box 30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6" name="Text Box 30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7" name="Text Box 30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8" name="Text Box 31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9" name="Text Box 31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0" name="Text Box 31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1" name="Text Box 31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2" name="Text Box 31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3" name="Text Box 31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4" name="Text Box 31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5" name="Text Box 31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6" name="Text Box 31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7" name="Text Box 31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8" name="Text Box 32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9" name="Text Box 32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0" name="Text Box 32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1" name="Text Box 32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2" name="Text Box 32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3" name="Text Box 32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4" name="Text Box 32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5" name="Text Box 32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6" name="Text Box 32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7" name="Text Box 32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8" name="Text Box 33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9" name="Text Box 33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0" name="Text Box 33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1" name="Text Box 33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2" name="Text Box 33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3" name="Text Box 33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4" name="Text Box 33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5" name="Text Box 33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6" name="Text Box 33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7" name="Text Box 33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8" name="Text Box 34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9" name="Text Box 34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0" name="Text Box 34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1" name="Text Box 34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2" name="Text Box 34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3" name="Text Box 34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4" name="Text Box 34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5" name="Text Box 34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6" name="Text Box 34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7" name="Text Box 34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8" name="Text Box 35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9" name="Text Box 35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0" name="Text Box 35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1" name="Text Box 35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2" name="Text Box 35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3" name="Text Box 35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4" name="Text Box 35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5" name="Text Box 35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6" name="Text Box 35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7" name="Text Box 35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8" name="Text Box 36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9" name="Text Box 36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0" name="Text Box 36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1" name="Text Box 36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2" name="Text Box 36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3" name="Text Box 36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4" name="Text Box 36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5" name="Text Box 36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6" name="Text Box 36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7" name="Text Box 36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8" name="Text Box 37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9" name="Text Box 37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0" name="Text Box 37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1" name="Text Box 37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2" name="Text Box 37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3" name="Text Box 37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4" name="Text Box 37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5" name="Text Box 37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6" name="Text Box 37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7" name="Text Box 37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8" name="Text Box 38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9" name="Text Box 38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0" name="Text Box 38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1" name="Text Box 38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2" name="Text Box 38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3" name="Text Box 38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4" name="Text Box 38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5" name="Text Box 38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6" name="Text Box 38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7" name="Text Box 38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8" name="Text Box 39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9" name="Text Box 39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0" name="Text Box 39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1" name="Text Box 39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2" name="Text Box 39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3" name="Text Box 39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4" name="Text Box 39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5" name="Text Box 39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6" name="Text Box 39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7" name="Text Box 39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8" name="Text Box 40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9" name="Text Box 40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0" name="Text Box 40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1" name="Text Box 40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2" name="Text Box 40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3" name="Text Box 40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4" name="Text Box 40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5" name="Text Box 40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6" name="Text Box 40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7" name="Text Box 40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8" name="Text Box 41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9" name="Text Box 41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0" name="Text Box 41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1" name="Text Box 41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2" name="Text Box 41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3" name="Text Box 41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4" name="Text Box 41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5" name="Text Box 41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6" name="Text Box 41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7" name="Text Box 41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8" name="Text Box 42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9" name="Text Box 42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0" name="Text Box 42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1" name="Text Box 42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2" name="Text Box 42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3" name="Text Box 42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4" name="Text Box 42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5" name="Text Box 42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6" name="Text Box 42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7" name="Text Box 42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8" name="Text Box 43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9" name="Text Box 43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0" name="Text Box 43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1" name="Text Box 43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2" name="Text Box 43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3" name="Text Box 43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4" name="Text Box 43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5" name="Text Box 43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6" name="Text Box 43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7" name="Text Box 43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8" name="Text Box 44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9" name="Text Box 44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0" name="Text Box 44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1" name="Text Box 44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2" name="Text Box 44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3" name="Text Box 44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4" name="Text Box 44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5" name="Text Box 44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6" name="Text Box 44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7" name="Text Box 44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8" name="Text Box 45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9" name="Text Box 45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0" name="Text Box 45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1" name="Text Box 45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2" name="Text Box 45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3" name="Text Box 45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4" name="Text Box 45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5" name="Text Box 45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6" name="Text Box 45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7" name="Text Box 45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8" name="Text Box 46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9" name="Text Box 46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0" name="Text Box 46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1" name="Text Box 46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2" name="Text Box 46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3" name="Text Box 46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4" name="Text Box 46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5" name="Text Box 46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6" name="Text Box 46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7" name="Text Box 46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8" name="Text Box 47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9" name="Text Box 47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0" name="Text Box 47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1" name="Text Box 47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2" name="Text Box 47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3" name="Text Box 47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4" name="Text Box 47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5" name="Text Box 47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6" name="Text Box 47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7" name="Text Box 47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8" name="Text Box 48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9" name="Text Box 48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0" name="Text Box 48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1" name="Text Box 48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2" name="Text Box 48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3" name="Text Box 48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4" name="Text Box 48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5" name="Text Box 48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6" name="Text Box 48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7" name="Text Box 48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8" name="Text Box 49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9" name="Text Box 49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0" name="Text Box 49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1" name="Text Box 49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2" name="Text Box 49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3" name="Text Box 49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4" name="Text Box 49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5" name="Text Box 49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6" name="Text Box 49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7" name="Text Box 49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8" name="Text Box 50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9" name="Text Box 50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0" name="Text Box 50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1" name="Text Box 50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2" name="Text Box 50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3" name="Text Box 50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4" name="Text Box 50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5" name="Text Box 50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6" name="Text Box 50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7" name="Text Box 50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8" name="Text Box 51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9" name="Text Box 51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0" name="Text Box 51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1" name="Text Box 51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2" name="Text Box 51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3" name="Text Box 51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4" name="Text Box 51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5" name="Text Box 51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6" name="Text Box 51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7" name="Text Box 51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8" name="Text Box 52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9" name="Text Box 52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0" name="Text Box 52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1" name="Text Box 52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2" name="Text Box 52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3" name="Text Box 52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4" name="Text Box 52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5" name="Text Box 52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6" name="Text Box 52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7" name="Text Box 52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8" name="Text Box 53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9" name="Text Box 53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0" name="Text Box 53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1" name="Text Box 53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2" name="Text Box 53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3" name="Text Box 53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4" name="Text Box 53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5" name="Text Box 53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6" name="Text Box 53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7" name="Text Box 53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8" name="Text Box 54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9" name="Text Box 54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0" name="Text Box 54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1" name="Text Box 54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2" name="Text Box 54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3" name="Text Box 54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4" name="Text Box 546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5" name="Text Box 547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6" name="Text Box 548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7" name="Text Box 549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8" name="Text Box 550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9" name="Text Box 551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70" name="Text Box 552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71" name="Text Box 553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72" name="Text Box 554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73" name="Text Box 555"/>
        <xdr:cNvSpPr txBox="1">
          <a:spLocks noChangeArrowheads="1"/>
        </xdr:cNvSpPr>
      </xdr:nvSpPr>
      <xdr:spPr bwMode="auto">
        <a:xfrm>
          <a:off x="2200275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4" name="Text Box 57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5" name="Text Box 58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6" name="Text Box 58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7" name="Text Box 58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8" name="Text Box 58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9" name="Text Box 58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0" name="Text Box 58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1" name="Text Box 58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2" name="Text Box 58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3" name="Text Box 58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4" name="Text Box 58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5" name="Text Box 59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6" name="Text Box 59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7" name="Text Box 59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8" name="Text Box 59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9" name="Text Box 59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90" name="Text Box 59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91" name="Text Box 59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92" name="Text Box 59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93" name="Text Box 59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4" name="Text Box 77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5" name="Text Box 77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6" name="Text Box 77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7" name="Text Box 77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8" name="Text Box 77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9" name="Text Box 77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0" name="Text Box 77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1" name="Text Box 77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2" name="Text Box 77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3" name="Text Box 78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4" name="Text Box 78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5" name="Text Box 78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6" name="Text Box 78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7" name="Text Box 78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8" name="Text Box 78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9" name="Text Box 78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0" name="Text Box 78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1" name="Text Box 78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2" name="Text Box 78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3" name="Text Box 79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4" name="Text Box 79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5" name="Text Box 79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6" name="Text Box 79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17" name="Text Box 80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18" name="Text Box 80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19" name="Text Box 80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0" name="Text Box 80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1" name="Text Box 80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2" name="Text Box 80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3" name="Text Box 80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4" name="Text Box 81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5" name="Text Box 81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6" name="Text Box 81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7" name="Text Box 81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8" name="Text Box 81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9" name="Text Box 81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0" name="Text Box 81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1" name="Text Box 81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2" name="Text Box 81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3" name="Text Box 81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4" name="Text Box 82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5" name="Text Box 82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6" name="Text Box 82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7" name="Text Box 82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8" name="Text Box 82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9" name="Text Box 82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0" name="Text Box 82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1" name="Text Box 82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2" name="Text Box 82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3" name="Text Box 82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4" name="Text Box 83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5" name="Text Box 83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6" name="Text Box 83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7" name="Text Box 83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8" name="Text Box 83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9" name="Text Box 83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0" name="Text Box 83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1" name="Text Box 83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2" name="Text Box 83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3" name="Text Box 83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4" name="Text Box 84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5" name="Text Box 84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6" name="Text Box 84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7" name="Text Box 84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8" name="Text Box 84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9" name="Text Box 84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0" name="Text Box 84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1" name="Text Box 84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2" name="Text Box 84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3" name="Text Box 84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4" name="Text Box 85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5" name="Text Box 85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6" name="Text Box 85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7" name="Text Box 85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8" name="Text Box 85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9" name="Text Box 85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0" name="Text Box 85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1" name="Text Box 85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2" name="Text Box 85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3" name="Text Box 85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4" name="Text Box 86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5" name="Text Box 86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6" name="Text Box 86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7" name="Text Box 86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8" name="Text Box 86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9" name="Text Box 86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0" name="Text Box 86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1" name="Text Box 86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2" name="Text Box 86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3" name="Text Box 86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4" name="Text Box 87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5" name="Text Box 87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6" name="Text Box 87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7" name="Text Box 87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8" name="Text Box 87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9" name="Text Box 87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0" name="Text Box 87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1" name="Text Box 87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2" name="Text Box 87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3" name="Text Box 87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4" name="Text Box 88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5" name="Text Box 88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6" name="Text Box 88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7" name="Text Box 88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8" name="Text Box 88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9" name="Text Box 88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0" name="Text Box 88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1" name="Text Box 88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2" name="Text Box 88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3" name="Text Box 88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4" name="Text Box 89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5" name="Text Box 89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6" name="Text Box 89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7" name="Text Box 89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8" name="Text Box 89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9" name="Text Box 89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0" name="Text Box 89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1" name="Text Box 89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2" name="Text Box 89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3" name="Text Box 89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4" name="Text Box 90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5" name="Text Box 90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6" name="Text Box 90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7" name="Text Box 90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8" name="Text Box 90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9" name="Text Box 90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0" name="Text Box 90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1" name="Text Box 90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2" name="Text Box 90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3" name="Text Box 90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4" name="Text Box 91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5" name="Text Box 91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6" name="Text Box 91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7" name="Text Box 91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8" name="Text Box 91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9" name="Text Box 91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0" name="Text Box 91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1" name="Text Box 91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2" name="Text Box 91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3" name="Text Box 91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4" name="Text Box 92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5" name="Text Box 92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6" name="Text Box 92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7" name="Text Box 92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8" name="Text Box 92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9" name="Text Box 92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0" name="Text Box 92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1" name="Text Box 92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2" name="Text Box 92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3" name="Text Box 92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4" name="Text Box 93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5" name="Text Box 93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6" name="Text Box 93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7" name="Text Box 93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8" name="Text Box 93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9" name="Text Box 93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0" name="Text Box 93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1" name="Text Box 937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2" name="Text Box 938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3" name="Text Box 939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4" name="Text Box 94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5" name="Text Box 94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6" name="Text Box 94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7" name="Text Box 94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8" name="Text Box 94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9" name="Text Box 94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60" name="Text Box 946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1" name="Text Box 94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2" name="Text Box 94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3" name="Text Box 94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4" name="Text Box 95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5" name="Text Box 95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6" name="Text Box 95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7" name="Text Box 95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8" name="Text Box 95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9" name="Text Box 95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0" name="Text Box 95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1" name="Text Box 95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2" name="Text Box 95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3" name="Text Box 95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4" name="Text Box 960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5" name="Text Box 961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6" name="Text Box 962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7" name="Text Box 963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8" name="Text Box 964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9" name="Text Box 965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80" name="Text Box 966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81" name="Text Box 967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82" name="Text Box 968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83" name="Text Box 969"/>
        <xdr:cNvSpPr txBox="1">
          <a:spLocks noChangeArrowheads="1"/>
        </xdr:cNvSpPr>
      </xdr:nvSpPr>
      <xdr:spPr bwMode="auto">
        <a:xfrm>
          <a:off x="186690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4" name="Text Box 970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5" name="Text Box 971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6" name="Text Box 972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7" name="Text Box 973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8" name="Text Box 974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9" name="Text Box 975"/>
        <xdr:cNvSpPr txBox="1">
          <a:spLocks noChangeArrowheads="1"/>
        </xdr:cNvSpPr>
      </xdr:nvSpPr>
      <xdr:spPr bwMode="auto">
        <a:xfrm>
          <a:off x="0" y="21050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0" name="Text Box 10439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1" name="Text Box 10440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2" name="Text Box 10441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3" name="Text Box 10442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4" name="Text Box 10443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5" name="Text Box 10444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6" name="Text Box 10445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7" name="Text Box 10446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8" name="Text Box 10447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9" name="Text Box 10448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0" name="Text Box 10449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1" name="Text Box 10450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2" name="Text Box 10451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3" name="Text Box 10452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4" name="Text Box 10453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5" name="Text Box 10454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6" name="Text Box 10455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7" name="Text Box 10456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8" name="Text Box 10457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9" name="Text Box 10458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0" name="Text Box 10459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1" name="Text Box 10460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2" name="Text Box 10461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3" name="Text Box 10462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4" name="Text Box 10463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5" name="Text Box 10464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6" name="Text Box 10465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7" name="Text Box 10466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8" name="Text Box 10467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9" name="Text Box 10468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0" name="Text Box 10469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1" name="Text Box 10470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2" name="Text Box 10471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3" name="Text Box 10472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4" name="Text Box 10473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5" name="Text Box 10474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6" name="Text Box 10475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7" name="Text Box 10476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8" name="Text Box 10477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9" name="Text Box 10478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0" name="Text Box 10479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1" name="Text Box 10480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2" name="Text Box 10481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3" name="Text Box 10482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4" name="Text Box 10483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5" name="Text Box 10484"/>
        <xdr:cNvSpPr txBox="1">
          <a:spLocks noChangeArrowheads="1"/>
        </xdr:cNvSpPr>
      </xdr:nvSpPr>
      <xdr:spPr bwMode="auto">
        <a:xfrm>
          <a:off x="1657350" y="21050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36" name="Text Box 13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37" name="Text Box 13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38" name="Text Box 13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39" name="Text Box 13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0" name="Text Box 13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1" name="Text Box 13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2" name="Text Box 59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3" name="Text Box 60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4" name="Text Box 60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5" name="Text Box 60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6" name="Text Box 60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7" name="Text Box 60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8" name="Text Box 60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9" name="Text Box 60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50" name="Text Box 60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51" name="Text Box 60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2" name="Text Box 60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3" name="Text Box 61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4" name="Text Box 61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5" name="Text Box 61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6" name="Text Box 61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7" name="Text Box 61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58" name="Text Box 61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59" name="Text Box 61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0" name="Text Box 61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1" name="Text Box 61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2" name="Text Box 61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3" name="Text Box 62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4" name="Text Box 62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5" name="Text Box 62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6" name="Text Box 62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7" name="Text Box 62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68" name="Text Box 62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69" name="Text Box 62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0" name="Text Box 62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1" name="Text Box 62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2" name="Text Box 62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3" name="Text Box 63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4" name="Text Box 63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5" name="Text Box 63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6" name="Text Box 63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7" name="Text Box 63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78" name="Text Box 635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79" name="Text Box 636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0" name="Text Box 63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1" name="Text Box 63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2" name="Text Box 63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3" name="Text Box 64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4" name="Text Box 64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5" name="Text Box 64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6" name="Text Box 643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7" name="Text Box 644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88" name="Text Box 64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89" name="Text Box 64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90" name="Text Box 64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91" name="Text Box 64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92" name="Text Box 64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93" name="Text Box 65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4" name="Text Box 65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5" name="Text Box 65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6" name="Text Box 65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7" name="Text Box 65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8" name="Text Box 65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9" name="Text Box 65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0" name="Text Box 65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1" name="Text Box 65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2" name="Text Box 65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3" name="Text Box 66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4" name="Text Box 66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5" name="Text Box 66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06" name="Text Box 66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07" name="Text Box 66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08" name="Text Box 66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09" name="Text Box 66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0" name="Text Box 66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1" name="Text Box 66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2" name="Text Box 66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3" name="Text Box 67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4" name="Text Box 67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5" name="Text Box 67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6" name="Text Box 67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7" name="Text Box 67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8" name="Text Box 67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9" name="Text Box 67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0" name="Text Box 67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1" name="Text Box 67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2" name="Text Box 67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3" name="Text Box 68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4" name="Text Box 68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5" name="Text Box 68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6" name="Text Box 68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7" name="Text Box 68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8" name="Text Box 68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9" name="Text Box 68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0" name="Text Box 68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1" name="Text Box 68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2" name="Text Box 68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3" name="Text Box 69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4" name="Text Box 69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5" name="Text Box 69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6" name="Text Box 69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7" name="Text Box 69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8" name="Text Box 69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9" name="Text Box 69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40" name="Text Box 69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41" name="Text Box 69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2" name="Text Box 69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3" name="Text Box 70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4" name="Text Box 70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5" name="Text Box 70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6" name="Text Box 70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7" name="Text Box 70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8" name="Text Box 70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9" name="Text Box 70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50" name="Text Box 70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51" name="Text Box 70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2" name="Text Box 70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3" name="Text Box 71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4" name="Text Box 71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5" name="Text Box 71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6" name="Text Box 71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7" name="Text Box 71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58" name="Text Box 71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59" name="Text Box 71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0" name="Text Box 71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1" name="Text Box 71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2" name="Text Box 71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3" name="Text Box 72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4" name="Text Box 721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5" name="Text Box 722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6" name="Text Box 723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7" name="Text Box 724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68" name="Text Box 72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69" name="Text Box 72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0" name="Text Box 72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1" name="Text Box 72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2" name="Text Box 72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3" name="Text Box 73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4" name="Text Box 73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5" name="Text Box 73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6" name="Text Box 73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7" name="Text Box 73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78" name="Text Box 735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79" name="Text Box 736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0" name="Text Box 737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1" name="Text Box 738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2" name="Text Box 739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3" name="Text Box 740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4" name="Text Box 741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5" name="Text Box 742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6" name="Text Box 743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7" name="Text Box 744"/>
        <xdr:cNvSpPr txBox="1">
          <a:spLocks noChangeArrowheads="1"/>
        </xdr:cNvSpPr>
      </xdr:nvSpPr>
      <xdr:spPr bwMode="auto">
        <a:xfrm>
          <a:off x="0" y="2105025"/>
          <a:ext cx="76200" cy="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88" name="Text Box 745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89" name="Text Box 746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90" name="Text Box 747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91" name="Text Box 748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92" name="Text Box 749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93" name="Text Box 750"/>
        <xdr:cNvSpPr txBox="1">
          <a:spLocks noChangeArrowheads="1"/>
        </xdr:cNvSpPr>
      </xdr:nvSpPr>
      <xdr:spPr bwMode="auto">
        <a:xfrm>
          <a:off x="0" y="2105025"/>
          <a:ext cx="76200" cy="1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4" name="Text Box 75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5" name="Text Box 75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6" name="Text Box 75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7" name="Text Box 75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8" name="Text Box 75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9" name="Text Box 75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0" name="Text Box 75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1" name="Text Box 75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2" name="Text Box 75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3" name="Text Box 76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4" name="Text Box 761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5" name="Text Box 762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6" name="Text Box 763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7" name="Text Box 764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8" name="Text Box 765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9" name="Text Box 766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10" name="Text Box 767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11" name="Text Box 768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12" name="Text Box 769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13" name="Text Box 770"/>
        <xdr:cNvSpPr txBox="1">
          <a:spLocks noChangeArrowheads="1"/>
        </xdr:cNvSpPr>
      </xdr:nvSpPr>
      <xdr:spPr bwMode="auto">
        <a:xfrm>
          <a:off x="0" y="2105025"/>
          <a:ext cx="76200" cy="4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4" name="Text Box 147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5" name="Text Box 148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6" name="Text Box 149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7" name="Text Box 150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8" name="Text Box 151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9" name="Text Box 152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0" name="Text Box 163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1" name="Text Box 164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2" name="Text Box 165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3" name="Text Box 166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4" name="Text Box 167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5" name="Text Box 168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6" name="Text Box 169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7" name="Text Box 170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8" name="Text Box 171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9" name="Text Box 172"/>
        <xdr:cNvSpPr txBox="1">
          <a:spLocks noChangeArrowheads="1"/>
        </xdr:cNvSpPr>
      </xdr:nvSpPr>
      <xdr:spPr bwMode="auto">
        <a:xfrm>
          <a:off x="0" y="2105025"/>
          <a:ext cx="76200" cy="48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2" name="Text Box 10433"/>
        <xdr:cNvSpPr txBox="1">
          <a:spLocks noChangeArrowheads="1"/>
        </xdr:cNvSpPr>
      </xdr:nvSpPr>
      <xdr:spPr bwMode="auto">
        <a:xfrm>
          <a:off x="0" y="188595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3" name="Text Box 10434"/>
        <xdr:cNvSpPr txBox="1">
          <a:spLocks noChangeArrowheads="1"/>
        </xdr:cNvSpPr>
      </xdr:nvSpPr>
      <xdr:spPr bwMode="auto">
        <a:xfrm>
          <a:off x="0" y="188595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4" name="Text Box 10435"/>
        <xdr:cNvSpPr txBox="1">
          <a:spLocks noChangeArrowheads="1"/>
        </xdr:cNvSpPr>
      </xdr:nvSpPr>
      <xdr:spPr bwMode="auto">
        <a:xfrm>
          <a:off x="0" y="188595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5" name="Text Box 10436"/>
        <xdr:cNvSpPr txBox="1">
          <a:spLocks noChangeArrowheads="1"/>
        </xdr:cNvSpPr>
      </xdr:nvSpPr>
      <xdr:spPr bwMode="auto">
        <a:xfrm>
          <a:off x="0" y="188595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6" name="Text Box 10437"/>
        <xdr:cNvSpPr txBox="1">
          <a:spLocks noChangeArrowheads="1"/>
        </xdr:cNvSpPr>
      </xdr:nvSpPr>
      <xdr:spPr bwMode="auto">
        <a:xfrm>
          <a:off x="0" y="188595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90297</xdr:rowOff>
    </xdr:to>
    <xdr:sp macro="" textlink="">
      <xdr:nvSpPr>
        <xdr:cNvPr id="7" name="Text Box 10438"/>
        <xdr:cNvSpPr txBox="1">
          <a:spLocks noChangeArrowheads="1"/>
        </xdr:cNvSpPr>
      </xdr:nvSpPr>
      <xdr:spPr bwMode="auto">
        <a:xfrm>
          <a:off x="0" y="188595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8" name="Text Box 131"/>
        <xdr:cNvSpPr txBox="1">
          <a:spLocks noChangeArrowheads="1"/>
        </xdr:cNvSpPr>
      </xdr:nvSpPr>
      <xdr:spPr bwMode="auto">
        <a:xfrm>
          <a:off x="0" y="28765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" name="Text Box 132"/>
        <xdr:cNvSpPr txBox="1">
          <a:spLocks noChangeArrowheads="1"/>
        </xdr:cNvSpPr>
      </xdr:nvSpPr>
      <xdr:spPr bwMode="auto">
        <a:xfrm>
          <a:off x="0" y="28765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" name="Text Box 133"/>
        <xdr:cNvSpPr txBox="1">
          <a:spLocks noChangeArrowheads="1"/>
        </xdr:cNvSpPr>
      </xdr:nvSpPr>
      <xdr:spPr bwMode="auto">
        <a:xfrm>
          <a:off x="0" y="28765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" name="Text Box 134"/>
        <xdr:cNvSpPr txBox="1">
          <a:spLocks noChangeArrowheads="1"/>
        </xdr:cNvSpPr>
      </xdr:nvSpPr>
      <xdr:spPr bwMode="auto">
        <a:xfrm>
          <a:off x="0" y="28765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2" name="Text Box 135"/>
        <xdr:cNvSpPr txBox="1">
          <a:spLocks noChangeArrowheads="1"/>
        </xdr:cNvSpPr>
      </xdr:nvSpPr>
      <xdr:spPr bwMode="auto">
        <a:xfrm>
          <a:off x="0" y="28765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" name="Text Box 136"/>
        <xdr:cNvSpPr txBox="1">
          <a:spLocks noChangeArrowheads="1"/>
        </xdr:cNvSpPr>
      </xdr:nvSpPr>
      <xdr:spPr bwMode="auto">
        <a:xfrm>
          <a:off x="0" y="28765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4" name="Text Box 599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5" name="Text Box 600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" name="Text Box 601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7" name="Text Box 602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8" name="Text Box 603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9" name="Text Box 604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20" name="Text Box 605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21" name="Text Box 606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22" name="Text Box 607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23" name="Text Box 608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4" name="Text Box 609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5" name="Text Box 610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6" name="Text Box 611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7" name="Text Box 612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8" name="Text Box 613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29" name="Text Box 614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0" name="Text Box 615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1" name="Text Box 616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2" name="Text Box 617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3" name="Text Box 618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4" name="Text Box 619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5" name="Text Box 620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6" name="Text Box 621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7" name="Text Box 622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8" name="Text Box 623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39" name="Text Box 624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0" name="Text Box 625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1" name="Text Box 626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2" name="Text Box 627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3" name="Text Box 628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4" name="Text Box 629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5" name="Text Box 630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6" name="Text Box 631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7" name="Text Box 632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8" name="Text Box 633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49" name="Text Box 634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0" name="Text Box 635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1" name="Text Box 636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2" name="Text Box 637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3" name="Text Box 638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4" name="Text Box 639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5" name="Text Box 640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6" name="Text Box 641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7" name="Text Box 642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8" name="Text Box 643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59" name="Text Box 644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0" name="Text Box 645"/>
        <xdr:cNvSpPr txBox="1">
          <a:spLocks noChangeArrowheads="1"/>
        </xdr:cNvSpPr>
      </xdr:nvSpPr>
      <xdr:spPr bwMode="auto">
        <a:xfrm>
          <a:off x="0" y="26098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1" name="Text Box 646"/>
        <xdr:cNvSpPr txBox="1">
          <a:spLocks noChangeArrowheads="1"/>
        </xdr:cNvSpPr>
      </xdr:nvSpPr>
      <xdr:spPr bwMode="auto">
        <a:xfrm>
          <a:off x="0" y="26098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2" name="Text Box 647"/>
        <xdr:cNvSpPr txBox="1">
          <a:spLocks noChangeArrowheads="1"/>
        </xdr:cNvSpPr>
      </xdr:nvSpPr>
      <xdr:spPr bwMode="auto">
        <a:xfrm>
          <a:off x="0" y="26098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3" name="Text Box 648"/>
        <xdr:cNvSpPr txBox="1">
          <a:spLocks noChangeArrowheads="1"/>
        </xdr:cNvSpPr>
      </xdr:nvSpPr>
      <xdr:spPr bwMode="auto">
        <a:xfrm>
          <a:off x="0" y="26098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4" name="Text Box 649"/>
        <xdr:cNvSpPr txBox="1">
          <a:spLocks noChangeArrowheads="1"/>
        </xdr:cNvSpPr>
      </xdr:nvSpPr>
      <xdr:spPr bwMode="auto">
        <a:xfrm>
          <a:off x="0" y="26098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65" name="Text Box 650"/>
        <xdr:cNvSpPr txBox="1">
          <a:spLocks noChangeArrowheads="1"/>
        </xdr:cNvSpPr>
      </xdr:nvSpPr>
      <xdr:spPr bwMode="auto">
        <a:xfrm>
          <a:off x="0" y="26098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66" name="Text Box 651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67" name="Text Box 652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68" name="Text Box 653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69" name="Text Box 654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70" name="Text Box 655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71" name="Text Box 656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2" name="Text Box 657"/>
        <xdr:cNvSpPr txBox="1">
          <a:spLocks noChangeArrowheads="1"/>
        </xdr:cNvSpPr>
      </xdr:nvSpPr>
      <xdr:spPr bwMode="auto">
        <a:xfrm>
          <a:off x="0" y="258127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3" name="Text Box 658"/>
        <xdr:cNvSpPr txBox="1">
          <a:spLocks noChangeArrowheads="1"/>
        </xdr:cNvSpPr>
      </xdr:nvSpPr>
      <xdr:spPr bwMode="auto">
        <a:xfrm>
          <a:off x="0" y="258127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4" name="Text Box 659"/>
        <xdr:cNvSpPr txBox="1">
          <a:spLocks noChangeArrowheads="1"/>
        </xdr:cNvSpPr>
      </xdr:nvSpPr>
      <xdr:spPr bwMode="auto">
        <a:xfrm>
          <a:off x="0" y="258127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5" name="Text Box 660"/>
        <xdr:cNvSpPr txBox="1">
          <a:spLocks noChangeArrowheads="1"/>
        </xdr:cNvSpPr>
      </xdr:nvSpPr>
      <xdr:spPr bwMode="auto">
        <a:xfrm>
          <a:off x="0" y="258127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6" name="Text Box 661"/>
        <xdr:cNvSpPr txBox="1">
          <a:spLocks noChangeArrowheads="1"/>
        </xdr:cNvSpPr>
      </xdr:nvSpPr>
      <xdr:spPr bwMode="auto">
        <a:xfrm>
          <a:off x="0" y="258127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77" name="Text Box 662"/>
        <xdr:cNvSpPr txBox="1">
          <a:spLocks noChangeArrowheads="1"/>
        </xdr:cNvSpPr>
      </xdr:nvSpPr>
      <xdr:spPr bwMode="auto">
        <a:xfrm>
          <a:off x="0" y="258127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78" name="Text Box 663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79" name="Text Box 664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0" name="Text Box 665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1" name="Text Box 666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2" name="Text Box 667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3" name="Text Box 668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4" name="Text Box 669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5" name="Text Box 670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6" name="Text Box 671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7" name="Text Box 672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8" name="Text Box 673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89" name="Text Box 674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0" name="Text Box 675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1" name="Text Box 676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2" name="Text Box 677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3" name="Text Box 678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4" name="Text Box 679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" name="Text Box 680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6" name="Text Box 681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" name="Text Box 682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8" name="Text Box 683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" name="Text Box 684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0" name="Text Box 685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" name="Text Box 686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" name="Text Box 687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" name="Text Box 688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4" name="Text Box 689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" name="Text Box 690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6" name="Text Box 691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" name="Text Box 692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8" name="Text Box 693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" name="Text Box 694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" name="Text Box 695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1" name="Text Box 696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2" name="Text Box 697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3" name="Text Box 698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4" name="Text Box 699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5" name="Text Box 700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6" name="Text Box 701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7" name="Text Box 702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8" name="Text Box 703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19" name="Text Box 704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20" name="Text Box 705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21" name="Text Box 706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22" name="Text Box 707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23" name="Text Box 708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4" name="Text Box 709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5" name="Text Box 710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6" name="Text Box 711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7" name="Text Box 712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8" name="Text Box 713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29" name="Text Box 714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0" name="Text Box 715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1" name="Text Box 716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2" name="Text Box 717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3" name="Text Box 718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4" name="Text Box 719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5" name="Text Box 720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6" name="Text Box 721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7" name="Text Box 722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8" name="Text Box 723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39" name="Text Box 724"/>
        <xdr:cNvSpPr txBox="1">
          <a:spLocks noChangeArrowheads="1"/>
        </xdr:cNvSpPr>
      </xdr:nvSpPr>
      <xdr:spPr bwMode="auto">
        <a:xfrm>
          <a:off x="0" y="2533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0" name="Text Box 725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1" name="Text Box 726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2" name="Text Box 727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3" name="Text Box 728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4" name="Text Box 729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5" name="Text Box 730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6" name="Text Box 731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7" name="Text Box 732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8" name="Text Box 733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49" name="Text Box 734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0" name="Text Box 735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1" name="Text Box 736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2" name="Text Box 737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3" name="Text Box 738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4" name="Text Box 739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5" name="Text Box 740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6" name="Text Box 741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7" name="Text Box 742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8" name="Text Box 743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59" name="Text Box 744"/>
        <xdr:cNvSpPr txBox="1">
          <a:spLocks noChangeArrowheads="1"/>
        </xdr:cNvSpPr>
      </xdr:nvSpPr>
      <xdr:spPr bwMode="auto">
        <a:xfrm>
          <a:off x="0" y="26765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0" name="Text Box 745"/>
        <xdr:cNvSpPr txBox="1">
          <a:spLocks noChangeArrowheads="1"/>
        </xdr:cNvSpPr>
      </xdr:nvSpPr>
      <xdr:spPr bwMode="auto">
        <a:xfrm>
          <a:off x="0" y="26098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1" name="Text Box 746"/>
        <xdr:cNvSpPr txBox="1">
          <a:spLocks noChangeArrowheads="1"/>
        </xdr:cNvSpPr>
      </xdr:nvSpPr>
      <xdr:spPr bwMode="auto">
        <a:xfrm>
          <a:off x="0" y="26098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2" name="Text Box 747"/>
        <xdr:cNvSpPr txBox="1">
          <a:spLocks noChangeArrowheads="1"/>
        </xdr:cNvSpPr>
      </xdr:nvSpPr>
      <xdr:spPr bwMode="auto">
        <a:xfrm>
          <a:off x="0" y="26098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3" name="Text Box 748"/>
        <xdr:cNvSpPr txBox="1">
          <a:spLocks noChangeArrowheads="1"/>
        </xdr:cNvSpPr>
      </xdr:nvSpPr>
      <xdr:spPr bwMode="auto">
        <a:xfrm>
          <a:off x="0" y="26098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4" name="Text Box 749"/>
        <xdr:cNvSpPr txBox="1">
          <a:spLocks noChangeArrowheads="1"/>
        </xdr:cNvSpPr>
      </xdr:nvSpPr>
      <xdr:spPr bwMode="auto">
        <a:xfrm>
          <a:off x="0" y="26098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65" name="Text Box 750"/>
        <xdr:cNvSpPr txBox="1">
          <a:spLocks noChangeArrowheads="1"/>
        </xdr:cNvSpPr>
      </xdr:nvSpPr>
      <xdr:spPr bwMode="auto">
        <a:xfrm>
          <a:off x="0" y="26098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66" name="Text Box 751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67" name="Text Box 752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68" name="Text Box 753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69" name="Text Box 754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0" name="Text Box 755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1" name="Text Box 756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2" name="Text Box 757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3" name="Text Box 758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4" name="Text Box 759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5" name="Text Box 760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6" name="Text Box 761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7" name="Text Box 762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8" name="Text Box 763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79" name="Text Box 764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0" name="Text Box 765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1" name="Text Box 766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2" name="Text Box 767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3" name="Text Box 768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4" name="Text Box 769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85" name="Text Box 770"/>
        <xdr:cNvSpPr txBox="1">
          <a:spLocks noChangeArrowheads="1"/>
        </xdr:cNvSpPr>
      </xdr:nvSpPr>
      <xdr:spPr bwMode="auto">
        <a:xfrm>
          <a:off x="0" y="27527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86" name="Text Box 147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87" name="Text Box 148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88" name="Text Box 149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89" name="Text Box 150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0" name="Text Box 151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1" name="Text Box 152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2" name="Text Box 163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3" name="Text Box 164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4" name="Text Box 165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5" name="Text Box 166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6" name="Text Box 167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7" name="Text Box 168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8" name="Text Box 169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99" name="Text Box 170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200" name="Text Box 171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201" name="Text Box 172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2" name="Text Box 1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4" name="Text Box 3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5" name="Text Box 4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6" name="Text Box 5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7" name="Text Box 6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8" name="Text Box 7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09" name="Text Box 8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0" name="Text Box 9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1" name="Text Box 10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2" name="Text Box 11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3" name="Text Box 12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4" name="Text Box 13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5" name="Text Box 14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6" name="Text Box 15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7" name="Text Box 16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8" name="Text Box 17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19" name="Text Box 18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20" name="Text Box 19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21" name="Text Box 20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22" name="Text Box 21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23" name="Text Box 22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224" name="Text Box 23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25" name="Text Box 4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26" name="Text Box 4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27" name="Text Box 4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28" name="Text Box 4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29" name="Text Box 4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0" name="Text Box 4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1" name="Text Box 4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2" name="Text Box 4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3" name="Text Box 4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4" name="Text Box 4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5" name="Text Box 5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6" name="Text Box 5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7" name="Text Box 5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8" name="Text Box 5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39" name="Text Box 5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0" name="Text Box 5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1" name="Text Box 5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2" name="Text Box 5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3" name="Text Box 5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4" name="Text Box 5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5" name="Text Box 6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6" name="Text Box 6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7" name="Text Box 6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8" name="Text Box 6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49" name="Text Box 6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0" name="Text Box 6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1" name="Text Box 6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2" name="Text Box 6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3" name="Text Box 6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4" name="Text Box 6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5" name="Text Box 7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6" name="Text Box 7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7" name="Text Box 7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8" name="Text Box 7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59" name="Text Box 7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0" name="Text Box 7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1" name="Text Box 7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2" name="Text Box 7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3" name="Text Box 7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4" name="Text Box 7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5" name="Text Box 8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6" name="Text Box 8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7" name="Text Box 8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8" name="Text Box 8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69" name="Text Box 8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0" name="Text Box 8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1" name="Text Box 8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2" name="Text Box 8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3" name="Text Box 8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4" name="Text Box 8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5" name="Text Box 9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6" name="Text Box 9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7" name="Text Box 9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8" name="Text Box 9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79" name="Text Box 9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0" name="Text Box 9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1" name="Text Box 10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2" name="Text Box 10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3" name="Text Box 10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4" name="Text Box 10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5" name="Text Box 10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6" name="Text Box 11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7" name="Text Box 11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8" name="Text Box 11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89" name="Text Box 11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0" name="Text Box 11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1" name="Text Box 11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2" name="Text Box 11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3" name="Text Box 11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4" name="Text Box 11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5" name="Text Box 11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6" name="Text Box 12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7" name="Text Box 12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8" name="Text Box 12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299" name="Text Box 12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0" name="Text Box 12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1" name="Text Box 12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2" name="Text Box 12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3" name="Text Box 12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4" name="Text Box 12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5" name="Text Box 12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6" name="Text Box 13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7" name="Text Box 18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8" name="Text Box 19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09" name="Text Box 19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0" name="Text Box 19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1" name="Text Box 19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2" name="Text Box 19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3" name="Text Box 19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4" name="Text Box 19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5" name="Text Box 19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6" name="Text Box 19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7" name="Text Box 19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8" name="Text Box 20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19" name="Text Box 20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0" name="Text Box 20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1" name="Text Box 20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2" name="Text Box 20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3" name="Text Box 20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4" name="Text Box 20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5" name="Text Box 20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6" name="Text Box 20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7" name="Text Box 20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8" name="Text Box 21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29" name="Text Box 21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0" name="Text Box 21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1" name="Text Box 21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2" name="Text Box 21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3" name="Text Box 21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4" name="Text Box 21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5" name="Text Box 21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6" name="Text Box 21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7" name="Text Box 21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8" name="Text Box 22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39" name="Text Box 22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0" name="Text Box 22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1" name="Text Box 22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2" name="Text Box 22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3" name="Text Box 22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4" name="Text Box 22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5" name="Text Box 22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6" name="Text Box 22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7" name="Text Box 22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8" name="Text Box 23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49" name="Text Box 23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0" name="Text Box 23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1" name="Text Box 23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2" name="Text Box 23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3" name="Text Box 23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4" name="Text Box 23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5" name="Text Box 23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6" name="Text Box 23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7" name="Text Box 23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8" name="Text Box 24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59" name="Text Box 24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0" name="Text Box 24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1" name="Text Box 24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2" name="Text Box 24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3" name="Text Box 24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4" name="Text Box 24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5" name="Text Box 24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6" name="Text Box 24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7" name="Text Box 24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68" name="Text Box 25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69" name="Text Box 251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0" name="Text Box 252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1" name="Text Box 253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2" name="Text Box 254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3" name="Text Box 255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4" name="Text Box 256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5" name="Text Box 257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6" name="Text Box 258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7" name="Text Box 259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8" name="Text Box 260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79" name="Text Box 261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0" name="Text Box 262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1" name="Text Box 263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2" name="Text Box 264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3" name="Text Box 265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4" name="Text Box 266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5" name="Text Box 267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6" name="Text Box 268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7" name="Text Box 269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8" name="Text Box 270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89" name="Text Box 271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90" name="Text Box 272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391" name="Text Box 273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2" name="Text Box 27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3" name="Text Box 27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4" name="Text Box 27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5" name="Text Box 27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6" name="Text Box 27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397" name="Text Box 27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398" name="Text Box 28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399" name="Text Box 28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0" name="Text Box 28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1" name="Text Box 28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2" name="Text Box 28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3" name="Text Box 28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4" name="Text Box 28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5" name="Text Box 28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6" name="Text Box 28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7" name="Text Box 28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8" name="Text Box 29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09" name="Text Box 29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0" name="Text Box 29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1" name="Text Box 29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2" name="Text Box 29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3" name="Text Box 29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4" name="Text Box 29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5" name="Text Box 29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6" name="Text Box 29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7" name="Text Box 29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8" name="Text Box 30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19" name="Text Box 30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0" name="Text Box 30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1" name="Text Box 30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2" name="Text Box 30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3" name="Text Box 30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4" name="Text Box 30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5" name="Text Box 30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6" name="Text Box 30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7" name="Text Box 30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8" name="Text Box 31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29" name="Text Box 31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0" name="Text Box 31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1" name="Text Box 31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2" name="Text Box 31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3" name="Text Box 31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4" name="Text Box 31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5" name="Text Box 31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6" name="Text Box 31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7" name="Text Box 31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8" name="Text Box 32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39" name="Text Box 32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0" name="Text Box 32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1" name="Text Box 32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2" name="Text Box 32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3" name="Text Box 32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4" name="Text Box 32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5" name="Text Box 32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6" name="Text Box 32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7" name="Text Box 32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8" name="Text Box 33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49" name="Text Box 33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0" name="Text Box 33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1" name="Text Box 33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2" name="Text Box 33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3" name="Text Box 33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4" name="Text Box 33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5" name="Text Box 33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6" name="Text Box 33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7" name="Text Box 33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8" name="Text Box 34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59" name="Text Box 34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0" name="Text Box 34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1" name="Text Box 34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2" name="Text Box 34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3" name="Text Box 34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4" name="Text Box 34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5" name="Text Box 34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6" name="Text Box 34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7" name="Text Box 34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8" name="Text Box 35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69" name="Text Box 35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0" name="Text Box 35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1" name="Text Box 35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2" name="Text Box 35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3" name="Text Box 35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4" name="Text Box 35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5" name="Text Box 35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6" name="Text Box 35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7" name="Text Box 35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8" name="Text Box 36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79" name="Text Box 36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0" name="Text Box 36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1" name="Text Box 36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2" name="Text Box 36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3" name="Text Box 36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4" name="Text Box 36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5" name="Text Box 36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6" name="Text Box 36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7" name="Text Box 36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8" name="Text Box 37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89" name="Text Box 37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0" name="Text Box 37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1" name="Text Box 37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2" name="Text Box 37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3" name="Text Box 37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4" name="Text Box 37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5" name="Text Box 37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6" name="Text Box 37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7" name="Text Box 37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8" name="Text Box 38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499" name="Text Box 38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0" name="Text Box 38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1" name="Text Box 38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2" name="Text Box 38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3" name="Text Box 38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4" name="Text Box 38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5" name="Text Box 38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6" name="Text Box 38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7" name="Text Box 38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8" name="Text Box 39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09" name="Text Box 39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0" name="Text Box 39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1" name="Text Box 39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2" name="Text Box 39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3" name="Text Box 39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4" name="Text Box 39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5" name="Text Box 39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6" name="Text Box 39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7" name="Text Box 39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8" name="Text Box 40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19" name="Text Box 40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0" name="Text Box 40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1" name="Text Box 40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2" name="Text Box 40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3" name="Text Box 40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4" name="Text Box 40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5" name="Text Box 40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6" name="Text Box 40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7" name="Text Box 40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8" name="Text Box 41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29" name="Text Box 41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0" name="Text Box 41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1" name="Text Box 41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2" name="Text Box 41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3" name="Text Box 41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4" name="Text Box 41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5" name="Text Box 41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6" name="Text Box 41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7" name="Text Box 41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8" name="Text Box 42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39" name="Text Box 42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0" name="Text Box 42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1" name="Text Box 42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2" name="Text Box 42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3" name="Text Box 42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4" name="Text Box 42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5" name="Text Box 42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6" name="Text Box 42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7" name="Text Box 42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8" name="Text Box 43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49" name="Text Box 43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0" name="Text Box 43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1" name="Text Box 43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2" name="Text Box 43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3" name="Text Box 43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4" name="Text Box 43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5" name="Text Box 43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6" name="Text Box 43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7" name="Text Box 43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8" name="Text Box 44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59" name="Text Box 44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0" name="Text Box 44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1" name="Text Box 44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2" name="Text Box 44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3" name="Text Box 44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4" name="Text Box 44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5" name="Text Box 44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6" name="Text Box 44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7" name="Text Box 44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8" name="Text Box 45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69" name="Text Box 45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0" name="Text Box 45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1" name="Text Box 45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2" name="Text Box 45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3" name="Text Box 45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4" name="Text Box 45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5" name="Text Box 45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6" name="Text Box 45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7" name="Text Box 45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8" name="Text Box 46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79" name="Text Box 46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0" name="Text Box 46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1" name="Text Box 46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2" name="Text Box 46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3" name="Text Box 46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4" name="Text Box 46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5" name="Text Box 46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6" name="Text Box 46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7" name="Text Box 46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8" name="Text Box 47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89" name="Text Box 47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0" name="Text Box 47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1" name="Text Box 47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2" name="Text Box 47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3" name="Text Box 47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4" name="Text Box 47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5" name="Text Box 47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6" name="Text Box 47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7" name="Text Box 47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8" name="Text Box 48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599" name="Text Box 48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0" name="Text Box 48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1" name="Text Box 48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2" name="Text Box 48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3" name="Text Box 48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4" name="Text Box 48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5" name="Text Box 48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6" name="Text Box 48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7" name="Text Box 48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8" name="Text Box 49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09" name="Text Box 49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0" name="Text Box 49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1" name="Text Box 49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2" name="Text Box 49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3" name="Text Box 49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4" name="Text Box 49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5" name="Text Box 49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6" name="Text Box 49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7" name="Text Box 49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8" name="Text Box 50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19" name="Text Box 50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0" name="Text Box 50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1" name="Text Box 50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2" name="Text Box 50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3" name="Text Box 50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4" name="Text Box 50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5" name="Text Box 50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6" name="Text Box 50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7" name="Text Box 50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8" name="Text Box 51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29" name="Text Box 51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0" name="Text Box 51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1" name="Text Box 51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2" name="Text Box 51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3" name="Text Box 51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4" name="Text Box 51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5" name="Text Box 51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6" name="Text Box 51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7" name="Text Box 51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8" name="Text Box 52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39" name="Text Box 52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0" name="Text Box 52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1" name="Text Box 52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2" name="Text Box 52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3" name="Text Box 52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4" name="Text Box 52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5" name="Text Box 52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6" name="Text Box 52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7" name="Text Box 52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8" name="Text Box 53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49" name="Text Box 53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0" name="Text Box 53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1" name="Text Box 53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2" name="Text Box 53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3" name="Text Box 53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4" name="Text Box 53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5" name="Text Box 53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6" name="Text Box 53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7" name="Text Box 53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8" name="Text Box 54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59" name="Text Box 54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0" name="Text Box 54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1" name="Text Box 54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2" name="Text Box 54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3" name="Text Box 54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4" name="Text Box 546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5" name="Text Box 547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6" name="Text Box 548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7" name="Text Box 549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8" name="Text Box 550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69" name="Text Box 551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70" name="Text Box 552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71" name="Text Box 553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72" name="Text Box 554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2200275</xdr:colOff>
      <xdr:row>8</xdr:row>
      <xdr:rowOff>0</xdr:rowOff>
    </xdr:from>
    <xdr:to>
      <xdr:col>0</xdr:col>
      <xdr:colOff>2200275</xdr:colOff>
      <xdr:row>8</xdr:row>
      <xdr:rowOff>85725</xdr:rowOff>
    </xdr:to>
    <xdr:sp macro="" textlink="">
      <xdr:nvSpPr>
        <xdr:cNvPr id="673" name="Text Box 555"/>
        <xdr:cNvSpPr txBox="1">
          <a:spLocks noChangeArrowheads="1"/>
        </xdr:cNvSpPr>
      </xdr:nvSpPr>
      <xdr:spPr bwMode="auto">
        <a:xfrm>
          <a:off x="2200275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4" name="Text Box 57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5" name="Text Box 58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6" name="Text Box 58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7" name="Text Box 58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8" name="Text Box 58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79" name="Text Box 58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0" name="Text Box 58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1" name="Text Box 58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2" name="Text Box 58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3" name="Text Box 58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4" name="Text Box 58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5" name="Text Box 59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6" name="Text Box 59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7" name="Text Box 59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8" name="Text Box 59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89" name="Text Box 59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90" name="Text Box 59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91" name="Text Box 59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92" name="Text Box 59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693" name="Text Box 59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4" name="Text Box 771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5" name="Text Box 772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6" name="Text Box 773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7" name="Text Box 774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8" name="Text Box 775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699" name="Text Box 776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0" name="Text Box 777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1" name="Text Box 778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2" name="Text Box 779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3" name="Text Box 780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4" name="Text Box 781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5" name="Text Box 782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6" name="Text Box 783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7" name="Text Box 784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8" name="Text Box 785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09" name="Text Box 786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0" name="Text Box 787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1" name="Text Box 788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2" name="Text Box 789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3" name="Text Box 790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4" name="Text Box 791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5" name="Text Box 792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716" name="Text Box 793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17" name="Text Box 80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18" name="Text Box 80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19" name="Text Box 80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0" name="Text Box 80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1" name="Text Box 80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2" name="Text Box 80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3" name="Text Box 80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4" name="Text Box 81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5" name="Text Box 81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6" name="Text Box 81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7" name="Text Box 81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8" name="Text Box 81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29" name="Text Box 81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0" name="Text Box 81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1" name="Text Box 81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2" name="Text Box 81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3" name="Text Box 81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4" name="Text Box 82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5" name="Text Box 82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6" name="Text Box 82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7" name="Text Box 82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8" name="Text Box 82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39" name="Text Box 82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0" name="Text Box 82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1" name="Text Box 82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2" name="Text Box 82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3" name="Text Box 82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4" name="Text Box 83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5" name="Text Box 83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6" name="Text Box 83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7" name="Text Box 83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8" name="Text Box 83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49" name="Text Box 83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0" name="Text Box 83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1" name="Text Box 83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2" name="Text Box 83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3" name="Text Box 83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4" name="Text Box 84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5" name="Text Box 84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6" name="Text Box 84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7" name="Text Box 84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8" name="Text Box 84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59" name="Text Box 84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0" name="Text Box 84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1" name="Text Box 84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2" name="Text Box 84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3" name="Text Box 84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4" name="Text Box 85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5" name="Text Box 85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6" name="Text Box 85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7" name="Text Box 85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8" name="Text Box 85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69" name="Text Box 85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0" name="Text Box 85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1" name="Text Box 85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2" name="Text Box 85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3" name="Text Box 85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4" name="Text Box 86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5" name="Text Box 86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6" name="Text Box 86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7" name="Text Box 86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8" name="Text Box 86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79" name="Text Box 86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0" name="Text Box 86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1" name="Text Box 86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2" name="Text Box 86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3" name="Text Box 86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4" name="Text Box 87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5" name="Text Box 87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6" name="Text Box 87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7" name="Text Box 87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8" name="Text Box 87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89" name="Text Box 87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0" name="Text Box 87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1" name="Text Box 87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2" name="Text Box 87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3" name="Text Box 87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4" name="Text Box 88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5" name="Text Box 88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6" name="Text Box 88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7" name="Text Box 88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8" name="Text Box 88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799" name="Text Box 88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0" name="Text Box 88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1" name="Text Box 88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2" name="Text Box 88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3" name="Text Box 88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4" name="Text Box 89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5" name="Text Box 89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6" name="Text Box 89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7" name="Text Box 89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8" name="Text Box 89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09" name="Text Box 89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0" name="Text Box 89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1" name="Text Box 89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2" name="Text Box 89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3" name="Text Box 89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4" name="Text Box 90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5" name="Text Box 90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6" name="Text Box 90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7" name="Text Box 90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8" name="Text Box 90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19" name="Text Box 90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0" name="Text Box 90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1" name="Text Box 90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2" name="Text Box 90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3" name="Text Box 90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4" name="Text Box 91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5" name="Text Box 91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6" name="Text Box 91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7" name="Text Box 91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8" name="Text Box 91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29" name="Text Box 91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0" name="Text Box 91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1" name="Text Box 91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2" name="Text Box 91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3" name="Text Box 91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4" name="Text Box 92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5" name="Text Box 92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6" name="Text Box 92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7" name="Text Box 92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8" name="Text Box 92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39" name="Text Box 92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0" name="Text Box 92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1" name="Text Box 92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2" name="Text Box 92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3" name="Text Box 92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4" name="Text Box 93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5" name="Text Box 93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6" name="Text Box 93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7" name="Text Box 93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8" name="Text Box 93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49" name="Text Box 93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0" name="Text Box 93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1" name="Text Box 937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2" name="Text Box 938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3" name="Text Box 939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4" name="Text Box 94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5" name="Text Box 94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6" name="Text Box 94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7" name="Text Box 94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8" name="Text Box 94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59" name="Text Box 94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60" name="Text Box 946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1" name="Text Box 947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2" name="Text Box 948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3" name="Text Box 949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4" name="Text Box 950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5" name="Text Box 951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6" name="Text Box 952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7" name="Text Box 953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8" name="Text Box 954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69" name="Text Box 955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0" name="Text Box 956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1" name="Text Box 957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2" name="Text Box 958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3" name="Text Box 959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4" name="Text Box 960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5" name="Text Box 961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6" name="Text Box 962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7" name="Text Box 963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8" name="Text Box 964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79" name="Text Box 965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80" name="Text Box 966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81" name="Text Box 967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82" name="Text Box 968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1866900</xdr:colOff>
      <xdr:row>8</xdr:row>
      <xdr:rowOff>0</xdr:rowOff>
    </xdr:from>
    <xdr:to>
      <xdr:col>0</xdr:col>
      <xdr:colOff>1866900</xdr:colOff>
      <xdr:row>8</xdr:row>
      <xdr:rowOff>85725</xdr:rowOff>
    </xdr:to>
    <xdr:sp macro="" textlink="">
      <xdr:nvSpPr>
        <xdr:cNvPr id="883" name="Text Box 969"/>
        <xdr:cNvSpPr txBox="1">
          <a:spLocks noChangeArrowheads="1"/>
        </xdr:cNvSpPr>
      </xdr:nvSpPr>
      <xdr:spPr bwMode="auto">
        <a:xfrm>
          <a:off x="186690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4" name="Text Box 970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5" name="Text Box 971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6" name="Text Box 972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7" name="Text Box 973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8" name="Text Box 974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85725</xdr:rowOff>
    </xdr:to>
    <xdr:sp macro="" textlink="">
      <xdr:nvSpPr>
        <xdr:cNvPr id="889" name="Text Box 975"/>
        <xdr:cNvSpPr txBox="1">
          <a:spLocks noChangeArrowheads="1"/>
        </xdr:cNvSpPr>
      </xdr:nvSpPr>
      <xdr:spPr bwMode="auto">
        <a:xfrm>
          <a:off x="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0" name="Text Box 10439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1" name="Text Box 10440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2" name="Text Box 10441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3" name="Text Box 10442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4" name="Text Box 10443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5" name="Text Box 10444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6" name="Text Box 10445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7" name="Text Box 10446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8" name="Text Box 10447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899" name="Text Box 10448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0" name="Text Box 10449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1" name="Text Box 10450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2" name="Text Box 10451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3" name="Text Box 10452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4" name="Text Box 10453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5" name="Text Box 10454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6" name="Text Box 10455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7" name="Text Box 10456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8" name="Text Box 10457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09" name="Text Box 10458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0" name="Text Box 10459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1" name="Text Box 10460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2" name="Text Box 10461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3" name="Text Box 10462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4" name="Text Box 10463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5" name="Text Box 10464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6" name="Text Box 10465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7" name="Text Box 10466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8" name="Text Box 10467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19" name="Text Box 10468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0" name="Text Box 10469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1" name="Text Box 10470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2" name="Text Box 10471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3" name="Text Box 10472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4" name="Text Box 10473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5" name="Text Box 10474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6" name="Text Box 10475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7" name="Text Box 10476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8" name="Text Box 10477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29" name="Text Box 10478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0" name="Text Box 10479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1" name="Text Box 10480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2" name="Text Box 10481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3" name="Text Box 10482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4" name="Text Box 10483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1657350</xdr:colOff>
      <xdr:row>8</xdr:row>
      <xdr:rowOff>0</xdr:rowOff>
    </xdr:from>
    <xdr:to>
      <xdr:col>0</xdr:col>
      <xdr:colOff>1657350</xdr:colOff>
      <xdr:row>8</xdr:row>
      <xdr:rowOff>85725</xdr:rowOff>
    </xdr:to>
    <xdr:sp macro="" textlink="">
      <xdr:nvSpPr>
        <xdr:cNvPr id="935" name="Text Box 10484"/>
        <xdr:cNvSpPr txBox="1">
          <a:spLocks noChangeArrowheads="1"/>
        </xdr:cNvSpPr>
      </xdr:nvSpPr>
      <xdr:spPr bwMode="auto">
        <a:xfrm>
          <a:off x="1657350" y="39719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36" name="Text Box 131"/>
        <xdr:cNvSpPr txBox="1">
          <a:spLocks noChangeArrowheads="1"/>
        </xdr:cNvSpPr>
      </xdr:nvSpPr>
      <xdr:spPr bwMode="auto">
        <a:xfrm>
          <a:off x="0" y="31813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37" name="Text Box 132"/>
        <xdr:cNvSpPr txBox="1">
          <a:spLocks noChangeArrowheads="1"/>
        </xdr:cNvSpPr>
      </xdr:nvSpPr>
      <xdr:spPr bwMode="auto">
        <a:xfrm>
          <a:off x="0" y="31813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38" name="Text Box 133"/>
        <xdr:cNvSpPr txBox="1">
          <a:spLocks noChangeArrowheads="1"/>
        </xdr:cNvSpPr>
      </xdr:nvSpPr>
      <xdr:spPr bwMode="auto">
        <a:xfrm>
          <a:off x="0" y="31813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39" name="Text Box 134"/>
        <xdr:cNvSpPr txBox="1">
          <a:spLocks noChangeArrowheads="1"/>
        </xdr:cNvSpPr>
      </xdr:nvSpPr>
      <xdr:spPr bwMode="auto">
        <a:xfrm>
          <a:off x="0" y="31813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0" name="Text Box 135"/>
        <xdr:cNvSpPr txBox="1">
          <a:spLocks noChangeArrowheads="1"/>
        </xdr:cNvSpPr>
      </xdr:nvSpPr>
      <xdr:spPr bwMode="auto">
        <a:xfrm>
          <a:off x="0" y="31813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1" name="Text Box 136"/>
        <xdr:cNvSpPr txBox="1">
          <a:spLocks noChangeArrowheads="1"/>
        </xdr:cNvSpPr>
      </xdr:nvSpPr>
      <xdr:spPr bwMode="auto">
        <a:xfrm>
          <a:off x="0" y="31813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2" name="Text Box 599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3" name="Text Box 600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4" name="Text Box 601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5" name="Text Box 602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6" name="Text Box 603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7" name="Text Box 604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8" name="Text Box 605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49" name="Text Box 606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50" name="Text Box 607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51" name="Text Box 608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2" name="Text Box 609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3" name="Text Box 610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4" name="Text Box 611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5" name="Text Box 612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6" name="Text Box 613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57" name="Text Box 614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58" name="Text Box 615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59" name="Text Box 616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0" name="Text Box 617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1" name="Text Box 618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2" name="Text Box 619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3" name="Text Box 620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4" name="Text Box 621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5" name="Text Box 622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6" name="Text Box 623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67" name="Text Box 624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68" name="Text Box 625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69" name="Text Box 626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0" name="Text Box 627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1" name="Text Box 628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2" name="Text Box 629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3" name="Text Box 630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4" name="Text Box 631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5" name="Text Box 632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6" name="Text Box 633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77" name="Text Box 634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78" name="Text Box 635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79" name="Text Box 636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0" name="Text Box 637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1" name="Text Box 638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2" name="Text Box 639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3" name="Text Box 640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4" name="Text Box 641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5" name="Text Box 642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6" name="Text Box 643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987" name="Text Box 644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88" name="Text Box 645"/>
        <xdr:cNvSpPr txBox="1">
          <a:spLocks noChangeArrowheads="1"/>
        </xdr:cNvSpPr>
      </xdr:nvSpPr>
      <xdr:spPr bwMode="auto">
        <a:xfrm>
          <a:off x="0" y="2914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89" name="Text Box 646"/>
        <xdr:cNvSpPr txBox="1">
          <a:spLocks noChangeArrowheads="1"/>
        </xdr:cNvSpPr>
      </xdr:nvSpPr>
      <xdr:spPr bwMode="auto">
        <a:xfrm>
          <a:off x="0" y="2914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90" name="Text Box 647"/>
        <xdr:cNvSpPr txBox="1">
          <a:spLocks noChangeArrowheads="1"/>
        </xdr:cNvSpPr>
      </xdr:nvSpPr>
      <xdr:spPr bwMode="auto">
        <a:xfrm>
          <a:off x="0" y="2914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91" name="Text Box 648"/>
        <xdr:cNvSpPr txBox="1">
          <a:spLocks noChangeArrowheads="1"/>
        </xdr:cNvSpPr>
      </xdr:nvSpPr>
      <xdr:spPr bwMode="auto">
        <a:xfrm>
          <a:off x="0" y="2914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92" name="Text Box 649"/>
        <xdr:cNvSpPr txBox="1">
          <a:spLocks noChangeArrowheads="1"/>
        </xdr:cNvSpPr>
      </xdr:nvSpPr>
      <xdr:spPr bwMode="auto">
        <a:xfrm>
          <a:off x="0" y="2914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993" name="Text Box 650"/>
        <xdr:cNvSpPr txBox="1">
          <a:spLocks noChangeArrowheads="1"/>
        </xdr:cNvSpPr>
      </xdr:nvSpPr>
      <xdr:spPr bwMode="auto">
        <a:xfrm>
          <a:off x="0" y="2914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4" name="Text Box 651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5" name="Text Box 652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6" name="Text Box 653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7" name="Text Box 654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8" name="Text Box 655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999" name="Text Box 656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0" name="Text Box 657"/>
        <xdr:cNvSpPr txBox="1">
          <a:spLocks noChangeArrowheads="1"/>
        </xdr:cNvSpPr>
      </xdr:nvSpPr>
      <xdr:spPr bwMode="auto">
        <a:xfrm>
          <a:off x="0" y="288607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1" name="Text Box 658"/>
        <xdr:cNvSpPr txBox="1">
          <a:spLocks noChangeArrowheads="1"/>
        </xdr:cNvSpPr>
      </xdr:nvSpPr>
      <xdr:spPr bwMode="auto">
        <a:xfrm>
          <a:off x="0" y="288607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2" name="Text Box 659"/>
        <xdr:cNvSpPr txBox="1">
          <a:spLocks noChangeArrowheads="1"/>
        </xdr:cNvSpPr>
      </xdr:nvSpPr>
      <xdr:spPr bwMode="auto">
        <a:xfrm>
          <a:off x="0" y="288607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3" name="Text Box 660"/>
        <xdr:cNvSpPr txBox="1">
          <a:spLocks noChangeArrowheads="1"/>
        </xdr:cNvSpPr>
      </xdr:nvSpPr>
      <xdr:spPr bwMode="auto">
        <a:xfrm>
          <a:off x="0" y="288607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4" name="Text Box 661"/>
        <xdr:cNvSpPr txBox="1">
          <a:spLocks noChangeArrowheads="1"/>
        </xdr:cNvSpPr>
      </xdr:nvSpPr>
      <xdr:spPr bwMode="auto">
        <a:xfrm>
          <a:off x="0" y="288607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05" name="Text Box 662"/>
        <xdr:cNvSpPr txBox="1">
          <a:spLocks noChangeArrowheads="1"/>
        </xdr:cNvSpPr>
      </xdr:nvSpPr>
      <xdr:spPr bwMode="auto">
        <a:xfrm>
          <a:off x="0" y="288607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06" name="Text Box 663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07" name="Text Box 664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08" name="Text Box 665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09" name="Text Box 666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0" name="Text Box 667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1" name="Text Box 668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2" name="Text Box 669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3" name="Text Box 670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4" name="Text Box 671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5" name="Text Box 672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6" name="Text Box 673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7" name="Text Box 674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8" name="Text Box 675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19" name="Text Box 676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0" name="Text Box 677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1" name="Text Box 678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2" name="Text Box 679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3" name="Text Box 680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4" name="Text Box 681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5" name="Text Box 682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6" name="Text Box 683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7" name="Text Box 684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8" name="Text Box 685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29" name="Text Box 686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0" name="Text Box 687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1" name="Text Box 688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2" name="Text Box 689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3" name="Text Box 690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4" name="Text Box 691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5" name="Text Box 692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6" name="Text Box 693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7" name="Text Box 694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8" name="Text Box 695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39" name="Text Box 696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40" name="Text Box 697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41" name="Text Box 698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2" name="Text Box 699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3" name="Text Box 700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4" name="Text Box 701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5" name="Text Box 702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6" name="Text Box 703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7" name="Text Box 704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8" name="Text Box 705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49" name="Text Box 706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50" name="Text Box 707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51" name="Text Box 708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2" name="Text Box 709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3" name="Text Box 710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4" name="Text Box 711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5" name="Text Box 712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6" name="Text Box 713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57" name="Text Box 714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58" name="Text Box 715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59" name="Text Box 716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0" name="Text Box 717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1" name="Text Box 718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2" name="Text Box 719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3" name="Text Box 720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4" name="Text Box 721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5" name="Text Box 722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6" name="Text Box 723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67" name="Text Box 724"/>
        <xdr:cNvSpPr txBox="1">
          <a:spLocks noChangeArrowheads="1"/>
        </xdr:cNvSpPr>
      </xdr:nvSpPr>
      <xdr:spPr bwMode="auto">
        <a:xfrm>
          <a:off x="0" y="28384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68" name="Text Box 725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69" name="Text Box 726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0" name="Text Box 727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1" name="Text Box 728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2" name="Text Box 729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3" name="Text Box 730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4" name="Text Box 731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5" name="Text Box 732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6" name="Text Box 733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77" name="Text Box 734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78" name="Text Box 735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79" name="Text Box 736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0" name="Text Box 737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1" name="Text Box 738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2" name="Text Box 739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3" name="Text Box 740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4" name="Text Box 741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5" name="Text Box 742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6" name="Text Box 743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381</xdr:rowOff>
    </xdr:to>
    <xdr:sp macro="" textlink="">
      <xdr:nvSpPr>
        <xdr:cNvPr id="1087" name="Text Box 744"/>
        <xdr:cNvSpPr txBox="1">
          <a:spLocks noChangeArrowheads="1"/>
        </xdr:cNvSpPr>
      </xdr:nvSpPr>
      <xdr:spPr bwMode="auto">
        <a:xfrm>
          <a:off x="0" y="2981325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88" name="Text Box 745"/>
        <xdr:cNvSpPr txBox="1">
          <a:spLocks noChangeArrowheads="1"/>
        </xdr:cNvSpPr>
      </xdr:nvSpPr>
      <xdr:spPr bwMode="auto">
        <a:xfrm>
          <a:off x="0" y="2914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89" name="Text Box 746"/>
        <xdr:cNvSpPr txBox="1">
          <a:spLocks noChangeArrowheads="1"/>
        </xdr:cNvSpPr>
      </xdr:nvSpPr>
      <xdr:spPr bwMode="auto">
        <a:xfrm>
          <a:off x="0" y="2914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90" name="Text Box 747"/>
        <xdr:cNvSpPr txBox="1">
          <a:spLocks noChangeArrowheads="1"/>
        </xdr:cNvSpPr>
      </xdr:nvSpPr>
      <xdr:spPr bwMode="auto">
        <a:xfrm>
          <a:off x="0" y="2914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91" name="Text Box 748"/>
        <xdr:cNvSpPr txBox="1">
          <a:spLocks noChangeArrowheads="1"/>
        </xdr:cNvSpPr>
      </xdr:nvSpPr>
      <xdr:spPr bwMode="auto">
        <a:xfrm>
          <a:off x="0" y="2914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92" name="Text Box 749"/>
        <xdr:cNvSpPr txBox="1">
          <a:spLocks noChangeArrowheads="1"/>
        </xdr:cNvSpPr>
      </xdr:nvSpPr>
      <xdr:spPr bwMode="auto">
        <a:xfrm>
          <a:off x="0" y="2914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1143</xdr:rowOff>
    </xdr:to>
    <xdr:sp macro="" textlink="">
      <xdr:nvSpPr>
        <xdr:cNvPr id="1093" name="Text Box 750"/>
        <xdr:cNvSpPr txBox="1">
          <a:spLocks noChangeArrowheads="1"/>
        </xdr:cNvSpPr>
      </xdr:nvSpPr>
      <xdr:spPr bwMode="auto">
        <a:xfrm>
          <a:off x="0" y="2914650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4" name="Text Box 751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5" name="Text Box 752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6" name="Text Box 753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7" name="Text Box 754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8" name="Text Box 755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099" name="Text Box 756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0" name="Text Box 757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1" name="Text Box 758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2" name="Text Box 759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3" name="Text Box 760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4" name="Text Box 761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5" name="Text Box 762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6" name="Text Box 763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7" name="Text Box 764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8" name="Text Box 765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09" name="Text Box 766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10" name="Text Box 767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11" name="Text Box 768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12" name="Text Box 769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49149</xdr:rowOff>
    </xdr:to>
    <xdr:sp macro="" textlink="">
      <xdr:nvSpPr>
        <xdr:cNvPr id="1113" name="Text Box 770"/>
        <xdr:cNvSpPr txBox="1">
          <a:spLocks noChangeArrowheads="1"/>
        </xdr:cNvSpPr>
      </xdr:nvSpPr>
      <xdr:spPr bwMode="auto">
        <a:xfrm>
          <a:off x="0" y="3057525"/>
          <a:ext cx="76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4" name="Text Box 147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5" name="Text Box 148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6" name="Text Box 149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7" name="Text Box 150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8" name="Text Box 151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19" name="Text Box 152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0" name="Text Box 163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1" name="Text Box 164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2" name="Text Box 165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3" name="Text Box 166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4" name="Text Box 167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5" name="Text Box 168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6" name="Text Box 169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7" name="Text Box 170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8" name="Text Box 171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8</xdr:row>
      <xdr:rowOff>48006</xdr:rowOff>
    </xdr:to>
    <xdr:sp macro="" textlink="">
      <xdr:nvSpPr>
        <xdr:cNvPr id="1129" name="Text Box 172"/>
        <xdr:cNvSpPr txBox="1">
          <a:spLocks noChangeArrowheads="1"/>
        </xdr:cNvSpPr>
      </xdr:nvSpPr>
      <xdr:spPr bwMode="auto">
        <a:xfrm>
          <a:off x="0" y="3057525"/>
          <a:ext cx="762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6"/>
  <sheetViews>
    <sheetView topLeftCell="A34" workbookViewId="0">
      <selection activeCell="I40" sqref="I40"/>
    </sheetView>
  </sheetViews>
  <sheetFormatPr defaultRowHeight="18.75"/>
  <cols>
    <col min="1" max="1" width="56.375" style="1" customWidth="1"/>
    <col min="2" max="2" width="9.625" style="12" customWidth="1"/>
    <col min="3" max="3" width="9.625" style="13" customWidth="1"/>
    <col min="4" max="4" width="9.625" style="56" customWidth="1"/>
    <col min="5" max="5" width="9" style="126"/>
    <col min="6" max="6" width="14.375" style="1" bestFit="1" customWidth="1"/>
    <col min="7" max="256" width="9" style="1"/>
    <col min="257" max="257" width="52.625" style="1" customWidth="1"/>
    <col min="258" max="259" width="11.375" style="1" bestFit="1" customWidth="1"/>
    <col min="260" max="512" width="9" style="1"/>
    <col min="513" max="513" width="52.625" style="1" customWidth="1"/>
    <col min="514" max="515" width="11.375" style="1" bestFit="1" customWidth="1"/>
    <col min="516" max="768" width="9" style="1"/>
    <col min="769" max="769" width="52.625" style="1" customWidth="1"/>
    <col min="770" max="771" width="11.375" style="1" bestFit="1" customWidth="1"/>
    <col min="772" max="1024" width="9" style="1"/>
    <col min="1025" max="1025" width="52.625" style="1" customWidth="1"/>
    <col min="1026" max="1027" width="11.375" style="1" bestFit="1" customWidth="1"/>
    <col min="1028" max="1280" width="9" style="1"/>
    <col min="1281" max="1281" width="52.625" style="1" customWidth="1"/>
    <col min="1282" max="1283" width="11.375" style="1" bestFit="1" customWidth="1"/>
    <col min="1284" max="1536" width="9" style="1"/>
    <col min="1537" max="1537" width="52.625" style="1" customWidth="1"/>
    <col min="1538" max="1539" width="11.375" style="1" bestFit="1" customWidth="1"/>
    <col min="1540" max="1792" width="9" style="1"/>
    <col min="1793" max="1793" width="52.625" style="1" customWidth="1"/>
    <col min="1794" max="1795" width="11.375" style="1" bestFit="1" customWidth="1"/>
    <col min="1796" max="2048" width="9" style="1"/>
    <col min="2049" max="2049" width="52.625" style="1" customWidth="1"/>
    <col min="2050" max="2051" width="11.375" style="1" bestFit="1" customWidth="1"/>
    <col min="2052" max="2304" width="9" style="1"/>
    <col min="2305" max="2305" width="52.625" style="1" customWidth="1"/>
    <col min="2306" max="2307" width="11.375" style="1" bestFit="1" customWidth="1"/>
    <col min="2308" max="2560" width="9" style="1"/>
    <col min="2561" max="2561" width="52.625" style="1" customWidth="1"/>
    <col min="2562" max="2563" width="11.375" style="1" bestFit="1" customWidth="1"/>
    <col min="2564" max="2816" width="9" style="1"/>
    <col min="2817" max="2817" width="52.625" style="1" customWidth="1"/>
    <col min="2818" max="2819" width="11.375" style="1" bestFit="1" customWidth="1"/>
    <col min="2820" max="3072" width="9" style="1"/>
    <col min="3073" max="3073" width="52.625" style="1" customWidth="1"/>
    <col min="3074" max="3075" width="11.375" style="1" bestFit="1" customWidth="1"/>
    <col min="3076" max="3328" width="9" style="1"/>
    <col min="3329" max="3329" width="52.625" style="1" customWidth="1"/>
    <col min="3330" max="3331" width="11.375" style="1" bestFit="1" customWidth="1"/>
    <col min="3332" max="3584" width="9" style="1"/>
    <col min="3585" max="3585" width="52.625" style="1" customWidth="1"/>
    <col min="3586" max="3587" width="11.375" style="1" bestFit="1" customWidth="1"/>
    <col min="3588" max="3840" width="9" style="1"/>
    <col min="3841" max="3841" width="52.625" style="1" customWidth="1"/>
    <col min="3842" max="3843" width="11.375" style="1" bestFit="1" customWidth="1"/>
    <col min="3844" max="4096" width="9" style="1"/>
    <col min="4097" max="4097" width="52.625" style="1" customWidth="1"/>
    <col min="4098" max="4099" width="11.375" style="1" bestFit="1" customWidth="1"/>
    <col min="4100" max="4352" width="9" style="1"/>
    <col min="4353" max="4353" width="52.625" style="1" customWidth="1"/>
    <col min="4354" max="4355" width="11.375" style="1" bestFit="1" customWidth="1"/>
    <col min="4356" max="4608" width="9" style="1"/>
    <col min="4609" max="4609" width="52.625" style="1" customWidth="1"/>
    <col min="4610" max="4611" width="11.375" style="1" bestFit="1" customWidth="1"/>
    <col min="4612" max="4864" width="9" style="1"/>
    <col min="4865" max="4865" width="52.625" style="1" customWidth="1"/>
    <col min="4866" max="4867" width="11.375" style="1" bestFit="1" customWidth="1"/>
    <col min="4868" max="5120" width="9" style="1"/>
    <col min="5121" max="5121" width="52.625" style="1" customWidth="1"/>
    <col min="5122" max="5123" width="11.375" style="1" bestFit="1" customWidth="1"/>
    <col min="5124" max="5376" width="9" style="1"/>
    <col min="5377" max="5377" width="52.625" style="1" customWidth="1"/>
    <col min="5378" max="5379" width="11.375" style="1" bestFit="1" customWidth="1"/>
    <col min="5380" max="5632" width="9" style="1"/>
    <col min="5633" max="5633" width="52.625" style="1" customWidth="1"/>
    <col min="5634" max="5635" width="11.375" style="1" bestFit="1" customWidth="1"/>
    <col min="5636" max="5888" width="9" style="1"/>
    <col min="5889" max="5889" width="52.625" style="1" customWidth="1"/>
    <col min="5890" max="5891" width="11.375" style="1" bestFit="1" customWidth="1"/>
    <col min="5892" max="6144" width="9" style="1"/>
    <col min="6145" max="6145" width="52.625" style="1" customWidth="1"/>
    <col min="6146" max="6147" width="11.375" style="1" bestFit="1" customWidth="1"/>
    <col min="6148" max="6400" width="9" style="1"/>
    <col min="6401" max="6401" width="52.625" style="1" customWidth="1"/>
    <col min="6402" max="6403" width="11.375" style="1" bestFit="1" customWidth="1"/>
    <col min="6404" max="6656" width="9" style="1"/>
    <col min="6657" max="6657" width="52.625" style="1" customWidth="1"/>
    <col min="6658" max="6659" width="11.375" style="1" bestFit="1" customWidth="1"/>
    <col min="6660" max="6912" width="9" style="1"/>
    <col min="6913" max="6913" width="52.625" style="1" customWidth="1"/>
    <col min="6914" max="6915" width="11.375" style="1" bestFit="1" customWidth="1"/>
    <col min="6916" max="7168" width="9" style="1"/>
    <col min="7169" max="7169" width="52.625" style="1" customWidth="1"/>
    <col min="7170" max="7171" width="11.375" style="1" bestFit="1" customWidth="1"/>
    <col min="7172" max="7424" width="9" style="1"/>
    <col min="7425" max="7425" width="52.625" style="1" customWidth="1"/>
    <col min="7426" max="7427" width="11.375" style="1" bestFit="1" customWidth="1"/>
    <col min="7428" max="7680" width="9" style="1"/>
    <col min="7681" max="7681" width="52.625" style="1" customWidth="1"/>
    <col min="7682" max="7683" width="11.375" style="1" bestFit="1" customWidth="1"/>
    <col min="7684" max="7936" width="9" style="1"/>
    <col min="7937" max="7937" width="52.625" style="1" customWidth="1"/>
    <col min="7938" max="7939" width="11.375" style="1" bestFit="1" customWidth="1"/>
    <col min="7940" max="8192" width="9" style="1"/>
    <col min="8193" max="8193" width="52.625" style="1" customWidth="1"/>
    <col min="8194" max="8195" width="11.375" style="1" bestFit="1" customWidth="1"/>
    <col min="8196" max="8448" width="9" style="1"/>
    <col min="8449" max="8449" width="52.625" style="1" customWidth="1"/>
    <col min="8450" max="8451" width="11.375" style="1" bestFit="1" customWidth="1"/>
    <col min="8452" max="8704" width="9" style="1"/>
    <col min="8705" max="8705" width="52.625" style="1" customWidth="1"/>
    <col min="8706" max="8707" width="11.375" style="1" bestFit="1" customWidth="1"/>
    <col min="8708" max="8960" width="9" style="1"/>
    <col min="8961" max="8961" width="52.625" style="1" customWidth="1"/>
    <col min="8962" max="8963" width="11.375" style="1" bestFit="1" customWidth="1"/>
    <col min="8964" max="9216" width="9" style="1"/>
    <col min="9217" max="9217" width="52.625" style="1" customWidth="1"/>
    <col min="9218" max="9219" width="11.375" style="1" bestFit="1" customWidth="1"/>
    <col min="9220" max="9472" width="9" style="1"/>
    <col min="9473" max="9473" width="52.625" style="1" customWidth="1"/>
    <col min="9474" max="9475" width="11.375" style="1" bestFit="1" customWidth="1"/>
    <col min="9476" max="9728" width="9" style="1"/>
    <col min="9729" max="9729" width="52.625" style="1" customWidth="1"/>
    <col min="9730" max="9731" width="11.375" style="1" bestFit="1" customWidth="1"/>
    <col min="9732" max="9984" width="9" style="1"/>
    <col min="9985" max="9985" width="52.625" style="1" customWidth="1"/>
    <col min="9986" max="9987" width="11.375" style="1" bestFit="1" customWidth="1"/>
    <col min="9988" max="10240" width="9" style="1"/>
    <col min="10241" max="10241" width="52.625" style="1" customWidth="1"/>
    <col min="10242" max="10243" width="11.375" style="1" bestFit="1" customWidth="1"/>
    <col min="10244" max="10496" width="9" style="1"/>
    <col min="10497" max="10497" width="52.625" style="1" customWidth="1"/>
    <col min="10498" max="10499" width="11.375" style="1" bestFit="1" customWidth="1"/>
    <col min="10500" max="10752" width="9" style="1"/>
    <col min="10753" max="10753" width="52.625" style="1" customWidth="1"/>
    <col min="10754" max="10755" width="11.375" style="1" bestFit="1" customWidth="1"/>
    <col min="10756" max="11008" width="9" style="1"/>
    <col min="11009" max="11009" width="52.625" style="1" customWidth="1"/>
    <col min="11010" max="11011" width="11.375" style="1" bestFit="1" customWidth="1"/>
    <col min="11012" max="11264" width="9" style="1"/>
    <col min="11265" max="11265" width="52.625" style="1" customWidth="1"/>
    <col min="11266" max="11267" width="11.375" style="1" bestFit="1" customWidth="1"/>
    <col min="11268" max="11520" width="9" style="1"/>
    <col min="11521" max="11521" width="52.625" style="1" customWidth="1"/>
    <col min="11522" max="11523" width="11.375" style="1" bestFit="1" customWidth="1"/>
    <col min="11524" max="11776" width="9" style="1"/>
    <col min="11777" max="11777" width="52.625" style="1" customWidth="1"/>
    <col min="11778" max="11779" width="11.375" style="1" bestFit="1" customWidth="1"/>
    <col min="11780" max="12032" width="9" style="1"/>
    <col min="12033" max="12033" width="52.625" style="1" customWidth="1"/>
    <col min="12034" max="12035" width="11.375" style="1" bestFit="1" customWidth="1"/>
    <col min="12036" max="12288" width="9" style="1"/>
    <col min="12289" max="12289" width="52.625" style="1" customWidth="1"/>
    <col min="12290" max="12291" width="11.375" style="1" bestFit="1" customWidth="1"/>
    <col min="12292" max="12544" width="9" style="1"/>
    <col min="12545" max="12545" width="52.625" style="1" customWidth="1"/>
    <col min="12546" max="12547" width="11.375" style="1" bestFit="1" customWidth="1"/>
    <col min="12548" max="12800" width="9" style="1"/>
    <col min="12801" max="12801" width="52.625" style="1" customWidth="1"/>
    <col min="12802" max="12803" width="11.375" style="1" bestFit="1" customWidth="1"/>
    <col min="12804" max="13056" width="9" style="1"/>
    <col min="13057" max="13057" width="52.625" style="1" customWidth="1"/>
    <col min="13058" max="13059" width="11.375" style="1" bestFit="1" customWidth="1"/>
    <col min="13060" max="13312" width="9" style="1"/>
    <col min="13313" max="13313" width="52.625" style="1" customWidth="1"/>
    <col min="13314" max="13315" width="11.375" style="1" bestFit="1" customWidth="1"/>
    <col min="13316" max="13568" width="9" style="1"/>
    <col min="13569" max="13569" width="52.625" style="1" customWidth="1"/>
    <col min="13570" max="13571" width="11.375" style="1" bestFit="1" customWidth="1"/>
    <col min="13572" max="13824" width="9" style="1"/>
    <col min="13825" max="13825" width="52.625" style="1" customWidth="1"/>
    <col min="13826" max="13827" width="11.375" style="1" bestFit="1" customWidth="1"/>
    <col min="13828" max="14080" width="9" style="1"/>
    <col min="14081" max="14081" width="52.625" style="1" customWidth="1"/>
    <col min="14082" max="14083" width="11.375" style="1" bestFit="1" customWidth="1"/>
    <col min="14084" max="14336" width="9" style="1"/>
    <col min="14337" max="14337" width="52.625" style="1" customWidth="1"/>
    <col min="14338" max="14339" width="11.375" style="1" bestFit="1" customWidth="1"/>
    <col min="14340" max="14592" width="9" style="1"/>
    <col min="14593" max="14593" width="52.625" style="1" customWidth="1"/>
    <col min="14594" max="14595" width="11.375" style="1" bestFit="1" customWidth="1"/>
    <col min="14596" max="14848" width="9" style="1"/>
    <col min="14849" max="14849" width="52.625" style="1" customWidth="1"/>
    <col min="14850" max="14851" width="11.375" style="1" bestFit="1" customWidth="1"/>
    <col min="14852" max="15104" width="9" style="1"/>
    <col min="15105" max="15105" width="52.625" style="1" customWidth="1"/>
    <col min="15106" max="15107" width="11.375" style="1" bestFit="1" customWidth="1"/>
    <col min="15108" max="15360" width="9" style="1"/>
    <col min="15361" max="15361" width="52.625" style="1" customWidth="1"/>
    <col min="15362" max="15363" width="11.375" style="1" bestFit="1" customWidth="1"/>
    <col min="15364" max="15616" width="9" style="1"/>
    <col min="15617" max="15617" width="52.625" style="1" customWidth="1"/>
    <col min="15618" max="15619" width="11.375" style="1" bestFit="1" customWidth="1"/>
    <col min="15620" max="15872" width="9" style="1"/>
    <col min="15873" max="15873" width="52.625" style="1" customWidth="1"/>
    <col min="15874" max="15875" width="11.375" style="1" bestFit="1" customWidth="1"/>
    <col min="15876" max="16128" width="9" style="1"/>
    <col min="16129" max="16129" width="52.625" style="1" customWidth="1"/>
    <col min="16130" max="16131" width="11.375" style="1" bestFit="1" customWidth="1"/>
    <col min="16132" max="16384" width="9" style="1"/>
  </cols>
  <sheetData>
    <row r="1" spans="1:8" ht="21">
      <c r="A1" s="201" t="s">
        <v>121</v>
      </c>
      <c r="B1" s="201"/>
      <c r="C1" s="201"/>
      <c r="D1" s="201"/>
    </row>
    <row r="2" spans="1:8" ht="21">
      <c r="A2" s="202" t="s">
        <v>0</v>
      </c>
      <c r="B2" s="203"/>
      <c r="C2" s="203"/>
      <c r="D2" s="203"/>
    </row>
    <row r="3" spans="1:8">
      <c r="A3" s="204" t="s">
        <v>1</v>
      </c>
      <c r="B3" s="57" t="s">
        <v>2</v>
      </c>
      <c r="C3" s="206" t="s">
        <v>3</v>
      </c>
      <c r="D3" s="208" t="s">
        <v>4</v>
      </c>
    </row>
    <row r="4" spans="1:8">
      <c r="A4" s="205"/>
      <c r="B4" s="58" t="s">
        <v>5</v>
      </c>
      <c r="C4" s="207"/>
      <c r="D4" s="209"/>
      <c r="E4" s="126" t="s">
        <v>75</v>
      </c>
    </row>
    <row r="5" spans="1:8" ht="21" customHeight="1">
      <c r="A5" s="88" t="s">
        <v>6</v>
      </c>
      <c r="B5" s="40">
        <f>+B6+B7</f>
        <v>1420</v>
      </c>
      <c r="C5" s="40">
        <f>+C6+C7</f>
        <v>1212</v>
      </c>
      <c r="D5" s="188">
        <f t="shared" ref="D5:D10" si="0">+C5*100/B5</f>
        <v>85.352112676056336</v>
      </c>
    </row>
    <row r="6" spans="1:8" ht="21" customHeight="1">
      <c r="A6" s="88" t="s">
        <v>28</v>
      </c>
      <c r="B6" s="40">
        <f>+B8+B23+B30-B7</f>
        <v>1320</v>
      </c>
      <c r="C6" s="40">
        <f>+C8+C23+C30-C7</f>
        <v>1147</v>
      </c>
      <c r="D6" s="188">
        <f t="shared" si="0"/>
        <v>86.893939393939391</v>
      </c>
      <c r="E6" s="129">
        <f>+B6-C6</f>
        <v>173</v>
      </c>
    </row>
    <row r="7" spans="1:8" ht="21" customHeight="1">
      <c r="A7" s="88" t="s">
        <v>46</v>
      </c>
      <c r="B7" s="40">
        <f>+B33</f>
        <v>100</v>
      </c>
      <c r="C7" s="40">
        <f>+C33</f>
        <v>65</v>
      </c>
      <c r="D7" s="188">
        <f t="shared" si="0"/>
        <v>65</v>
      </c>
    </row>
    <row r="8" spans="1:8" ht="20.45" customHeight="1">
      <c r="A8" s="29" t="s">
        <v>31</v>
      </c>
      <c r="B8" s="33">
        <f>+B9</f>
        <v>900</v>
      </c>
      <c r="C8" s="42">
        <f>+C9</f>
        <v>747</v>
      </c>
      <c r="D8" s="46">
        <f t="shared" si="0"/>
        <v>83</v>
      </c>
      <c r="E8" s="129">
        <f>+B8-C8</f>
        <v>153</v>
      </c>
    </row>
    <row r="9" spans="1:8" ht="20.45" customHeight="1">
      <c r="A9" s="14" t="s">
        <v>26</v>
      </c>
      <c r="B9" s="34">
        <f>+B10</f>
        <v>900</v>
      </c>
      <c r="C9" s="41">
        <f>+C10</f>
        <v>747</v>
      </c>
      <c r="D9" s="47">
        <f t="shared" si="0"/>
        <v>83</v>
      </c>
    </row>
    <row r="10" spans="1:8" s="20" customFormat="1" ht="20.45" customHeight="1">
      <c r="A10" s="23" t="s">
        <v>17</v>
      </c>
      <c r="B10" s="24">
        <f>+B11+B12+B16+B19+B20</f>
        <v>900</v>
      </c>
      <c r="C10" s="89">
        <f>+C11+C12+C16+C19+C20</f>
        <v>747</v>
      </c>
      <c r="D10" s="48">
        <f t="shared" si="0"/>
        <v>83</v>
      </c>
      <c r="E10" s="127"/>
      <c r="H10" s="44" t="s">
        <v>27</v>
      </c>
    </row>
    <row r="11" spans="1:8" ht="20.45" customHeight="1">
      <c r="A11" s="68" t="s">
        <v>18</v>
      </c>
      <c r="B11" s="31">
        <v>20</v>
      </c>
      <c r="C11" s="91">
        <v>20</v>
      </c>
      <c r="D11" s="49">
        <f>+C11*100/B11</f>
        <v>100</v>
      </c>
      <c r="F11" s="1" t="s">
        <v>63</v>
      </c>
    </row>
    <row r="12" spans="1:8" ht="20.45" customHeight="1">
      <c r="A12" s="102" t="s">
        <v>32</v>
      </c>
      <c r="B12" s="32">
        <v>100</v>
      </c>
      <c r="C12" s="92">
        <f>+C13+C14+C15</f>
        <v>40</v>
      </c>
      <c r="D12" s="104">
        <f>+C12*100/B12</f>
        <v>40</v>
      </c>
      <c r="E12" s="129"/>
    </row>
    <row r="13" spans="1:8" ht="20.45" customHeight="1">
      <c r="A13" s="64" t="s">
        <v>56</v>
      </c>
      <c r="B13" s="78">
        <v>20</v>
      </c>
      <c r="C13" s="103">
        <v>20</v>
      </c>
      <c r="D13" s="77"/>
      <c r="F13" s="1" t="s">
        <v>63</v>
      </c>
    </row>
    <row r="14" spans="1:8" ht="20.45" customHeight="1">
      <c r="A14" s="64" t="s">
        <v>57</v>
      </c>
      <c r="B14" s="78">
        <v>20</v>
      </c>
      <c r="C14" s="103">
        <v>0</v>
      </c>
      <c r="D14" s="77"/>
      <c r="E14" s="129">
        <f>+B14-C14</f>
        <v>20</v>
      </c>
    </row>
    <row r="15" spans="1:8" ht="20.45" customHeight="1">
      <c r="A15" s="64" t="s">
        <v>58</v>
      </c>
      <c r="B15" s="78">
        <v>60</v>
      </c>
      <c r="C15" s="103">
        <f>20</f>
        <v>20</v>
      </c>
      <c r="D15" s="77"/>
      <c r="F15" s="1" t="s">
        <v>63</v>
      </c>
    </row>
    <row r="16" spans="1:8" ht="20.45" customHeight="1">
      <c r="A16" s="26" t="s">
        <v>33</v>
      </c>
      <c r="B16" s="32">
        <v>20</v>
      </c>
      <c r="C16" s="92">
        <f>+C17+C18</f>
        <v>27</v>
      </c>
      <c r="D16" s="104">
        <f>+C16*100/B16</f>
        <v>135</v>
      </c>
      <c r="F16" s="1" t="s">
        <v>64</v>
      </c>
    </row>
    <row r="17" spans="1:9" ht="20.45" customHeight="1">
      <c r="A17" s="26" t="s">
        <v>111</v>
      </c>
      <c r="B17" s="32"/>
      <c r="C17" s="103">
        <v>24</v>
      </c>
      <c r="D17" s="104">
        <f>+C17*100/B16</f>
        <v>120</v>
      </c>
    </row>
    <row r="18" spans="1:9" ht="20.45" customHeight="1">
      <c r="A18" s="26" t="s">
        <v>112</v>
      </c>
      <c r="B18" s="32"/>
      <c r="C18" s="103">
        <v>3</v>
      </c>
      <c r="D18" s="104"/>
    </row>
    <row r="19" spans="1:9" ht="20.45" customHeight="1">
      <c r="A19" s="26" t="s">
        <v>34</v>
      </c>
      <c r="B19" s="32">
        <v>60</v>
      </c>
      <c r="C19" s="92">
        <v>60</v>
      </c>
      <c r="D19" s="104">
        <f>+C19*100/B19</f>
        <v>100</v>
      </c>
      <c r="E19" s="129">
        <f>+B19-C19</f>
        <v>0</v>
      </c>
      <c r="F19" s="1" t="s">
        <v>65</v>
      </c>
    </row>
    <row r="20" spans="1:9" ht="20.45" customHeight="1">
      <c r="A20" s="26" t="s">
        <v>35</v>
      </c>
      <c r="B20" s="32">
        <f>+B21+B22</f>
        <v>700</v>
      </c>
      <c r="C20" s="92">
        <f>+C21+C22</f>
        <v>600</v>
      </c>
      <c r="D20" s="104">
        <f>+C20*100/B20</f>
        <v>85.714285714285708</v>
      </c>
    </row>
    <row r="21" spans="1:9" ht="20.45" customHeight="1">
      <c r="A21" s="26" t="s">
        <v>36</v>
      </c>
      <c r="B21" s="78">
        <v>200</v>
      </c>
      <c r="C21" s="76">
        <v>100</v>
      </c>
      <c r="D21" s="52"/>
      <c r="E21" s="129">
        <f>+B21-C21</f>
        <v>100</v>
      </c>
      <c r="F21" s="1" t="s">
        <v>61</v>
      </c>
    </row>
    <row r="22" spans="1:9" ht="20.45" customHeight="1">
      <c r="A22" s="79" t="s">
        <v>24</v>
      </c>
      <c r="B22" s="80">
        <v>500</v>
      </c>
      <c r="C22" s="81">
        <f>20+20+20+20+20+20+20+20+20+20+20+20+20+20+20+20+20+20+20+20+20+20+20+20+20</f>
        <v>500</v>
      </c>
      <c r="D22" s="82"/>
      <c r="F22" s="1" t="s">
        <v>113</v>
      </c>
    </row>
    <row r="23" spans="1:9" ht="20.45" customHeight="1">
      <c r="A23" s="72" t="s">
        <v>37</v>
      </c>
      <c r="B23" s="73">
        <f>+B24</f>
        <v>60</v>
      </c>
      <c r="C23" s="74">
        <f>+C24</f>
        <v>189</v>
      </c>
      <c r="D23" s="75">
        <f t="shared" ref="D23" si="1">+C23*100/B23</f>
        <v>315</v>
      </c>
      <c r="I23"/>
    </row>
    <row r="24" spans="1:9" ht="20.45" customHeight="1">
      <c r="A24" s="15" t="s">
        <v>38</v>
      </c>
      <c r="B24" s="69">
        <f>+B25+B26</f>
        <v>60</v>
      </c>
      <c r="C24" s="70">
        <f>+C26</f>
        <v>189</v>
      </c>
      <c r="D24" s="71">
        <f>+C24*100/B24</f>
        <v>315</v>
      </c>
      <c r="I24"/>
    </row>
    <row r="25" spans="1:9" s="20" customFormat="1" ht="20.45" customHeight="1">
      <c r="A25" s="18" t="s">
        <v>39</v>
      </c>
      <c r="B25" s="19">
        <v>0</v>
      </c>
      <c r="C25" s="90">
        <v>0</v>
      </c>
      <c r="D25" s="51"/>
      <c r="E25" s="127"/>
      <c r="I25"/>
    </row>
    <row r="26" spans="1:9" s="20" customFormat="1" ht="20.45" customHeight="1">
      <c r="A26" s="18" t="s">
        <v>40</v>
      </c>
      <c r="B26" s="24">
        <f>+B27+B28</f>
        <v>60</v>
      </c>
      <c r="C26" s="89">
        <f>+C27+C28+C29</f>
        <v>189</v>
      </c>
      <c r="D26" s="48">
        <f>+C26*100/B26</f>
        <v>315</v>
      </c>
      <c r="E26" s="127"/>
    </row>
    <row r="27" spans="1:9" s="20" customFormat="1" ht="20.45" customHeight="1">
      <c r="A27" s="86" t="s">
        <v>43</v>
      </c>
      <c r="B27" s="85">
        <v>20</v>
      </c>
      <c r="C27" s="25">
        <v>20</v>
      </c>
      <c r="D27" s="48"/>
      <c r="E27" s="127"/>
      <c r="F27" s="20" t="s">
        <v>62</v>
      </c>
    </row>
    <row r="28" spans="1:9" s="20" customFormat="1" ht="20.45" customHeight="1">
      <c r="A28" s="86" t="s">
        <v>44</v>
      </c>
      <c r="B28" s="85">
        <v>40</v>
      </c>
      <c r="C28" s="25">
        <f>20+20</f>
        <v>40</v>
      </c>
      <c r="D28" s="48"/>
      <c r="E28" s="127"/>
      <c r="F28" s="20" t="s">
        <v>66</v>
      </c>
    </row>
    <row r="29" spans="1:9" s="20" customFormat="1" ht="20.45" customHeight="1">
      <c r="A29" s="86" t="s">
        <v>107</v>
      </c>
      <c r="B29" s="24">
        <v>0</v>
      </c>
      <c r="C29" s="25">
        <f>109+20</f>
        <v>129</v>
      </c>
      <c r="D29" s="48"/>
      <c r="E29" s="127"/>
      <c r="F29" s="20" t="s">
        <v>108</v>
      </c>
    </row>
    <row r="30" spans="1:9" s="20" customFormat="1" ht="20.45" customHeight="1">
      <c r="A30" s="30" t="s">
        <v>41</v>
      </c>
      <c r="B30" s="33">
        <f>+B31</f>
        <v>460</v>
      </c>
      <c r="C30" s="42">
        <f>+C31</f>
        <v>276</v>
      </c>
      <c r="D30" s="43">
        <f t="shared" ref="D30" si="2">+C30*100/B30</f>
        <v>60</v>
      </c>
      <c r="E30" s="130"/>
    </row>
    <row r="31" spans="1:9" s="20" customFormat="1" ht="20.45" customHeight="1">
      <c r="A31" s="17" t="s">
        <v>42</v>
      </c>
      <c r="B31" s="34">
        <f>+B32+B33+B36</f>
        <v>460</v>
      </c>
      <c r="C31" s="41">
        <f>+C32+C33+C36</f>
        <v>276</v>
      </c>
      <c r="D31" s="53">
        <f>+C31*100/B31</f>
        <v>60</v>
      </c>
      <c r="E31" s="127"/>
    </row>
    <row r="32" spans="1:9" s="20" customFormat="1" ht="20.45" customHeight="1">
      <c r="A32" s="18" t="s">
        <v>19</v>
      </c>
      <c r="B32" s="24">
        <v>200</v>
      </c>
      <c r="C32" s="89">
        <f>31+34+28+14</f>
        <v>107</v>
      </c>
      <c r="D32" s="48">
        <f>+C32*100/B32</f>
        <v>53.5</v>
      </c>
      <c r="E32" s="127"/>
      <c r="F32" s="20" t="s">
        <v>81</v>
      </c>
    </row>
    <row r="33" spans="1:8" s="20" customFormat="1" ht="20.45" customHeight="1">
      <c r="A33" s="22" t="s">
        <v>116</v>
      </c>
      <c r="B33" s="19">
        <f>+B34</f>
        <v>100</v>
      </c>
      <c r="C33" s="187">
        <f>+C34</f>
        <v>65</v>
      </c>
      <c r="D33" s="67">
        <f>+C33*100/B33</f>
        <v>65</v>
      </c>
      <c r="E33" s="127"/>
      <c r="H33" s="20">
        <v>0</v>
      </c>
    </row>
    <row r="34" spans="1:8" s="20" customFormat="1" ht="20.45" customHeight="1">
      <c r="A34" s="35" t="s">
        <v>22</v>
      </c>
      <c r="B34" s="185">
        <v>100</v>
      </c>
      <c r="C34" s="39">
        <v>65</v>
      </c>
      <c r="D34" s="52"/>
      <c r="E34" s="130">
        <f>+B34-C34</f>
        <v>35</v>
      </c>
    </row>
    <row r="35" spans="1:8" s="20" customFormat="1" ht="20.45" customHeight="1">
      <c r="A35" s="16" t="s">
        <v>23</v>
      </c>
      <c r="B35" s="186">
        <v>2</v>
      </c>
      <c r="C35" s="83"/>
      <c r="D35" s="50"/>
      <c r="E35" s="127"/>
    </row>
    <row r="36" spans="1:8" s="20" customFormat="1" ht="20.45" customHeight="1">
      <c r="A36" s="21" t="s">
        <v>25</v>
      </c>
      <c r="B36" s="27">
        <v>160</v>
      </c>
      <c r="C36" s="113">
        <v>104</v>
      </c>
      <c r="D36" s="54">
        <f>+C36*100/B36</f>
        <v>65</v>
      </c>
      <c r="E36" s="130">
        <f>+B36-C36</f>
        <v>56</v>
      </c>
      <c r="F36" s="20" t="s">
        <v>81</v>
      </c>
    </row>
    <row r="37" spans="1:8" customFormat="1" ht="20.45" customHeight="1">
      <c r="A37" s="166" t="s">
        <v>98</v>
      </c>
      <c r="B37" s="121"/>
      <c r="C37" s="167">
        <v>21</v>
      </c>
      <c r="D37" s="168" t="s">
        <v>99</v>
      </c>
      <c r="E37" s="169"/>
      <c r="F37" s="169"/>
    </row>
    <row r="38" spans="1:8" s="171" customFormat="1" ht="20.45" customHeight="1">
      <c r="A38" s="170" t="s">
        <v>100</v>
      </c>
      <c r="B38" s="121">
        <v>51</v>
      </c>
      <c r="C38" s="167">
        <f>25+26</f>
        <v>51</v>
      </c>
      <c r="D38" s="172">
        <f>+C38*100/B38</f>
        <v>100</v>
      </c>
      <c r="E38" s="169"/>
      <c r="F38" s="169" t="s">
        <v>65</v>
      </c>
    </row>
    <row r="39" spans="1:8" ht="20.45" customHeight="1">
      <c r="B39" s="1"/>
      <c r="C39" s="1" t="s">
        <v>118</v>
      </c>
      <c r="D39" s="1"/>
    </row>
    <row r="40" spans="1:8" ht="12.75" customHeight="1">
      <c r="B40" s="1"/>
      <c r="C40" s="1"/>
      <c r="D40" s="1"/>
    </row>
    <row r="41" spans="1:8" s="108" customFormat="1" ht="21">
      <c r="A41" s="200" t="s">
        <v>47</v>
      </c>
      <c r="B41" s="200"/>
      <c r="C41" s="200"/>
      <c r="D41" s="200"/>
      <c r="E41" s="128"/>
      <c r="F41" s="107"/>
    </row>
    <row r="42" spans="1:8" s="108" customFormat="1" ht="21">
      <c r="A42" s="200" t="s">
        <v>119</v>
      </c>
      <c r="B42" s="200"/>
      <c r="C42" s="200"/>
      <c r="D42" s="200"/>
      <c r="E42" s="128"/>
      <c r="F42" s="128" t="s">
        <v>75</v>
      </c>
    </row>
    <row r="43" spans="1:8" s="111" customFormat="1">
      <c r="A43" s="210" t="s">
        <v>7</v>
      </c>
      <c r="B43" s="109" t="s">
        <v>8</v>
      </c>
      <c r="C43" s="110" t="s">
        <v>9</v>
      </c>
      <c r="D43" s="212" t="s">
        <v>4</v>
      </c>
      <c r="E43" s="128"/>
      <c r="F43" s="107"/>
    </row>
    <row r="44" spans="1:8" s="111" customFormat="1">
      <c r="A44" s="211"/>
      <c r="B44" s="112" t="s">
        <v>10</v>
      </c>
      <c r="C44" s="113" t="s">
        <v>11</v>
      </c>
      <c r="D44" s="213"/>
      <c r="E44" s="128"/>
      <c r="F44" s="107"/>
    </row>
    <row r="45" spans="1:8" s="179" customFormat="1" ht="21">
      <c r="A45" s="177" t="s">
        <v>106</v>
      </c>
      <c r="B45" s="180">
        <f>+B46</f>
        <v>6654400</v>
      </c>
      <c r="C45" s="181">
        <f>+C46</f>
        <v>3735455.21</v>
      </c>
      <c r="D45" s="182">
        <f>+C45*100/B45:B45</f>
        <v>56.135116764847318</v>
      </c>
      <c r="E45" s="178"/>
      <c r="F45" s="190">
        <f>+B45-C45</f>
        <v>2918944.79</v>
      </c>
    </row>
    <row r="46" spans="1:8" s="111" customFormat="1" ht="19.5" thickBot="1">
      <c r="A46" s="114" t="s">
        <v>117</v>
      </c>
      <c r="B46" s="115">
        <f>+B47+B49+B50</f>
        <v>6654400</v>
      </c>
      <c r="C46" s="116">
        <f>+C47+C49+C50</f>
        <v>3735455.21</v>
      </c>
      <c r="D46" s="60">
        <f>+C46*100/B46</f>
        <v>56.135116764847318</v>
      </c>
      <c r="E46" s="128"/>
      <c r="F46" s="189">
        <f>+B46-C46</f>
        <v>2918944.79</v>
      </c>
    </row>
    <row r="47" spans="1:8" s="111" customFormat="1" ht="19.5" thickTop="1">
      <c r="A47" s="117" t="s">
        <v>13</v>
      </c>
      <c r="B47" s="118">
        <v>3601800</v>
      </c>
      <c r="C47" s="54">
        <f>192000+145749+46554.94+473761+198400+60018.8+29300+795874.21</f>
        <v>1941657.95</v>
      </c>
      <c r="D47" s="119">
        <f>+C47*100/B47</f>
        <v>53.907989061025042</v>
      </c>
      <c r="E47" s="128"/>
      <c r="F47" s="189">
        <f>+B47-C47</f>
        <v>1660142.05</v>
      </c>
    </row>
    <row r="48" spans="1:8" s="111" customFormat="1">
      <c r="A48" s="120" t="s">
        <v>14</v>
      </c>
      <c r="B48" s="121">
        <v>0</v>
      </c>
      <c r="C48" s="63">
        <v>0</v>
      </c>
      <c r="D48" s="54"/>
      <c r="E48" s="128"/>
      <c r="F48" s="107"/>
    </row>
    <row r="49" spans="1:6" s="111" customFormat="1">
      <c r="A49" s="120" t="s">
        <v>15</v>
      </c>
      <c r="B49" s="121">
        <f>110200+73400</f>
        <v>183600</v>
      </c>
      <c r="C49" s="63">
        <v>110130</v>
      </c>
      <c r="D49" s="119">
        <f>+C49*100/B49</f>
        <v>59.983660130718953</v>
      </c>
      <c r="E49" s="128"/>
      <c r="F49" s="189">
        <f>+B49-C49</f>
        <v>73470</v>
      </c>
    </row>
    <row r="50" spans="1:6" s="111" customFormat="1">
      <c r="A50" s="120" t="s">
        <v>16</v>
      </c>
      <c r="B50" s="121">
        <f>2798000+30000+41000</f>
        <v>2869000</v>
      </c>
      <c r="C50" s="63">
        <f>1622540.26+20127+41000</f>
        <v>1683667.26</v>
      </c>
      <c r="D50" s="119">
        <f>+C50*100/B50</f>
        <v>58.6848121296619</v>
      </c>
      <c r="E50" s="128"/>
      <c r="F50" s="189">
        <f>+B50-C50</f>
        <v>1185332.74</v>
      </c>
    </row>
    <row r="51" spans="1:6" s="111" customFormat="1">
      <c r="A51" s="122"/>
      <c r="B51" s="123"/>
      <c r="C51" s="124"/>
      <c r="D51" s="125"/>
      <c r="E51" s="128"/>
      <c r="F51" s="107"/>
    </row>
    <row r="52" spans="1:6" ht="21.75" customHeight="1">
      <c r="A52" s="5"/>
      <c r="B52" s="6"/>
      <c r="C52" s="7"/>
      <c r="D52" s="55"/>
    </row>
    <row r="53" spans="1:6" ht="21.75" customHeight="1">
      <c r="A53" s="201" t="s">
        <v>91</v>
      </c>
      <c r="B53" s="201"/>
      <c r="C53" s="201"/>
      <c r="D53" s="201"/>
    </row>
    <row r="54" spans="1:6" ht="21.75" customHeight="1">
      <c r="A54" s="204" t="s">
        <v>7</v>
      </c>
      <c r="B54" s="154" t="s">
        <v>8</v>
      </c>
      <c r="C54" s="8" t="s">
        <v>9</v>
      </c>
      <c r="D54" s="215" t="s">
        <v>4</v>
      </c>
    </row>
    <row r="55" spans="1:6" ht="21.75" customHeight="1">
      <c r="A55" s="214"/>
      <c r="B55" s="155" t="s">
        <v>10</v>
      </c>
      <c r="C55" s="9" t="s">
        <v>11</v>
      </c>
      <c r="D55" s="216"/>
    </row>
    <row r="56" spans="1:6" ht="21.75" customHeight="1">
      <c r="A56" s="156" t="s">
        <v>92</v>
      </c>
      <c r="B56" s="154">
        <v>267750</v>
      </c>
      <c r="C56" s="157">
        <v>258071.9</v>
      </c>
      <c r="D56" s="158">
        <f>+C56*100/B56</f>
        <v>96.385396825396825</v>
      </c>
      <c r="F56" s="13">
        <f>+B56-C56</f>
        <v>9678.1000000000058</v>
      </c>
    </row>
    <row r="57" spans="1:6" ht="21.75" customHeight="1">
      <c r="A57" s="159"/>
      <c r="B57" s="160"/>
      <c r="C57" s="161"/>
      <c r="D57" s="162"/>
    </row>
    <row r="58" spans="1:6" ht="21.75" customHeight="1">
      <c r="A58" s="10"/>
      <c r="B58" s="155"/>
      <c r="C58" s="163"/>
      <c r="D58" s="164"/>
    </row>
    <row r="59" spans="1:6" ht="21.75" customHeight="1">
      <c r="A59" s="5"/>
      <c r="B59" s="165"/>
      <c r="C59" s="7"/>
      <c r="D59" s="55"/>
    </row>
    <row r="60" spans="1:6" ht="21.75" customHeight="1">
      <c r="A60" s="201" t="s">
        <v>103</v>
      </c>
      <c r="B60" s="201"/>
      <c r="C60" s="201"/>
      <c r="D60" s="201"/>
    </row>
    <row r="61" spans="1:6" ht="21.75" customHeight="1">
      <c r="A61" s="204" t="s">
        <v>7</v>
      </c>
      <c r="B61" s="154" t="s">
        <v>8</v>
      </c>
      <c r="C61" s="8" t="s">
        <v>9</v>
      </c>
      <c r="D61" s="215" t="s">
        <v>4</v>
      </c>
    </row>
    <row r="62" spans="1:6" ht="21.75" customHeight="1">
      <c r="A62" s="214"/>
      <c r="B62" s="155" t="s">
        <v>10</v>
      </c>
      <c r="C62" s="9" t="s">
        <v>11</v>
      </c>
      <c r="D62" s="216"/>
    </row>
    <row r="63" spans="1:6" ht="21.75" customHeight="1">
      <c r="A63" s="184" t="s">
        <v>93</v>
      </c>
      <c r="B63" s="154">
        <v>139750</v>
      </c>
      <c r="C63" s="157">
        <f>+B63</f>
        <v>139750</v>
      </c>
      <c r="D63" s="158">
        <f>+C63*100/B63</f>
        <v>100</v>
      </c>
    </row>
    <row r="64" spans="1:6" ht="21.75" customHeight="1">
      <c r="A64" s="159" t="s">
        <v>94</v>
      </c>
      <c r="B64" s="160"/>
      <c r="C64" s="161"/>
      <c r="D64" s="162"/>
    </row>
    <row r="65" spans="1:9" ht="21.75" customHeight="1">
      <c r="A65" s="159" t="s">
        <v>120</v>
      </c>
      <c r="B65" s="160"/>
      <c r="C65" s="161"/>
      <c r="D65" s="162"/>
    </row>
    <row r="66" spans="1:9" s="126" customFormat="1" ht="21.75" customHeight="1">
      <c r="A66" s="159" t="s">
        <v>95</v>
      </c>
      <c r="B66" s="160"/>
      <c r="C66" s="161"/>
      <c r="D66" s="162"/>
      <c r="F66" s="1"/>
      <c r="G66" s="1"/>
      <c r="H66" s="1"/>
      <c r="I66" s="1"/>
    </row>
    <row r="67" spans="1:9" s="126" customFormat="1" ht="21.75" customHeight="1">
      <c r="G67" s="1"/>
      <c r="H67" s="1"/>
      <c r="I67" s="1"/>
    </row>
    <row r="68" spans="1:9" s="126" customFormat="1" ht="21.75" customHeight="1">
      <c r="A68" s="10"/>
      <c r="B68" s="155"/>
      <c r="C68" s="163"/>
      <c r="D68" s="164"/>
      <c r="F68" s="1"/>
      <c r="G68" s="1"/>
      <c r="H68" s="1"/>
      <c r="I68" s="1"/>
    </row>
    <row r="69" spans="1:9" s="126" customFormat="1" ht="21.75" customHeight="1">
      <c r="A69" s="5"/>
      <c r="B69" s="6"/>
      <c r="C69" s="7"/>
      <c r="D69" s="55"/>
      <c r="F69" s="1"/>
      <c r="G69" s="1"/>
      <c r="H69" s="1"/>
      <c r="I69" s="1"/>
    </row>
    <row r="70" spans="1:9" s="126" customFormat="1" ht="21.75" customHeight="1">
      <c r="A70" s="201" t="s">
        <v>103</v>
      </c>
      <c r="B70" s="201"/>
      <c r="C70" s="201"/>
      <c r="D70" s="201"/>
      <c r="F70" s="1"/>
      <c r="G70" s="1"/>
      <c r="H70" s="1"/>
      <c r="I70" s="1"/>
    </row>
    <row r="71" spans="1:9" s="126" customFormat="1" ht="21.75" customHeight="1">
      <c r="A71" s="204" t="s">
        <v>7</v>
      </c>
      <c r="B71" s="154" t="s">
        <v>8</v>
      </c>
      <c r="C71" s="8" t="s">
        <v>9</v>
      </c>
      <c r="D71" s="215" t="s">
        <v>4</v>
      </c>
      <c r="F71" s="1"/>
      <c r="G71" s="1"/>
      <c r="H71" s="1"/>
      <c r="I71" s="1"/>
    </row>
    <row r="72" spans="1:9" s="126" customFormat="1" ht="21.75" customHeight="1">
      <c r="A72" s="214"/>
      <c r="B72" s="155" t="s">
        <v>10</v>
      </c>
      <c r="C72" s="9" t="s">
        <v>11</v>
      </c>
      <c r="D72" s="216"/>
      <c r="F72" s="1"/>
      <c r="G72" s="1"/>
      <c r="H72" s="1"/>
      <c r="I72" s="1"/>
    </row>
    <row r="73" spans="1:9" s="126" customFormat="1" ht="21.75" customHeight="1">
      <c r="A73" s="191" t="s">
        <v>109</v>
      </c>
      <c r="B73" s="192">
        <v>629650</v>
      </c>
      <c r="C73" s="193">
        <v>0</v>
      </c>
      <c r="D73" s="194">
        <f>+C73*100/B73</f>
        <v>0</v>
      </c>
      <c r="F73" s="13">
        <f>+B73-C73</f>
        <v>629650</v>
      </c>
      <c r="G73" s="1"/>
      <c r="H73" s="1"/>
      <c r="I73" s="1"/>
    </row>
    <row r="74" spans="1:9" s="126" customFormat="1" ht="21.75" customHeight="1">
      <c r="A74" s="195"/>
      <c r="B74" s="32"/>
      <c r="C74" s="76"/>
      <c r="D74" s="196"/>
      <c r="F74" s="1"/>
      <c r="G74" s="1"/>
      <c r="H74" s="1"/>
      <c r="I74" s="1"/>
    </row>
    <row r="75" spans="1:9" s="126" customFormat="1" ht="21.75" customHeight="1">
      <c r="A75" s="197"/>
      <c r="B75" s="198"/>
      <c r="C75" s="81"/>
      <c r="D75" s="199"/>
      <c r="F75" s="1"/>
      <c r="G75" s="1"/>
      <c r="H75" s="1"/>
      <c r="I75" s="1"/>
    </row>
    <row r="76" spans="1:9" s="126" customFormat="1" ht="21.75" customHeight="1">
      <c r="A76" s="5"/>
      <c r="B76" s="6"/>
      <c r="C76" s="7"/>
      <c r="D76" s="55"/>
      <c r="F76" s="1"/>
      <c r="G76" s="1"/>
      <c r="H76" s="1"/>
      <c r="I76" s="1"/>
    </row>
    <row r="77" spans="1:9" s="126" customFormat="1" ht="21.75" customHeight="1">
      <c r="A77" s="5"/>
      <c r="B77" s="6"/>
      <c r="C77" s="7"/>
      <c r="D77" s="55"/>
      <c r="F77" s="1"/>
      <c r="G77" s="1"/>
      <c r="H77" s="1"/>
      <c r="I77" s="1"/>
    </row>
    <row r="78" spans="1:9" s="126" customFormat="1" ht="21.75" customHeight="1">
      <c r="A78" s="5"/>
      <c r="B78" s="6"/>
      <c r="C78" s="7"/>
      <c r="D78" s="55"/>
      <c r="F78" s="1"/>
      <c r="G78" s="1"/>
      <c r="H78" s="1"/>
      <c r="I78" s="1"/>
    </row>
    <row r="79" spans="1:9" s="126" customFormat="1" ht="21.75" customHeight="1">
      <c r="A79" s="5"/>
      <c r="B79" s="6"/>
      <c r="C79" s="7"/>
      <c r="D79" s="55"/>
      <c r="F79" s="1"/>
      <c r="G79" s="1"/>
      <c r="H79" s="1"/>
      <c r="I79" s="1"/>
    </row>
    <row r="80" spans="1:9" s="126" customFormat="1" ht="21.75" customHeight="1">
      <c r="A80" s="5"/>
      <c r="B80" s="6"/>
      <c r="C80" s="7"/>
      <c r="D80" s="55"/>
      <c r="F80" s="1"/>
      <c r="G80" s="1"/>
      <c r="H80" s="1"/>
      <c r="I80" s="1"/>
    </row>
    <row r="81" spans="1:9" s="126" customFormat="1" ht="21.75" customHeight="1">
      <c r="A81" s="5"/>
      <c r="B81" s="6"/>
      <c r="C81" s="7"/>
      <c r="D81" s="55"/>
      <c r="F81" s="1"/>
      <c r="G81" s="1"/>
      <c r="H81" s="1"/>
      <c r="I81" s="1"/>
    </row>
    <row r="82" spans="1:9" s="126" customFormat="1" ht="21.75" customHeight="1">
      <c r="A82" s="5"/>
      <c r="B82" s="6"/>
      <c r="C82" s="7"/>
      <c r="D82" s="55"/>
      <c r="F82" s="1"/>
      <c r="G82" s="1"/>
      <c r="H82" s="1"/>
      <c r="I82" s="1"/>
    </row>
    <row r="83" spans="1:9" s="126" customFormat="1" ht="21.75" customHeight="1">
      <c r="A83" s="5"/>
      <c r="B83" s="6"/>
      <c r="C83" s="7"/>
      <c r="D83" s="55"/>
      <c r="F83" s="1"/>
      <c r="G83" s="1"/>
      <c r="H83" s="1"/>
      <c r="I83" s="1"/>
    </row>
    <row r="84" spans="1:9" s="126" customFormat="1" ht="21.75" customHeight="1">
      <c r="A84" s="5"/>
      <c r="B84" s="6"/>
      <c r="C84" s="7"/>
      <c r="D84" s="55"/>
      <c r="F84" s="1"/>
      <c r="G84" s="1"/>
      <c r="H84" s="1"/>
      <c r="I84" s="1"/>
    </row>
    <row r="85" spans="1:9" s="126" customFormat="1" ht="21.75" customHeight="1">
      <c r="A85" s="5"/>
      <c r="B85" s="6"/>
      <c r="C85" s="7"/>
      <c r="D85" s="55"/>
      <c r="F85" s="1"/>
      <c r="G85" s="1"/>
      <c r="H85" s="1"/>
      <c r="I85" s="1"/>
    </row>
    <row r="86" spans="1:9" s="126" customFormat="1" ht="21.75" customHeight="1">
      <c r="A86" s="5"/>
      <c r="B86" s="6"/>
      <c r="C86" s="7"/>
      <c r="D86" s="55"/>
      <c r="F86" s="1"/>
      <c r="G86" s="1"/>
      <c r="H86" s="1"/>
      <c r="I86" s="1"/>
    </row>
    <row r="87" spans="1:9" s="126" customFormat="1" ht="21.75" customHeight="1">
      <c r="A87" s="5"/>
      <c r="B87" s="6"/>
      <c r="C87" s="7"/>
      <c r="D87" s="55"/>
      <c r="F87" s="1"/>
      <c r="G87" s="1"/>
      <c r="H87" s="1"/>
      <c r="I87" s="1"/>
    </row>
    <row r="88" spans="1:9" s="126" customFormat="1" ht="21.75" customHeight="1">
      <c r="A88" s="5"/>
      <c r="B88" s="6"/>
      <c r="C88" s="7"/>
      <c r="D88" s="55"/>
      <c r="F88" s="1"/>
      <c r="G88" s="1"/>
      <c r="H88" s="1"/>
      <c r="I88" s="1"/>
    </row>
    <row r="89" spans="1:9" s="126" customFormat="1" ht="21.75" customHeight="1">
      <c r="A89" s="5"/>
      <c r="B89" s="6"/>
      <c r="C89" s="7"/>
      <c r="D89" s="55"/>
      <c r="F89" s="1"/>
      <c r="G89" s="1"/>
      <c r="H89" s="1"/>
      <c r="I89" s="1"/>
    </row>
    <row r="90" spans="1:9" s="126" customFormat="1" ht="21.75" customHeight="1">
      <c r="A90" s="5"/>
      <c r="B90" s="6"/>
      <c r="C90" s="7"/>
      <c r="D90" s="55"/>
      <c r="F90" s="1"/>
      <c r="G90" s="1"/>
      <c r="H90" s="1"/>
      <c r="I90" s="1"/>
    </row>
    <row r="91" spans="1:9" s="126" customFormat="1" ht="21.75" customHeight="1">
      <c r="A91" s="5"/>
      <c r="B91" s="6"/>
      <c r="C91" s="7"/>
      <c r="D91" s="55"/>
      <c r="F91" s="1"/>
      <c r="G91" s="1"/>
      <c r="H91" s="1"/>
      <c r="I91" s="1"/>
    </row>
    <row r="92" spans="1:9" s="126" customFormat="1" ht="21.75" customHeight="1">
      <c r="A92" s="5"/>
      <c r="B92" s="6"/>
      <c r="C92" s="7"/>
      <c r="D92" s="55"/>
      <c r="F92" s="1"/>
      <c r="G92" s="1"/>
      <c r="H92" s="1"/>
      <c r="I92" s="1"/>
    </row>
    <row r="93" spans="1:9" s="126" customFormat="1" ht="21.75" customHeight="1">
      <c r="A93" s="5"/>
      <c r="B93" s="6"/>
      <c r="C93" s="7"/>
      <c r="D93" s="55"/>
      <c r="F93" s="1"/>
      <c r="G93" s="1"/>
      <c r="H93" s="1"/>
      <c r="I93" s="1"/>
    </row>
    <row r="94" spans="1:9" s="126" customFormat="1" ht="21.75" customHeight="1">
      <c r="A94" s="5"/>
      <c r="B94" s="6"/>
      <c r="C94" s="7"/>
      <c r="D94" s="55"/>
      <c r="F94" s="1"/>
      <c r="G94" s="1"/>
      <c r="H94" s="1"/>
      <c r="I94" s="1"/>
    </row>
    <row r="95" spans="1:9" s="126" customFormat="1" ht="21.75" customHeight="1">
      <c r="A95" s="5"/>
      <c r="B95" s="6"/>
      <c r="C95" s="7"/>
      <c r="D95" s="55"/>
      <c r="F95" s="1"/>
      <c r="G95" s="1"/>
      <c r="H95" s="1"/>
      <c r="I95" s="1"/>
    </row>
    <row r="96" spans="1:9" s="126" customFormat="1">
      <c r="A96" s="5"/>
      <c r="B96" s="6"/>
      <c r="C96" s="7"/>
      <c r="D96" s="55"/>
      <c r="F96" s="1"/>
      <c r="G96" s="1"/>
      <c r="H96" s="1"/>
      <c r="I96" s="1"/>
    </row>
  </sheetData>
  <mergeCells count="18">
    <mergeCell ref="A60:D60"/>
    <mergeCell ref="A61:A62"/>
    <mergeCell ref="D61:D62"/>
    <mergeCell ref="A70:D70"/>
    <mergeCell ref="A71:A72"/>
    <mergeCell ref="D71:D72"/>
    <mergeCell ref="A42:D42"/>
    <mergeCell ref="A43:A44"/>
    <mergeCell ref="D43:D44"/>
    <mergeCell ref="A53:D53"/>
    <mergeCell ref="A54:A55"/>
    <mergeCell ref="D54:D55"/>
    <mergeCell ref="A41:D41"/>
    <mergeCell ref="A1:D1"/>
    <mergeCell ref="A2:D2"/>
    <mergeCell ref="A3:A4"/>
    <mergeCell ref="C3:C4"/>
    <mergeCell ref="D3:D4"/>
  </mergeCells>
  <pageMargins left="0.59055118110236227" right="0.31496062992125984" top="0.35433070866141736" bottom="0.15748031496062992" header="0.31496062992125984" footer="0.31496062992125984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6"/>
  <sheetViews>
    <sheetView topLeftCell="A28" workbookViewId="0">
      <selection activeCell="F62" sqref="F62"/>
    </sheetView>
  </sheetViews>
  <sheetFormatPr defaultRowHeight="18.75"/>
  <cols>
    <col min="1" max="1" width="56.375" style="1" customWidth="1"/>
    <col min="2" max="2" width="9.625" style="12" customWidth="1"/>
    <col min="3" max="3" width="9.625" style="13" customWidth="1"/>
    <col min="4" max="4" width="9.625" style="56" customWidth="1"/>
    <col min="5" max="5" width="9" style="126"/>
    <col min="6" max="6" width="14.375" style="1" bestFit="1" customWidth="1"/>
    <col min="7" max="256" width="9" style="1"/>
    <col min="257" max="257" width="52.625" style="1" customWidth="1"/>
    <col min="258" max="259" width="11.375" style="1" bestFit="1" customWidth="1"/>
    <col min="260" max="512" width="9" style="1"/>
    <col min="513" max="513" width="52.625" style="1" customWidth="1"/>
    <col min="514" max="515" width="11.375" style="1" bestFit="1" customWidth="1"/>
    <col min="516" max="768" width="9" style="1"/>
    <col min="769" max="769" width="52.625" style="1" customWidth="1"/>
    <col min="770" max="771" width="11.375" style="1" bestFit="1" customWidth="1"/>
    <col min="772" max="1024" width="9" style="1"/>
    <col min="1025" max="1025" width="52.625" style="1" customWidth="1"/>
    <col min="1026" max="1027" width="11.375" style="1" bestFit="1" customWidth="1"/>
    <col min="1028" max="1280" width="9" style="1"/>
    <col min="1281" max="1281" width="52.625" style="1" customWidth="1"/>
    <col min="1282" max="1283" width="11.375" style="1" bestFit="1" customWidth="1"/>
    <col min="1284" max="1536" width="9" style="1"/>
    <col min="1537" max="1537" width="52.625" style="1" customWidth="1"/>
    <col min="1538" max="1539" width="11.375" style="1" bestFit="1" customWidth="1"/>
    <col min="1540" max="1792" width="9" style="1"/>
    <col min="1793" max="1793" width="52.625" style="1" customWidth="1"/>
    <col min="1794" max="1795" width="11.375" style="1" bestFit="1" customWidth="1"/>
    <col min="1796" max="2048" width="9" style="1"/>
    <col min="2049" max="2049" width="52.625" style="1" customWidth="1"/>
    <col min="2050" max="2051" width="11.375" style="1" bestFit="1" customWidth="1"/>
    <col min="2052" max="2304" width="9" style="1"/>
    <col min="2305" max="2305" width="52.625" style="1" customWidth="1"/>
    <col min="2306" max="2307" width="11.375" style="1" bestFit="1" customWidth="1"/>
    <col min="2308" max="2560" width="9" style="1"/>
    <col min="2561" max="2561" width="52.625" style="1" customWidth="1"/>
    <col min="2562" max="2563" width="11.375" style="1" bestFit="1" customWidth="1"/>
    <col min="2564" max="2816" width="9" style="1"/>
    <col min="2817" max="2817" width="52.625" style="1" customWidth="1"/>
    <col min="2818" max="2819" width="11.375" style="1" bestFit="1" customWidth="1"/>
    <col min="2820" max="3072" width="9" style="1"/>
    <col min="3073" max="3073" width="52.625" style="1" customWidth="1"/>
    <col min="3074" max="3075" width="11.375" style="1" bestFit="1" customWidth="1"/>
    <col min="3076" max="3328" width="9" style="1"/>
    <col min="3329" max="3329" width="52.625" style="1" customWidth="1"/>
    <col min="3330" max="3331" width="11.375" style="1" bestFit="1" customWidth="1"/>
    <col min="3332" max="3584" width="9" style="1"/>
    <col min="3585" max="3585" width="52.625" style="1" customWidth="1"/>
    <col min="3586" max="3587" width="11.375" style="1" bestFit="1" customWidth="1"/>
    <col min="3588" max="3840" width="9" style="1"/>
    <col min="3841" max="3841" width="52.625" style="1" customWidth="1"/>
    <col min="3842" max="3843" width="11.375" style="1" bestFit="1" customWidth="1"/>
    <col min="3844" max="4096" width="9" style="1"/>
    <col min="4097" max="4097" width="52.625" style="1" customWidth="1"/>
    <col min="4098" max="4099" width="11.375" style="1" bestFit="1" customWidth="1"/>
    <col min="4100" max="4352" width="9" style="1"/>
    <col min="4353" max="4353" width="52.625" style="1" customWidth="1"/>
    <col min="4354" max="4355" width="11.375" style="1" bestFit="1" customWidth="1"/>
    <col min="4356" max="4608" width="9" style="1"/>
    <col min="4609" max="4609" width="52.625" style="1" customWidth="1"/>
    <col min="4610" max="4611" width="11.375" style="1" bestFit="1" customWidth="1"/>
    <col min="4612" max="4864" width="9" style="1"/>
    <col min="4865" max="4865" width="52.625" style="1" customWidth="1"/>
    <col min="4866" max="4867" width="11.375" style="1" bestFit="1" customWidth="1"/>
    <col min="4868" max="5120" width="9" style="1"/>
    <col min="5121" max="5121" width="52.625" style="1" customWidth="1"/>
    <col min="5122" max="5123" width="11.375" style="1" bestFit="1" customWidth="1"/>
    <col min="5124" max="5376" width="9" style="1"/>
    <col min="5377" max="5377" width="52.625" style="1" customWidth="1"/>
    <col min="5378" max="5379" width="11.375" style="1" bestFit="1" customWidth="1"/>
    <col min="5380" max="5632" width="9" style="1"/>
    <col min="5633" max="5633" width="52.625" style="1" customWidth="1"/>
    <col min="5634" max="5635" width="11.375" style="1" bestFit="1" customWidth="1"/>
    <col min="5636" max="5888" width="9" style="1"/>
    <col min="5889" max="5889" width="52.625" style="1" customWidth="1"/>
    <col min="5890" max="5891" width="11.375" style="1" bestFit="1" customWidth="1"/>
    <col min="5892" max="6144" width="9" style="1"/>
    <col min="6145" max="6145" width="52.625" style="1" customWidth="1"/>
    <col min="6146" max="6147" width="11.375" style="1" bestFit="1" customWidth="1"/>
    <col min="6148" max="6400" width="9" style="1"/>
    <col min="6401" max="6401" width="52.625" style="1" customWidth="1"/>
    <col min="6402" max="6403" width="11.375" style="1" bestFit="1" customWidth="1"/>
    <col min="6404" max="6656" width="9" style="1"/>
    <col min="6657" max="6657" width="52.625" style="1" customWidth="1"/>
    <col min="6658" max="6659" width="11.375" style="1" bestFit="1" customWidth="1"/>
    <col min="6660" max="6912" width="9" style="1"/>
    <col min="6913" max="6913" width="52.625" style="1" customWidth="1"/>
    <col min="6914" max="6915" width="11.375" style="1" bestFit="1" customWidth="1"/>
    <col min="6916" max="7168" width="9" style="1"/>
    <col min="7169" max="7169" width="52.625" style="1" customWidth="1"/>
    <col min="7170" max="7171" width="11.375" style="1" bestFit="1" customWidth="1"/>
    <col min="7172" max="7424" width="9" style="1"/>
    <col min="7425" max="7425" width="52.625" style="1" customWidth="1"/>
    <col min="7426" max="7427" width="11.375" style="1" bestFit="1" customWidth="1"/>
    <col min="7428" max="7680" width="9" style="1"/>
    <col min="7681" max="7681" width="52.625" style="1" customWidth="1"/>
    <col min="7682" max="7683" width="11.375" style="1" bestFit="1" customWidth="1"/>
    <col min="7684" max="7936" width="9" style="1"/>
    <col min="7937" max="7937" width="52.625" style="1" customWidth="1"/>
    <col min="7938" max="7939" width="11.375" style="1" bestFit="1" customWidth="1"/>
    <col min="7940" max="8192" width="9" style="1"/>
    <col min="8193" max="8193" width="52.625" style="1" customWidth="1"/>
    <col min="8194" max="8195" width="11.375" style="1" bestFit="1" customWidth="1"/>
    <col min="8196" max="8448" width="9" style="1"/>
    <col min="8449" max="8449" width="52.625" style="1" customWidth="1"/>
    <col min="8450" max="8451" width="11.375" style="1" bestFit="1" customWidth="1"/>
    <col min="8452" max="8704" width="9" style="1"/>
    <col min="8705" max="8705" width="52.625" style="1" customWidth="1"/>
    <col min="8706" max="8707" width="11.375" style="1" bestFit="1" customWidth="1"/>
    <col min="8708" max="8960" width="9" style="1"/>
    <col min="8961" max="8961" width="52.625" style="1" customWidth="1"/>
    <col min="8962" max="8963" width="11.375" style="1" bestFit="1" customWidth="1"/>
    <col min="8964" max="9216" width="9" style="1"/>
    <col min="9217" max="9217" width="52.625" style="1" customWidth="1"/>
    <col min="9218" max="9219" width="11.375" style="1" bestFit="1" customWidth="1"/>
    <col min="9220" max="9472" width="9" style="1"/>
    <col min="9473" max="9473" width="52.625" style="1" customWidth="1"/>
    <col min="9474" max="9475" width="11.375" style="1" bestFit="1" customWidth="1"/>
    <col min="9476" max="9728" width="9" style="1"/>
    <col min="9729" max="9729" width="52.625" style="1" customWidth="1"/>
    <col min="9730" max="9731" width="11.375" style="1" bestFit="1" customWidth="1"/>
    <col min="9732" max="9984" width="9" style="1"/>
    <col min="9985" max="9985" width="52.625" style="1" customWidth="1"/>
    <col min="9986" max="9987" width="11.375" style="1" bestFit="1" customWidth="1"/>
    <col min="9988" max="10240" width="9" style="1"/>
    <col min="10241" max="10241" width="52.625" style="1" customWidth="1"/>
    <col min="10242" max="10243" width="11.375" style="1" bestFit="1" customWidth="1"/>
    <col min="10244" max="10496" width="9" style="1"/>
    <col min="10497" max="10497" width="52.625" style="1" customWidth="1"/>
    <col min="10498" max="10499" width="11.375" style="1" bestFit="1" customWidth="1"/>
    <col min="10500" max="10752" width="9" style="1"/>
    <col min="10753" max="10753" width="52.625" style="1" customWidth="1"/>
    <col min="10754" max="10755" width="11.375" style="1" bestFit="1" customWidth="1"/>
    <col min="10756" max="11008" width="9" style="1"/>
    <col min="11009" max="11009" width="52.625" style="1" customWidth="1"/>
    <col min="11010" max="11011" width="11.375" style="1" bestFit="1" customWidth="1"/>
    <col min="11012" max="11264" width="9" style="1"/>
    <col min="11265" max="11265" width="52.625" style="1" customWidth="1"/>
    <col min="11266" max="11267" width="11.375" style="1" bestFit="1" customWidth="1"/>
    <col min="11268" max="11520" width="9" style="1"/>
    <col min="11521" max="11521" width="52.625" style="1" customWidth="1"/>
    <col min="11522" max="11523" width="11.375" style="1" bestFit="1" customWidth="1"/>
    <col min="11524" max="11776" width="9" style="1"/>
    <col min="11777" max="11777" width="52.625" style="1" customWidth="1"/>
    <col min="11778" max="11779" width="11.375" style="1" bestFit="1" customWidth="1"/>
    <col min="11780" max="12032" width="9" style="1"/>
    <col min="12033" max="12033" width="52.625" style="1" customWidth="1"/>
    <col min="12034" max="12035" width="11.375" style="1" bestFit="1" customWidth="1"/>
    <col min="12036" max="12288" width="9" style="1"/>
    <col min="12289" max="12289" width="52.625" style="1" customWidth="1"/>
    <col min="12290" max="12291" width="11.375" style="1" bestFit="1" customWidth="1"/>
    <col min="12292" max="12544" width="9" style="1"/>
    <col min="12545" max="12545" width="52.625" style="1" customWidth="1"/>
    <col min="12546" max="12547" width="11.375" style="1" bestFit="1" customWidth="1"/>
    <col min="12548" max="12800" width="9" style="1"/>
    <col min="12801" max="12801" width="52.625" style="1" customWidth="1"/>
    <col min="12802" max="12803" width="11.375" style="1" bestFit="1" customWidth="1"/>
    <col min="12804" max="13056" width="9" style="1"/>
    <col min="13057" max="13057" width="52.625" style="1" customWidth="1"/>
    <col min="13058" max="13059" width="11.375" style="1" bestFit="1" customWidth="1"/>
    <col min="13060" max="13312" width="9" style="1"/>
    <col min="13313" max="13313" width="52.625" style="1" customWidth="1"/>
    <col min="13314" max="13315" width="11.375" style="1" bestFit="1" customWidth="1"/>
    <col min="13316" max="13568" width="9" style="1"/>
    <col min="13569" max="13569" width="52.625" style="1" customWidth="1"/>
    <col min="13570" max="13571" width="11.375" style="1" bestFit="1" customWidth="1"/>
    <col min="13572" max="13824" width="9" style="1"/>
    <col min="13825" max="13825" width="52.625" style="1" customWidth="1"/>
    <col min="13826" max="13827" width="11.375" style="1" bestFit="1" customWidth="1"/>
    <col min="13828" max="14080" width="9" style="1"/>
    <col min="14081" max="14081" width="52.625" style="1" customWidth="1"/>
    <col min="14082" max="14083" width="11.375" style="1" bestFit="1" customWidth="1"/>
    <col min="14084" max="14336" width="9" style="1"/>
    <col min="14337" max="14337" width="52.625" style="1" customWidth="1"/>
    <col min="14338" max="14339" width="11.375" style="1" bestFit="1" customWidth="1"/>
    <col min="14340" max="14592" width="9" style="1"/>
    <col min="14593" max="14593" width="52.625" style="1" customWidth="1"/>
    <col min="14594" max="14595" width="11.375" style="1" bestFit="1" customWidth="1"/>
    <col min="14596" max="14848" width="9" style="1"/>
    <col min="14849" max="14849" width="52.625" style="1" customWidth="1"/>
    <col min="14850" max="14851" width="11.375" style="1" bestFit="1" customWidth="1"/>
    <col min="14852" max="15104" width="9" style="1"/>
    <col min="15105" max="15105" width="52.625" style="1" customWidth="1"/>
    <col min="15106" max="15107" width="11.375" style="1" bestFit="1" customWidth="1"/>
    <col min="15108" max="15360" width="9" style="1"/>
    <col min="15361" max="15361" width="52.625" style="1" customWidth="1"/>
    <col min="15362" max="15363" width="11.375" style="1" bestFit="1" customWidth="1"/>
    <col min="15364" max="15616" width="9" style="1"/>
    <col min="15617" max="15617" width="52.625" style="1" customWidth="1"/>
    <col min="15618" max="15619" width="11.375" style="1" bestFit="1" customWidth="1"/>
    <col min="15620" max="15872" width="9" style="1"/>
    <col min="15873" max="15873" width="52.625" style="1" customWidth="1"/>
    <col min="15874" max="15875" width="11.375" style="1" bestFit="1" customWidth="1"/>
    <col min="15876" max="16128" width="9" style="1"/>
    <col min="16129" max="16129" width="52.625" style="1" customWidth="1"/>
    <col min="16130" max="16131" width="11.375" style="1" bestFit="1" customWidth="1"/>
    <col min="16132" max="16384" width="9" style="1"/>
  </cols>
  <sheetData>
    <row r="1" spans="1:8" ht="21">
      <c r="A1" s="201" t="s">
        <v>104</v>
      </c>
      <c r="B1" s="201"/>
      <c r="C1" s="201"/>
      <c r="D1" s="201"/>
    </row>
    <row r="2" spans="1:8" ht="21">
      <c r="A2" s="202" t="s">
        <v>0</v>
      </c>
      <c r="B2" s="203"/>
      <c r="C2" s="203"/>
      <c r="D2" s="203"/>
    </row>
    <row r="3" spans="1:8">
      <c r="A3" s="204" t="s">
        <v>1</v>
      </c>
      <c r="B3" s="57" t="s">
        <v>2</v>
      </c>
      <c r="C3" s="206" t="s">
        <v>3</v>
      </c>
      <c r="D3" s="208" t="s">
        <v>4</v>
      </c>
    </row>
    <row r="4" spans="1:8">
      <c r="A4" s="205"/>
      <c r="B4" s="58" t="s">
        <v>5</v>
      </c>
      <c r="C4" s="207"/>
      <c r="D4" s="209"/>
      <c r="E4" s="126" t="s">
        <v>75</v>
      </c>
    </row>
    <row r="5" spans="1:8" ht="21" customHeight="1">
      <c r="A5" s="88" t="s">
        <v>6</v>
      </c>
      <c r="B5" s="40">
        <f>+B6+B7</f>
        <v>1420</v>
      </c>
      <c r="C5" s="40">
        <f>+C6+C7</f>
        <v>1149</v>
      </c>
      <c r="D5" s="153">
        <f t="shared" ref="D5:D10" si="0">+C5*100/B5</f>
        <v>80.91549295774648</v>
      </c>
    </row>
    <row r="6" spans="1:8" ht="21" customHeight="1">
      <c r="A6" s="88" t="s">
        <v>28</v>
      </c>
      <c r="B6" s="40">
        <f>+B8+B23+B30-B7</f>
        <v>1320</v>
      </c>
      <c r="C6" s="40">
        <f>+C8+C23+C30-C7</f>
        <v>1084</v>
      </c>
      <c r="D6" s="153">
        <f t="shared" si="0"/>
        <v>82.121212121212125</v>
      </c>
      <c r="E6" s="129">
        <f>+B6-C6</f>
        <v>236</v>
      </c>
    </row>
    <row r="7" spans="1:8" ht="21" customHeight="1">
      <c r="A7" s="88" t="s">
        <v>46</v>
      </c>
      <c r="B7" s="40">
        <f>+B33</f>
        <v>100</v>
      </c>
      <c r="C7" s="40">
        <f>+C33</f>
        <v>65</v>
      </c>
      <c r="D7" s="153">
        <f t="shared" si="0"/>
        <v>65</v>
      </c>
    </row>
    <row r="8" spans="1:8" ht="20.45" customHeight="1">
      <c r="A8" s="29" t="s">
        <v>31</v>
      </c>
      <c r="B8" s="33">
        <f>+B9</f>
        <v>900</v>
      </c>
      <c r="C8" s="42">
        <f>+C9</f>
        <v>707</v>
      </c>
      <c r="D8" s="46">
        <f t="shared" si="0"/>
        <v>78.555555555555557</v>
      </c>
      <c r="E8" s="129">
        <f>+B8-C8</f>
        <v>193</v>
      </c>
    </row>
    <row r="9" spans="1:8" ht="20.45" customHeight="1">
      <c r="A9" s="14" t="s">
        <v>26</v>
      </c>
      <c r="B9" s="34">
        <f>+B10</f>
        <v>900</v>
      </c>
      <c r="C9" s="41">
        <f>+C10</f>
        <v>707</v>
      </c>
      <c r="D9" s="47">
        <f t="shared" si="0"/>
        <v>78.555555555555557</v>
      </c>
    </row>
    <row r="10" spans="1:8" s="20" customFormat="1" ht="20.45" customHeight="1">
      <c r="A10" s="23" t="s">
        <v>17</v>
      </c>
      <c r="B10" s="24">
        <f>+B11+B12+B16+B19+B20</f>
        <v>900</v>
      </c>
      <c r="C10" s="89">
        <f>+C11+C12+C16+C19+C20</f>
        <v>707</v>
      </c>
      <c r="D10" s="48">
        <f t="shared" si="0"/>
        <v>78.555555555555557</v>
      </c>
      <c r="E10" s="127"/>
      <c r="H10" s="44" t="s">
        <v>27</v>
      </c>
    </row>
    <row r="11" spans="1:8" ht="20.45" customHeight="1">
      <c r="A11" s="68" t="s">
        <v>18</v>
      </c>
      <c r="B11" s="31">
        <v>20</v>
      </c>
      <c r="C11" s="91">
        <v>20</v>
      </c>
      <c r="D11" s="49">
        <f>+C11*100/B11</f>
        <v>100</v>
      </c>
      <c r="F11" s="1" t="s">
        <v>63</v>
      </c>
    </row>
    <row r="12" spans="1:8" ht="20.45" customHeight="1">
      <c r="A12" s="102" t="s">
        <v>32</v>
      </c>
      <c r="B12" s="32">
        <v>100</v>
      </c>
      <c r="C12" s="92">
        <f>+C13+C14+C15</f>
        <v>40</v>
      </c>
      <c r="D12" s="104">
        <f>+C12*100/B12</f>
        <v>40</v>
      </c>
      <c r="E12" s="129"/>
    </row>
    <row r="13" spans="1:8" ht="20.45" customHeight="1">
      <c r="A13" s="64" t="s">
        <v>56</v>
      </c>
      <c r="B13" s="78">
        <v>20</v>
      </c>
      <c r="C13" s="103">
        <v>20</v>
      </c>
      <c r="D13" s="77"/>
      <c r="F13" s="1" t="s">
        <v>63</v>
      </c>
    </row>
    <row r="14" spans="1:8" ht="20.45" customHeight="1">
      <c r="A14" s="64" t="s">
        <v>57</v>
      </c>
      <c r="B14" s="78">
        <v>20</v>
      </c>
      <c r="C14" s="103">
        <v>0</v>
      </c>
      <c r="D14" s="77"/>
      <c r="E14" s="129">
        <f>+B14-C14</f>
        <v>20</v>
      </c>
    </row>
    <row r="15" spans="1:8" ht="20.45" customHeight="1">
      <c r="A15" s="64" t="s">
        <v>58</v>
      </c>
      <c r="B15" s="78">
        <v>60</v>
      </c>
      <c r="C15" s="103">
        <f>20</f>
        <v>20</v>
      </c>
      <c r="D15" s="77"/>
      <c r="F15" s="1" t="s">
        <v>63</v>
      </c>
    </row>
    <row r="16" spans="1:8" ht="20.45" customHeight="1">
      <c r="A16" s="26" t="s">
        <v>33</v>
      </c>
      <c r="B16" s="32">
        <v>20</v>
      </c>
      <c r="C16" s="92">
        <f>+C17+C18</f>
        <v>27</v>
      </c>
      <c r="D16" s="104">
        <f>+C16*100/B16</f>
        <v>135</v>
      </c>
      <c r="F16" s="1" t="s">
        <v>64</v>
      </c>
    </row>
    <row r="17" spans="1:9" ht="20.45" customHeight="1">
      <c r="A17" s="26" t="s">
        <v>111</v>
      </c>
      <c r="B17" s="32"/>
      <c r="C17" s="103">
        <v>24</v>
      </c>
      <c r="D17" s="104">
        <f>+C17*100/B16</f>
        <v>120</v>
      </c>
    </row>
    <row r="18" spans="1:9" ht="20.45" customHeight="1">
      <c r="A18" s="26" t="s">
        <v>112</v>
      </c>
      <c r="B18" s="32"/>
      <c r="C18" s="103">
        <v>3</v>
      </c>
      <c r="D18" s="104"/>
    </row>
    <row r="19" spans="1:9" ht="20.45" customHeight="1">
      <c r="A19" s="26" t="s">
        <v>34</v>
      </c>
      <c r="B19" s="32">
        <v>60</v>
      </c>
      <c r="C19" s="92">
        <f>20+20</f>
        <v>40</v>
      </c>
      <c r="D19" s="104">
        <f>+C19*100/B19</f>
        <v>66.666666666666671</v>
      </c>
      <c r="E19" s="129">
        <f>+B19-C19</f>
        <v>20</v>
      </c>
      <c r="F19" s="1" t="s">
        <v>65</v>
      </c>
    </row>
    <row r="20" spans="1:9" ht="20.45" customHeight="1">
      <c r="A20" s="26" t="s">
        <v>35</v>
      </c>
      <c r="B20" s="32">
        <f>+B21+B22</f>
        <v>700</v>
      </c>
      <c r="C20" s="92">
        <f>+C21+C22</f>
        <v>580</v>
      </c>
      <c r="D20" s="104">
        <f>+C20*100/B20</f>
        <v>82.857142857142861</v>
      </c>
    </row>
    <row r="21" spans="1:9" ht="20.45" customHeight="1">
      <c r="A21" s="26" t="s">
        <v>36</v>
      </c>
      <c r="B21" s="78">
        <v>200</v>
      </c>
      <c r="C21" s="76">
        <f>20+20+20+20</f>
        <v>80</v>
      </c>
      <c r="D21" s="52"/>
      <c r="E21" s="129">
        <f>+B21-C21</f>
        <v>120</v>
      </c>
      <c r="F21" s="1" t="s">
        <v>61</v>
      </c>
    </row>
    <row r="22" spans="1:9" ht="20.45" customHeight="1">
      <c r="A22" s="79" t="s">
        <v>24</v>
      </c>
      <c r="B22" s="80">
        <v>500</v>
      </c>
      <c r="C22" s="81">
        <f>20+20+20+20+20+20+20+20+20+20+20+20+20+20+20+20+20+20+20+20+20+20+20+20+20</f>
        <v>500</v>
      </c>
      <c r="D22" s="82"/>
      <c r="F22" s="1" t="s">
        <v>113</v>
      </c>
    </row>
    <row r="23" spans="1:9" ht="20.45" customHeight="1">
      <c r="A23" s="72" t="s">
        <v>37</v>
      </c>
      <c r="B23" s="73">
        <f>+B24</f>
        <v>60</v>
      </c>
      <c r="C23" s="74">
        <f>+C24</f>
        <v>189</v>
      </c>
      <c r="D23" s="75">
        <f t="shared" ref="D23" si="1">+C23*100/B23</f>
        <v>315</v>
      </c>
      <c r="I23"/>
    </row>
    <row r="24" spans="1:9" ht="20.45" customHeight="1">
      <c r="A24" s="15" t="s">
        <v>38</v>
      </c>
      <c r="B24" s="69">
        <f>+B25+B26</f>
        <v>60</v>
      </c>
      <c r="C24" s="70">
        <f>+C26</f>
        <v>189</v>
      </c>
      <c r="D24" s="71">
        <f>+C24*100/B24</f>
        <v>315</v>
      </c>
      <c r="I24"/>
    </row>
    <row r="25" spans="1:9" s="20" customFormat="1" ht="20.45" customHeight="1">
      <c r="A25" s="18" t="s">
        <v>39</v>
      </c>
      <c r="B25" s="19">
        <v>0</v>
      </c>
      <c r="C25" s="90">
        <v>0</v>
      </c>
      <c r="D25" s="51"/>
      <c r="E25" s="127"/>
      <c r="I25"/>
    </row>
    <row r="26" spans="1:9" s="20" customFormat="1" ht="20.45" customHeight="1">
      <c r="A26" s="18" t="s">
        <v>40</v>
      </c>
      <c r="B26" s="24">
        <f>+B27+B28</f>
        <v>60</v>
      </c>
      <c r="C26" s="89">
        <f>+C27+C28+C29</f>
        <v>189</v>
      </c>
      <c r="D26" s="48">
        <f>+C26*100/B26</f>
        <v>315</v>
      </c>
      <c r="E26" s="127"/>
    </row>
    <row r="27" spans="1:9" s="20" customFormat="1" ht="20.45" customHeight="1">
      <c r="A27" s="86" t="s">
        <v>43</v>
      </c>
      <c r="B27" s="85">
        <v>20</v>
      </c>
      <c r="C27" s="25">
        <v>20</v>
      </c>
      <c r="D27" s="48"/>
      <c r="E27" s="127"/>
      <c r="F27" s="20" t="s">
        <v>62</v>
      </c>
    </row>
    <row r="28" spans="1:9" s="20" customFormat="1" ht="20.45" customHeight="1">
      <c r="A28" s="86" t="s">
        <v>44</v>
      </c>
      <c r="B28" s="85">
        <v>40</v>
      </c>
      <c r="C28" s="25">
        <f>20+20</f>
        <v>40</v>
      </c>
      <c r="D28" s="48"/>
      <c r="E28" s="127"/>
      <c r="F28" s="20" t="s">
        <v>66</v>
      </c>
    </row>
    <row r="29" spans="1:9" s="20" customFormat="1" ht="20.45" customHeight="1">
      <c r="A29" s="86" t="s">
        <v>107</v>
      </c>
      <c r="B29" s="24">
        <v>0</v>
      </c>
      <c r="C29" s="25">
        <f>109+20</f>
        <v>129</v>
      </c>
      <c r="D29" s="48"/>
      <c r="E29" s="127"/>
      <c r="F29" s="20" t="s">
        <v>108</v>
      </c>
    </row>
    <row r="30" spans="1:9" s="20" customFormat="1" ht="20.45" customHeight="1">
      <c r="A30" s="30" t="s">
        <v>41</v>
      </c>
      <c r="B30" s="33">
        <f>+B31</f>
        <v>460</v>
      </c>
      <c r="C30" s="42">
        <f>+C31</f>
        <v>253</v>
      </c>
      <c r="D30" s="43">
        <f t="shared" ref="D30" si="2">+C30*100/B30</f>
        <v>55</v>
      </c>
      <c r="E30" s="130"/>
    </row>
    <row r="31" spans="1:9" s="20" customFormat="1" ht="20.45" customHeight="1">
      <c r="A31" s="17" t="s">
        <v>42</v>
      </c>
      <c r="B31" s="34">
        <f>+B32+B33+B36</f>
        <v>460</v>
      </c>
      <c r="C31" s="41">
        <f>+C32+C33+C36</f>
        <v>253</v>
      </c>
      <c r="D31" s="53">
        <f>+C31*100/B31</f>
        <v>55</v>
      </c>
      <c r="E31" s="127"/>
    </row>
    <row r="32" spans="1:9" s="20" customFormat="1" ht="20.45" customHeight="1">
      <c r="A32" s="18" t="s">
        <v>19</v>
      </c>
      <c r="B32" s="24">
        <v>200</v>
      </c>
      <c r="C32" s="89">
        <f>31+34+28+14</f>
        <v>107</v>
      </c>
      <c r="D32" s="48">
        <f>+C32*100/B32</f>
        <v>53.5</v>
      </c>
      <c r="E32" s="127"/>
      <c r="F32" s="20" t="s">
        <v>81</v>
      </c>
    </row>
    <row r="33" spans="1:8" s="20" customFormat="1" ht="20.45" customHeight="1">
      <c r="A33" s="22" t="s">
        <v>116</v>
      </c>
      <c r="B33" s="19">
        <f>+B34</f>
        <v>100</v>
      </c>
      <c r="C33" s="187">
        <f>+C34</f>
        <v>65</v>
      </c>
      <c r="D33" s="67">
        <f>+C33*100/B33</f>
        <v>65</v>
      </c>
      <c r="E33" s="127"/>
      <c r="H33" s="20">
        <v>0</v>
      </c>
    </row>
    <row r="34" spans="1:8" s="20" customFormat="1" ht="20.45" customHeight="1">
      <c r="A34" s="35" t="s">
        <v>22</v>
      </c>
      <c r="B34" s="185">
        <v>100</v>
      </c>
      <c r="C34" s="39">
        <v>65</v>
      </c>
      <c r="D34" s="52"/>
      <c r="E34" s="130">
        <f>+B34-C34</f>
        <v>35</v>
      </c>
    </row>
    <row r="35" spans="1:8" s="20" customFormat="1" ht="20.45" customHeight="1">
      <c r="A35" s="16" t="s">
        <v>23</v>
      </c>
      <c r="B35" s="186">
        <v>2</v>
      </c>
      <c r="C35" s="83">
        <v>0</v>
      </c>
      <c r="D35" s="50"/>
      <c r="E35" s="127"/>
    </row>
    <row r="36" spans="1:8" s="20" customFormat="1" ht="20.45" customHeight="1">
      <c r="A36" s="21" t="s">
        <v>25</v>
      </c>
      <c r="B36" s="27">
        <v>160</v>
      </c>
      <c r="C36" s="113">
        <f>25+15+19+22</f>
        <v>81</v>
      </c>
      <c r="D36" s="54"/>
      <c r="E36" s="130">
        <f>+B36-C36</f>
        <v>79</v>
      </c>
      <c r="F36" s="20" t="s">
        <v>81</v>
      </c>
    </row>
    <row r="37" spans="1:8" customFormat="1" ht="20.45" customHeight="1">
      <c r="A37" s="166" t="s">
        <v>98</v>
      </c>
      <c r="B37" s="121"/>
      <c r="C37" s="167">
        <v>21</v>
      </c>
      <c r="D37" s="168" t="s">
        <v>99</v>
      </c>
      <c r="E37" s="169"/>
      <c r="F37" s="169"/>
    </row>
    <row r="38" spans="1:8" s="171" customFormat="1" ht="20.45" customHeight="1">
      <c r="A38" s="170" t="s">
        <v>100</v>
      </c>
      <c r="B38" s="121">
        <v>51</v>
      </c>
      <c r="C38" s="167">
        <f>25+26</f>
        <v>51</v>
      </c>
      <c r="D38" s="172">
        <f>+C38*100/B38</f>
        <v>100</v>
      </c>
      <c r="E38" s="169"/>
      <c r="F38" s="169" t="s">
        <v>65</v>
      </c>
    </row>
    <row r="39" spans="1:8" ht="20.45" customHeight="1">
      <c r="B39" s="1"/>
      <c r="C39" s="1" t="s">
        <v>114</v>
      </c>
      <c r="D39" s="1"/>
    </row>
    <row r="40" spans="1:8" ht="12.75" customHeight="1">
      <c r="B40" s="1"/>
      <c r="C40" s="1"/>
      <c r="D40" s="1"/>
    </row>
    <row r="41" spans="1:8" s="108" customFormat="1" ht="21">
      <c r="A41" s="200" t="s">
        <v>47</v>
      </c>
      <c r="B41" s="200"/>
      <c r="C41" s="200"/>
      <c r="D41" s="200"/>
      <c r="E41" s="128"/>
      <c r="F41" s="107"/>
    </row>
    <row r="42" spans="1:8" s="108" customFormat="1" ht="21">
      <c r="A42" s="200" t="s">
        <v>115</v>
      </c>
      <c r="B42" s="200"/>
      <c r="C42" s="200"/>
      <c r="D42" s="200"/>
      <c r="E42" s="128"/>
      <c r="F42" s="128" t="s">
        <v>75</v>
      </c>
    </row>
    <row r="43" spans="1:8" s="111" customFormat="1">
      <c r="A43" s="210" t="s">
        <v>7</v>
      </c>
      <c r="B43" s="109" t="s">
        <v>8</v>
      </c>
      <c r="C43" s="110" t="s">
        <v>9</v>
      </c>
      <c r="D43" s="212" t="s">
        <v>4</v>
      </c>
      <c r="E43" s="128"/>
      <c r="F43" s="107"/>
    </row>
    <row r="44" spans="1:8" s="111" customFormat="1">
      <c r="A44" s="211"/>
      <c r="B44" s="112" t="s">
        <v>10</v>
      </c>
      <c r="C44" s="113" t="s">
        <v>11</v>
      </c>
      <c r="D44" s="213"/>
      <c r="E44" s="128"/>
      <c r="F44" s="107"/>
    </row>
    <row r="45" spans="1:8" s="179" customFormat="1" ht="21">
      <c r="A45" s="177" t="s">
        <v>106</v>
      </c>
      <c r="B45" s="180">
        <v>6643400</v>
      </c>
      <c r="C45" s="181">
        <f>+C46</f>
        <v>3057924.51</v>
      </c>
      <c r="D45" s="182">
        <f>+C45*100/B45:B45</f>
        <v>46.029510642141069</v>
      </c>
      <c r="E45" s="178"/>
      <c r="F45" s="190">
        <f>+B45-C45</f>
        <v>3585475.49</v>
      </c>
    </row>
    <row r="46" spans="1:8" s="111" customFormat="1" ht="19.5" thickBot="1">
      <c r="A46" s="114" t="s">
        <v>105</v>
      </c>
      <c r="B46" s="115">
        <f>+B47+B49+B50</f>
        <v>4872800</v>
      </c>
      <c r="C46" s="116">
        <f>+C47+C49+C50</f>
        <v>3057924.51</v>
      </c>
      <c r="D46" s="60">
        <f>+C46*100/B46</f>
        <v>62.754976810047609</v>
      </c>
      <c r="E46" s="128"/>
      <c r="F46" s="189">
        <f>+B46-C46</f>
        <v>1814875.4900000002</v>
      </c>
    </row>
    <row r="47" spans="1:8" s="111" customFormat="1" ht="19.5" thickTop="1">
      <c r="A47" s="117" t="s">
        <v>13</v>
      </c>
      <c r="B47" s="118">
        <v>3011600</v>
      </c>
      <c r="C47" s="54">
        <f>149193+67085+38184.94+435888+198400+59768.8+626374.21</f>
        <v>1574893.95</v>
      </c>
      <c r="D47" s="119">
        <f>+C47*100/B47</f>
        <v>52.294260525966266</v>
      </c>
      <c r="E47" s="128"/>
      <c r="F47" s="189">
        <f>+B47-C47</f>
        <v>1436706.05</v>
      </c>
    </row>
    <row r="48" spans="1:8" s="111" customFormat="1">
      <c r="A48" s="120" t="s">
        <v>14</v>
      </c>
      <c r="B48" s="121">
        <v>0</v>
      </c>
      <c r="C48" s="63">
        <v>0</v>
      </c>
      <c r="D48" s="54"/>
      <c r="E48" s="128"/>
      <c r="F48" s="107"/>
    </row>
    <row r="49" spans="1:6" s="111" customFormat="1">
      <c r="A49" s="120" t="s">
        <v>15</v>
      </c>
      <c r="B49" s="121">
        <v>110200</v>
      </c>
      <c r="C49" s="63">
        <v>110130</v>
      </c>
      <c r="D49" s="119">
        <f>+C49*100/B49</f>
        <v>99.936479128856618</v>
      </c>
      <c r="E49" s="128"/>
      <c r="F49" s="189">
        <f>+B49-C49</f>
        <v>70</v>
      </c>
    </row>
    <row r="50" spans="1:6" s="111" customFormat="1">
      <c r="A50" s="120" t="s">
        <v>16</v>
      </c>
      <c r="B50" s="121">
        <f>1650000+60000+41000</f>
        <v>1751000</v>
      </c>
      <c r="C50" s="63">
        <f>1360105.56+12795</f>
        <v>1372900.56</v>
      </c>
      <c r="D50" s="119">
        <f>+C50*100/B50</f>
        <v>78.406656767561387</v>
      </c>
      <c r="E50" s="128"/>
      <c r="F50" s="189">
        <f>+B50-C50</f>
        <v>378099.43999999994</v>
      </c>
    </row>
    <row r="51" spans="1:6" s="111" customFormat="1">
      <c r="A51" s="122"/>
      <c r="B51" s="123"/>
      <c r="C51" s="124"/>
      <c r="D51" s="125"/>
      <c r="E51" s="128"/>
      <c r="F51" s="107"/>
    </row>
    <row r="52" spans="1:6" ht="21.75" customHeight="1">
      <c r="A52" s="5"/>
      <c r="B52" s="6"/>
      <c r="C52" s="7"/>
      <c r="D52" s="55"/>
    </row>
    <row r="53" spans="1:6" ht="21.75" customHeight="1">
      <c r="A53" s="201" t="s">
        <v>91</v>
      </c>
      <c r="B53" s="201"/>
      <c r="C53" s="201"/>
      <c r="D53" s="201"/>
    </row>
    <row r="54" spans="1:6" ht="21.75" customHeight="1">
      <c r="A54" s="204" t="s">
        <v>7</v>
      </c>
      <c r="B54" s="154" t="s">
        <v>8</v>
      </c>
      <c r="C54" s="8" t="s">
        <v>9</v>
      </c>
      <c r="D54" s="215" t="s">
        <v>4</v>
      </c>
    </row>
    <row r="55" spans="1:6" ht="21.75" customHeight="1">
      <c r="A55" s="214"/>
      <c r="B55" s="155" t="s">
        <v>10</v>
      </c>
      <c r="C55" s="9" t="s">
        <v>11</v>
      </c>
      <c r="D55" s="216"/>
    </row>
    <row r="56" spans="1:6" ht="21.75" customHeight="1">
      <c r="A56" s="156" t="s">
        <v>92</v>
      </c>
      <c r="B56" s="154">
        <v>267750</v>
      </c>
      <c r="C56" s="157">
        <v>258071.9</v>
      </c>
      <c r="D56" s="158">
        <f>+C56*100/B56</f>
        <v>96.385396825396825</v>
      </c>
      <c r="F56" s="13">
        <f>+B56-C56</f>
        <v>9678.1000000000058</v>
      </c>
    </row>
    <row r="57" spans="1:6" ht="21.75" customHeight="1">
      <c r="A57" s="159"/>
      <c r="B57" s="160"/>
      <c r="C57" s="161"/>
      <c r="D57" s="162"/>
    </row>
    <row r="58" spans="1:6" ht="21.75" customHeight="1">
      <c r="A58" s="10"/>
      <c r="B58" s="155"/>
      <c r="C58" s="163"/>
      <c r="D58" s="164"/>
    </row>
    <row r="59" spans="1:6" ht="21.75" customHeight="1">
      <c r="A59" s="5"/>
      <c r="B59" s="165"/>
      <c r="C59" s="7"/>
      <c r="D59" s="55"/>
    </row>
    <row r="60" spans="1:6" ht="21.75" customHeight="1">
      <c r="A60" s="201" t="s">
        <v>103</v>
      </c>
      <c r="B60" s="201"/>
      <c r="C60" s="201"/>
      <c r="D60" s="201"/>
    </row>
    <row r="61" spans="1:6" ht="21.75" customHeight="1">
      <c r="A61" s="204" t="s">
        <v>7</v>
      </c>
      <c r="B61" s="154" t="s">
        <v>8</v>
      </c>
      <c r="C61" s="8" t="s">
        <v>9</v>
      </c>
      <c r="D61" s="215" t="s">
        <v>4</v>
      </c>
    </row>
    <row r="62" spans="1:6" ht="21.75" customHeight="1">
      <c r="A62" s="214"/>
      <c r="B62" s="155" t="s">
        <v>10</v>
      </c>
      <c r="C62" s="9" t="s">
        <v>11</v>
      </c>
      <c r="D62" s="216"/>
    </row>
    <row r="63" spans="1:6" ht="21.75" customHeight="1">
      <c r="A63" s="184" t="s">
        <v>93</v>
      </c>
      <c r="B63" s="154">
        <v>139750</v>
      </c>
      <c r="C63" s="157">
        <f>+B63</f>
        <v>139750</v>
      </c>
      <c r="D63" s="158">
        <f>+C63*100/B63</f>
        <v>100</v>
      </c>
    </row>
    <row r="64" spans="1:6" ht="21.75" customHeight="1">
      <c r="A64" s="159" t="s">
        <v>94</v>
      </c>
      <c r="B64" s="160"/>
      <c r="C64" s="161"/>
      <c r="D64" s="162"/>
    </row>
    <row r="65" spans="1:9" ht="21.75" customHeight="1">
      <c r="A65" s="159" t="s">
        <v>110</v>
      </c>
      <c r="B65" s="160"/>
      <c r="C65" s="161"/>
      <c r="D65" s="162"/>
    </row>
    <row r="66" spans="1:9" s="126" customFormat="1" ht="21.75" customHeight="1">
      <c r="A66" s="159" t="s">
        <v>95</v>
      </c>
      <c r="B66" s="160"/>
      <c r="C66" s="161"/>
      <c r="D66" s="162"/>
      <c r="F66" s="1"/>
      <c r="G66" s="1"/>
      <c r="H66" s="1"/>
      <c r="I66" s="1"/>
    </row>
    <row r="67" spans="1:9" s="126" customFormat="1" ht="21.75" customHeight="1">
      <c r="A67" s="183" t="s">
        <v>109</v>
      </c>
      <c r="B67" s="160">
        <v>629650</v>
      </c>
      <c r="C67" s="161"/>
      <c r="D67" s="162"/>
      <c r="F67" s="13">
        <f>+B67-C67</f>
        <v>629650</v>
      </c>
      <c r="G67" s="1"/>
      <c r="H67" s="1"/>
      <c r="I67" s="1"/>
    </row>
    <row r="68" spans="1:9" s="126" customFormat="1" ht="21.75" customHeight="1">
      <c r="A68" s="10"/>
      <c r="B68" s="155"/>
      <c r="C68" s="163"/>
      <c r="D68" s="164"/>
      <c r="F68" s="1"/>
      <c r="G68" s="1"/>
      <c r="H68" s="1"/>
      <c r="I68" s="1"/>
    </row>
    <row r="69" spans="1:9" s="126" customFormat="1" ht="21.75" customHeight="1">
      <c r="A69" s="5"/>
      <c r="B69" s="6"/>
      <c r="C69" s="7"/>
      <c r="D69" s="55"/>
      <c r="F69" s="1"/>
      <c r="G69" s="1"/>
      <c r="H69" s="1"/>
      <c r="I69" s="1"/>
    </row>
    <row r="70" spans="1:9" s="126" customFormat="1" ht="21.75" customHeight="1">
      <c r="A70" s="5"/>
      <c r="B70" s="6"/>
      <c r="C70" s="7"/>
      <c r="D70" s="55"/>
      <c r="F70" s="1"/>
      <c r="G70" s="1"/>
      <c r="H70" s="1"/>
      <c r="I70" s="1"/>
    </row>
    <row r="71" spans="1:9" s="126" customFormat="1" ht="21.75" customHeight="1">
      <c r="A71" s="5"/>
      <c r="B71" s="6"/>
      <c r="C71" s="7"/>
      <c r="D71" s="55"/>
      <c r="F71" s="1"/>
      <c r="G71" s="1"/>
      <c r="H71" s="1"/>
      <c r="I71" s="1"/>
    </row>
    <row r="72" spans="1:9" s="126" customFormat="1" ht="21.75" customHeight="1">
      <c r="A72" s="5"/>
      <c r="B72" s="6"/>
      <c r="C72" s="7"/>
      <c r="D72" s="55"/>
      <c r="F72" s="1"/>
      <c r="G72" s="1"/>
      <c r="H72" s="1"/>
      <c r="I72" s="1"/>
    </row>
    <row r="73" spans="1:9" s="126" customFormat="1" ht="21.75" customHeight="1">
      <c r="A73" s="5"/>
      <c r="B73" s="6"/>
      <c r="C73" s="7"/>
      <c r="D73" s="55"/>
      <c r="F73" s="1"/>
      <c r="G73" s="1"/>
      <c r="H73" s="1"/>
      <c r="I73" s="1"/>
    </row>
    <row r="74" spans="1:9" s="126" customFormat="1" ht="21.75" customHeight="1">
      <c r="A74" s="5"/>
      <c r="B74" s="6"/>
      <c r="C74" s="7"/>
      <c r="D74" s="55"/>
      <c r="F74" s="1"/>
      <c r="G74" s="1"/>
      <c r="H74" s="1"/>
      <c r="I74" s="1"/>
    </row>
    <row r="75" spans="1:9" s="126" customFormat="1" ht="21.75" customHeight="1">
      <c r="A75" s="5"/>
      <c r="B75" s="6"/>
      <c r="C75" s="7"/>
      <c r="D75" s="55"/>
      <c r="F75" s="1"/>
      <c r="G75" s="1"/>
      <c r="H75" s="1"/>
      <c r="I75" s="1"/>
    </row>
    <row r="76" spans="1:9" s="126" customFormat="1" ht="21.75" customHeight="1">
      <c r="A76" s="5"/>
      <c r="B76" s="6"/>
      <c r="C76" s="7"/>
      <c r="D76" s="55"/>
      <c r="F76" s="1"/>
      <c r="G76" s="1"/>
      <c r="H76" s="1"/>
      <c r="I76" s="1"/>
    </row>
    <row r="77" spans="1:9" s="126" customFormat="1" ht="21.75" customHeight="1">
      <c r="A77" s="5"/>
      <c r="B77" s="6"/>
      <c r="C77" s="7"/>
      <c r="D77" s="55"/>
      <c r="F77" s="1"/>
      <c r="G77" s="1"/>
      <c r="H77" s="1"/>
      <c r="I77" s="1"/>
    </row>
    <row r="78" spans="1:9" s="126" customFormat="1" ht="21.75" customHeight="1">
      <c r="A78" s="5"/>
      <c r="B78" s="6"/>
      <c r="C78" s="7"/>
      <c r="D78" s="55"/>
      <c r="F78" s="1"/>
      <c r="G78" s="1"/>
      <c r="H78" s="1"/>
      <c r="I78" s="1"/>
    </row>
    <row r="79" spans="1:9" s="126" customFormat="1" ht="21.75" customHeight="1">
      <c r="A79" s="5"/>
      <c r="B79" s="6"/>
      <c r="C79" s="7"/>
      <c r="D79" s="55"/>
      <c r="F79" s="1"/>
      <c r="G79" s="1"/>
      <c r="H79" s="1"/>
      <c r="I79" s="1"/>
    </row>
    <row r="80" spans="1:9" s="126" customFormat="1" ht="21.75" customHeight="1">
      <c r="A80" s="5"/>
      <c r="B80" s="6"/>
      <c r="C80" s="7"/>
      <c r="D80" s="55"/>
      <c r="F80" s="1"/>
      <c r="G80" s="1"/>
      <c r="H80" s="1"/>
      <c r="I80" s="1"/>
    </row>
    <row r="81" spans="1:9" s="126" customFormat="1" ht="21.75" customHeight="1">
      <c r="A81" s="5"/>
      <c r="B81" s="6"/>
      <c r="C81" s="7"/>
      <c r="D81" s="55"/>
      <c r="F81" s="1"/>
      <c r="G81" s="1"/>
      <c r="H81" s="1"/>
      <c r="I81" s="1"/>
    </row>
    <row r="82" spans="1:9" s="126" customFormat="1" ht="21.75" customHeight="1">
      <c r="A82" s="5"/>
      <c r="B82" s="6"/>
      <c r="C82" s="7"/>
      <c r="D82" s="55"/>
      <c r="F82" s="1"/>
      <c r="G82" s="1"/>
      <c r="H82" s="1"/>
      <c r="I82" s="1"/>
    </row>
    <row r="83" spans="1:9" s="126" customFormat="1" ht="21.75" customHeight="1">
      <c r="A83" s="5"/>
      <c r="B83" s="6"/>
      <c r="C83" s="7"/>
      <c r="D83" s="55"/>
      <c r="F83" s="1"/>
      <c r="G83" s="1"/>
      <c r="H83" s="1"/>
      <c r="I83" s="1"/>
    </row>
    <row r="84" spans="1:9" s="126" customFormat="1" ht="21.75" customHeight="1">
      <c r="A84" s="5"/>
      <c r="B84" s="6"/>
      <c r="C84" s="7"/>
      <c r="D84" s="55"/>
      <c r="F84" s="1"/>
      <c r="G84" s="1"/>
      <c r="H84" s="1"/>
      <c r="I84" s="1"/>
    </row>
    <row r="85" spans="1:9" s="126" customFormat="1" ht="21.75" customHeight="1">
      <c r="A85" s="5"/>
      <c r="B85" s="6"/>
      <c r="C85" s="7"/>
      <c r="D85" s="55"/>
      <c r="F85" s="1"/>
      <c r="G85" s="1"/>
      <c r="H85" s="1"/>
      <c r="I85" s="1"/>
    </row>
    <row r="86" spans="1:9" s="126" customFormat="1" ht="21.75" customHeight="1">
      <c r="A86" s="5"/>
      <c r="B86" s="6"/>
      <c r="C86" s="7"/>
      <c r="D86" s="55"/>
      <c r="F86" s="1"/>
      <c r="G86" s="1"/>
      <c r="H86" s="1"/>
      <c r="I86" s="1"/>
    </row>
    <row r="87" spans="1:9" s="126" customFormat="1" ht="21.75" customHeight="1">
      <c r="A87" s="5"/>
      <c r="B87" s="6"/>
      <c r="C87" s="7"/>
      <c r="D87" s="55"/>
      <c r="F87" s="1"/>
      <c r="G87" s="1"/>
      <c r="H87" s="1"/>
      <c r="I87" s="1"/>
    </row>
    <row r="88" spans="1:9" s="126" customFormat="1" ht="21.75" customHeight="1">
      <c r="A88" s="5"/>
      <c r="B88" s="6"/>
      <c r="C88" s="7"/>
      <c r="D88" s="55"/>
      <c r="F88" s="1"/>
      <c r="G88" s="1"/>
      <c r="H88" s="1"/>
      <c r="I88" s="1"/>
    </row>
    <row r="89" spans="1:9" s="126" customFormat="1" ht="21.75" customHeight="1">
      <c r="A89" s="5"/>
      <c r="B89" s="6"/>
      <c r="C89" s="7"/>
      <c r="D89" s="55"/>
      <c r="F89" s="1"/>
      <c r="G89" s="1"/>
      <c r="H89" s="1"/>
      <c r="I89" s="1"/>
    </row>
    <row r="90" spans="1:9" s="126" customFormat="1" ht="21.75" customHeight="1">
      <c r="A90" s="5"/>
      <c r="B90" s="6"/>
      <c r="C90" s="7"/>
      <c r="D90" s="55"/>
      <c r="F90" s="1"/>
      <c r="G90" s="1"/>
      <c r="H90" s="1"/>
      <c r="I90" s="1"/>
    </row>
    <row r="91" spans="1:9" s="126" customFormat="1" ht="21.75" customHeight="1">
      <c r="A91" s="5"/>
      <c r="B91" s="6"/>
      <c r="C91" s="7"/>
      <c r="D91" s="55"/>
      <c r="F91" s="1"/>
      <c r="G91" s="1"/>
      <c r="H91" s="1"/>
      <c r="I91" s="1"/>
    </row>
    <row r="92" spans="1:9" s="126" customFormat="1" ht="21.75" customHeight="1">
      <c r="A92" s="5"/>
      <c r="B92" s="6"/>
      <c r="C92" s="7"/>
      <c r="D92" s="55"/>
      <c r="F92" s="1"/>
      <c r="G92" s="1"/>
      <c r="H92" s="1"/>
      <c r="I92" s="1"/>
    </row>
    <row r="93" spans="1:9" s="126" customFormat="1" ht="21.75" customHeight="1">
      <c r="A93" s="5"/>
      <c r="B93" s="6"/>
      <c r="C93" s="7"/>
      <c r="D93" s="55"/>
      <c r="F93" s="1"/>
      <c r="G93" s="1"/>
      <c r="H93" s="1"/>
      <c r="I93" s="1"/>
    </row>
    <row r="94" spans="1:9" s="126" customFormat="1" ht="21.75" customHeight="1">
      <c r="A94" s="5"/>
      <c r="B94" s="6"/>
      <c r="C94" s="7"/>
      <c r="D94" s="55"/>
      <c r="F94" s="1"/>
      <c r="G94" s="1"/>
      <c r="H94" s="1"/>
      <c r="I94" s="1"/>
    </row>
    <row r="95" spans="1:9" s="126" customFormat="1" ht="21.75" customHeight="1">
      <c r="A95" s="5"/>
      <c r="B95" s="6"/>
      <c r="C95" s="7"/>
      <c r="D95" s="55"/>
      <c r="F95" s="1"/>
      <c r="G95" s="1"/>
      <c r="H95" s="1"/>
      <c r="I95" s="1"/>
    </row>
    <row r="96" spans="1:9" s="126" customFormat="1">
      <c r="A96" s="5"/>
      <c r="B96" s="6"/>
      <c r="C96" s="7"/>
      <c r="D96" s="55"/>
      <c r="F96" s="1"/>
      <c r="G96" s="1"/>
      <c r="H96" s="1"/>
      <c r="I96" s="1"/>
    </row>
  </sheetData>
  <mergeCells count="15">
    <mergeCell ref="A41:D41"/>
    <mergeCell ref="A1:D1"/>
    <mergeCell ref="A2:D2"/>
    <mergeCell ref="A3:A4"/>
    <mergeCell ref="C3:C4"/>
    <mergeCell ref="D3:D4"/>
    <mergeCell ref="A60:D60"/>
    <mergeCell ref="A61:A62"/>
    <mergeCell ref="D61:D62"/>
    <mergeCell ref="A42:D42"/>
    <mergeCell ref="A43:A44"/>
    <mergeCell ref="D43:D44"/>
    <mergeCell ref="A53:D53"/>
    <mergeCell ref="A54:A55"/>
    <mergeCell ref="D54:D55"/>
  </mergeCells>
  <pageMargins left="0.59055118110236227" right="0.31496062992125984" top="0.35433070866141736" bottom="0.15748031496062992" header="0.31496062992125984" footer="0.31496062992125984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94"/>
  <sheetViews>
    <sheetView topLeftCell="A37" workbookViewId="0">
      <selection activeCell="G22" sqref="G22"/>
    </sheetView>
  </sheetViews>
  <sheetFormatPr defaultRowHeight="18.75"/>
  <cols>
    <col min="1" max="1" width="56.375" style="1" customWidth="1"/>
    <col min="2" max="2" width="9.625" style="12" customWidth="1"/>
    <col min="3" max="3" width="9.625" style="13" customWidth="1"/>
    <col min="4" max="4" width="9.625" style="56" customWidth="1"/>
    <col min="5" max="5" width="9" style="126"/>
    <col min="6" max="256" width="9" style="1"/>
    <col min="257" max="257" width="52.625" style="1" customWidth="1"/>
    <col min="258" max="259" width="11.375" style="1" bestFit="1" customWidth="1"/>
    <col min="260" max="512" width="9" style="1"/>
    <col min="513" max="513" width="52.625" style="1" customWidth="1"/>
    <col min="514" max="515" width="11.375" style="1" bestFit="1" customWidth="1"/>
    <col min="516" max="768" width="9" style="1"/>
    <col min="769" max="769" width="52.625" style="1" customWidth="1"/>
    <col min="770" max="771" width="11.375" style="1" bestFit="1" customWidth="1"/>
    <col min="772" max="1024" width="9" style="1"/>
    <col min="1025" max="1025" width="52.625" style="1" customWidth="1"/>
    <col min="1026" max="1027" width="11.375" style="1" bestFit="1" customWidth="1"/>
    <col min="1028" max="1280" width="9" style="1"/>
    <col min="1281" max="1281" width="52.625" style="1" customWidth="1"/>
    <col min="1282" max="1283" width="11.375" style="1" bestFit="1" customWidth="1"/>
    <col min="1284" max="1536" width="9" style="1"/>
    <col min="1537" max="1537" width="52.625" style="1" customWidth="1"/>
    <col min="1538" max="1539" width="11.375" style="1" bestFit="1" customWidth="1"/>
    <col min="1540" max="1792" width="9" style="1"/>
    <col min="1793" max="1793" width="52.625" style="1" customWidth="1"/>
    <col min="1794" max="1795" width="11.375" style="1" bestFit="1" customWidth="1"/>
    <col min="1796" max="2048" width="9" style="1"/>
    <col min="2049" max="2049" width="52.625" style="1" customWidth="1"/>
    <col min="2050" max="2051" width="11.375" style="1" bestFit="1" customWidth="1"/>
    <col min="2052" max="2304" width="9" style="1"/>
    <col min="2305" max="2305" width="52.625" style="1" customWidth="1"/>
    <col min="2306" max="2307" width="11.375" style="1" bestFit="1" customWidth="1"/>
    <col min="2308" max="2560" width="9" style="1"/>
    <col min="2561" max="2561" width="52.625" style="1" customWidth="1"/>
    <col min="2562" max="2563" width="11.375" style="1" bestFit="1" customWidth="1"/>
    <col min="2564" max="2816" width="9" style="1"/>
    <col min="2817" max="2817" width="52.625" style="1" customWidth="1"/>
    <col min="2818" max="2819" width="11.375" style="1" bestFit="1" customWidth="1"/>
    <col min="2820" max="3072" width="9" style="1"/>
    <col min="3073" max="3073" width="52.625" style="1" customWidth="1"/>
    <col min="3074" max="3075" width="11.375" style="1" bestFit="1" customWidth="1"/>
    <col min="3076" max="3328" width="9" style="1"/>
    <col min="3329" max="3329" width="52.625" style="1" customWidth="1"/>
    <col min="3330" max="3331" width="11.375" style="1" bestFit="1" customWidth="1"/>
    <col min="3332" max="3584" width="9" style="1"/>
    <col min="3585" max="3585" width="52.625" style="1" customWidth="1"/>
    <col min="3586" max="3587" width="11.375" style="1" bestFit="1" customWidth="1"/>
    <col min="3588" max="3840" width="9" style="1"/>
    <col min="3841" max="3841" width="52.625" style="1" customWidth="1"/>
    <col min="3842" max="3843" width="11.375" style="1" bestFit="1" customWidth="1"/>
    <col min="3844" max="4096" width="9" style="1"/>
    <col min="4097" max="4097" width="52.625" style="1" customWidth="1"/>
    <col min="4098" max="4099" width="11.375" style="1" bestFit="1" customWidth="1"/>
    <col min="4100" max="4352" width="9" style="1"/>
    <col min="4353" max="4353" width="52.625" style="1" customWidth="1"/>
    <col min="4354" max="4355" width="11.375" style="1" bestFit="1" customWidth="1"/>
    <col min="4356" max="4608" width="9" style="1"/>
    <col min="4609" max="4609" width="52.625" style="1" customWidth="1"/>
    <col min="4610" max="4611" width="11.375" style="1" bestFit="1" customWidth="1"/>
    <col min="4612" max="4864" width="9" style="1"/>
    <col min="4865" max="4865" width="52.625" style="1" customWidth="1"/>
    <col min="4866" max="4867" width="11.375" style="1" bestFit="1" customWidth="1"/>
    <col min="4868" max="5120" width="9" style="1"/>
    <col min="5121" max="5121" width="52.625" style="1" customWidth="1"/>
    <col min="5122" max="5123" width="11.375" style="1" bestFit="1" customWidth="1"/>
    <col min="5124" max="5376" width="9" style="1"/>
    <col min="5377" max="5377" width="52.625" style="1" customWidth="1"/>
    <col min="5378" max="5379" width="11.375" style="1" bestFit="1" customWidth="1"/>
    <col min="5380" max="5632" width="9" style="1"/>
    <col min="5633" max="5633" width="52.625" style="1" customWidth="1"/>
    <col min="5634" max="5635" width="11.375" style="1" bestFit="1" customWidth="1"/>
    <col min="5636" max="5888" width="9" style="1"/>
    <col min="5889" max="5889" width="52.625" style="1" customWidth="1"/>
    <col min="5890" max="5891" width="11.375" style="1" bestFit="1" customWidth="1"/>
    <col min="5892" max="6144" width="9" style="1"/>
    <col min="6145" max="6145" width="52.625" style="1" customWidth="1"/>
    <col min="6146" max="6147" width="11.375" style="1" bestFit="1" customWidth="1"/>
    <col min="6148" max="6400" width="9" style="1"/>
    <col min="6401" max="6401" width="52.625" style="1" customWidth="1"/>
    <col min="6402" max="6403" width="11.375" style="1" bestFit="1" customWidth="1"/>
    <col min="6404" max="6656" width="9" style="1"/>
    <col min="6657" max="6657" width="52.625" style="1" customWidth="1"/>
    <col min="6658" max="6659" width="11.375" style="1" bestFit="1" customWidth="1"/>
    <col min="6660" max="6912" width="9" style="1"/>
    <col min="6913" max="6913" width="52.625" style="1" customWidth="1"/>
    <col min="6914" max="6915" width="11.375" style="1" bestFit="1" customWidth="1"/>
    <col min="6916" max="7168" width="9" style="1"/>
    <col min="7169" max="7169" width="52.625" style="1" customWidth="1"/>
    <col min="7170" max="7171" width="11.375" style="1" bestFit="1" customWidth="1"/>
    <col min="7172" max="7424" width="9" style="1"/>
    <col min="7425" max="7425" width="52.625" style="1" customWidth="1"/>
    <col min="7426" max="7427" width="11.375" style="1" bestFit="1" customWidth="1"/>
    <col min="7428" max="7680" width="9" style="1"/>
    <col min="7681" max="7681" width="52.625" style="1" customWidth="1"/>
    <col min="7682" max="7683" width="11.375" style="1" bestFit="1" customWidth="1"/>
    <col min="7684" max="7936" width="9" style="1"/>
    <col min="7937" max="7937" width="52.625" style="1" customWidth="1"/>
    <col min="7938" max="7939" width="11.375" style="1" bestFit="1" customWidth="1"/>
    <col min="7940" max="8192" width="9" style="1"/>
    <col min="8193" max="8193" width="52.625" style="1" customWidth="1"/>
    <col min="8194" max="8195" width="11.375" style="1" bestFit="1" customWidth="1"/>
    <col min="8196" max="8448" width="9" style="1"/>
    <col min="8449" max="8449" width="52.625" style="1" customWidth="1"/>
    <col min="8450" max="8451" width="11.375" style="1" bestFit="1" customWidth="1"/>
    <col min="8452" max="8704" width="9" style="1"/>
    <col min="8705" max="8705" width="52.625" style="1" customWidth="1"/>
    <col min="8706" max="8707" width="11.375" style="1" bestFit="1" customWidth="1"/>
    <col min="8708" max="8960" width="9" style="1"/>
    <col min="8961" max="8961" width="52.625" style="1" customWidth="1"/>
    <col min="8962" max="8963" width="11.375" style="1" bestFit="1" customWidth="1"/>
    <col min="8964" max="9216" width="9" style="1"/>
    <col min="9217" max="9217" width="52.625" style="1" customWidth="1"/>
    <col min="9218" max="9219" width="11.375" style="1" bestFit="1" customWidth="1"/>
    <col min="9220" max="9472" width="9" style="1"/>
    <col min="9473" max="9473" width="52.625" style="1" customWidth="1"/>
    <col min="9474" max="9475" width="11.375" style="1" bestFit="1" customWidth="1"/>
    <col min="9476" max="9728" width="9" style="1"/>
    <col min="9729" max="9729" width="52.625" style="1" customWidth="1"/>
    <col min="9730" max="9731" width="11.375" style="1" bestFit="1" customWidth="1"/>
    <col min="9732" max="9984" width="9" style="1"/>
    <col min="9985" max="9985" width="52.625" style="1" customWidth="1"/>
    <col min="9986" max="9987" width="11.375" style="1" bestFit="1" customWidth="1"/>
    <col min="9988" max="10240" width="9" style="1"/>
    <col min="10241" max="10241" width="52.625" style="1" customWidth="1"/>
    <col min="10242" max="10243" width="11.375" style="1" bestFit="1" customWidth="1"/>
    <col min="10244" max="10496" width="9" style="1"/>
    <col min="10497" max="10497" width="52.625" style="1" customWidth="1"/>
    <col min="10498" max="10499" width="11.375" style="1" bestFit="1" customWidth="1"/>
    <col min="10500" max="10752" width="9" style="1"/>
    <col min="10753" max="10753" width="52.625" style="1" customWidth="1"/>
    <col min="10754" max="10755" width="11.375" style="1" bestFit="1" customWidth="1"/>
    <col min="10756" max="11008" width="9" style="1"/>
    <col min="11009" max="11009" width="52.625" style="1" customWidth="1"/>
    <col min="11010" max="11011" width="11.375" style="1" bestFit="1" customWidth="1"/>
    <col min="11012" max="11264" width="9" style="1"/>
    <col min="11265" max="11265" width="52.625" style="1" customWidth="1"/>
    <col min="11266" max="11267" width="11.375" style="1" bestFit="1" customWidth="1"/>
    <col min="11268" max="11520" width="9" style="1"/>
    <col min="11521" max="11521" width="52.625" style="1" customWidth="1"/>
    <col min="11522" max="11523" width="11.375" style="1" bestFit="1" customWidth="1"/>
    <col min="11524" max="11776" width="9" style="1"/>
    <col min="11777" max="11777" width="52.625" style="1" customWidth="1"/>
    <col min="11778" max="11779" width="11.375" style="1" bestFit="1" customWidth="1"/>
    <col min="11780" max="12032" width="9" style="1"/>
    <col min="12033" max="12033" width="52.625" style="1" customWidth="1"/>
    <col min="12034" max="12035" width="11.375" style="1" bestFit="1" customWidth="1"/>
    <col min="12036" max="12288" width="9" style="1"/>
    <col min="12289" max="12289" width="52.625" style="1" customWidth="1"/>
    <col min="12290" max="12291" width="11.375" style="1" bestFit="1" customWidth="1"/>
    <col min="12292" max="12544" width="9" style="1"/>
    <col min="12545" max="12545" width="52.625" style="1" customWidth="1"/>
    <col min="12546" max="12547" width="11.375" style="1" bestFit="1" customWidth="1"/>
    <col min="12548" max="12800" width="9" style="1"/>
    <col min="12801" max="12801" width="52.625" style="1" customWidth="1"/>
    <col min="12802" max="12803" width="11.375" style="1" bestFit="1" customWidth="1"/>
    <col min="12804" max="13056" width="9" style="1"/>
    <col min="13057" max="13057" width="52.625" style="1" customWidth="1"/>
    <col min="13058" max="13059" width="11.375" style="1" bestFit="1" customWidth="1"/>
    <col min="13060" max="13312" width="9" style="1"/>
    <col min="13313" max="13313" width="52.625" style="1" customWidth="1"/>
    <col min="13314" max="13315" width="11.375" style="1" bestFit="1" customWidth="1"/>
    <col min="13316" max="13568" width="9" style="1"/>
    <col min="13569" max="13569" width="52.625" style="1" customWidth="1"/>
    <col min="13570" max="13571" width="11.375" style="1" bestFit="1" customWidth="1"/>
    <col min="13572" max="13824" width="9" style="1"/>
    <col min="13825" max="13825" width="52.625" style="1" customWidth="1"/>
    <col min="13826" max="13827" width="11.375" style="1" bestFit="1" customWidth="1"/>
    <col min="13828" max="14080" width="9" style="1"/>
    <col min="14081" max="14081" width="52.625" style="1" customWidth="1"/>
    <col min="14082" max="14083" width="11.375" style="1" bestFit="1" customWidth="1"/>
    <col min="14084" max="14336" width="9" style="1"/>
    <col min="14337" max="14337" width="52.625" style="1" customWidth="1"/>
    <col min="14338" max="14339" width="11.375" style="1" bestFit="1" customWidth="1"/>
    <col min="14340" max="14592" width="9" style="1"/>
    <col min="14593" max="14593" width="52.625" style="1" customWidth="1"/>
    <col min="14594" max="14595" width="11.375" style="1" bestFit="1" customWidth="1"/>
    <col min="14596" max="14848" width="9" style="1"/>
    <col min="14849" max="14849" width="52.625" style="1" customWidth="1"/>
    <col min="14850" max="14851" width="11.375" style="1" bestFit="1" customWidth="1"/>
    <col min="14852" max="15104" width="9" style="1"/>
    <col min="15105" max="15105" width="52.625" style="1" customWidth="1"/>
    <col min="15106" max="15107" width="11.375" style="1" bestFit="1" customWidth="1"/>
    <col min="15108" max="15360" width="9" style="1"/>
    <col min="15361" max="15361" width="52.625" style="1" customWidth="1"/>
    <col min="15362" max="15363" width="11.375" style="1" bestFit="1" customWidth="1"/>
    <col min="15364" max="15616" width="9" style="1"/>
    <col min="15617" max="15617" width="52.625" style="1" customWidth="1"/>
    <col min="15618" max="15619" width="11.375" style="1" bestFit="1" customWidth="1"/>
    <col min="15620" max="15872" width="9" style="1"/>
    <col min="15873" max="15873" width="52.625" style="1" customWidth="1"/>
    <col min="15874" max="15875" width="11.375" style="1" bestFit="1" customWidth="1"/>
    <col min="15876" max="16128" width="9" style="1"/>
    <col min="16129" max="16129" width="52.625" style="1" customWidth="1"/>
    <col min="16130" max="16131" width="11.375" style="1" bestFit="1" customWidth="1"/>
    <col min="16132" max="16384" width="9" style="1"/>
  </cols>
  <sheetData>
    <row r="1" spans="1:8" ht="21">
      <c r="A1" s="201" t="s">
        <v>97</v>
      </c>
      <c r="B1" s="201"/>
      <c r="C1" s="201"/>
      <c r="D1" s="201"/>
    </row>
    <row r="2" spans="1:8" ht="21">
      <c r="A2" s="202" t="s">
        <v>0</v>
      </c>
      <c r="B2" s="203"/>
      <c r="C2" s="203"/>
      <c r="D2" s="203"/>
    </row>
    <row r="3" spans="1:8">
      <c r="A3" s="204" t="s">
        <v>1</v>
      </c>
      <c r="B3" s="57" t="s">
        <v>2</v>
      </c>
      <c r="C3" s="206" t="s">
        <v>3</v>
      </c>
      <c r="D3" s="208" t="s">
        <v>4</v>
      </c>
    </row>
    <row r="4" spans="1:8">
      <c r="A4" s="205"/>
      <c r="B4" s="58" t="s">
        <v>5</v>
      </c>
      <c r="C4" s="207"/>
      <c r="D4" s="209"/>
      <c r="E4" s="126" t="s">
        <v>75</v>
      </c>
    </row>
    <row r="5" spans="1:8" ht="21" customHeight="1">
      <c r="A5" s="88" t="s">
        <v>6</v>
      </c>
      <c r="B5" s="40">
        <f>+B6+B7</f>
        <v>1420</v>
      </c>
      <c r="C5" s="40">
        <f>+C6+C7</f>
        <v>867</v>
      </c>
      <c r="D5" s="106">
        <f t="shared" ref="D5:D10" si="0">+C5*100/B5</f>
        <v>61.056338028169016</v>
      </c>
    </row>
    <row r="6" spans="1:8" ht="21" customHeight="1">
      <c r="A6" s="88" t="s">
        <v>28</v>
      </c>
      <c r="B6" s="40">
        <f>+B8+B21+B28-B7</f>
        <v>1320</v>
      </c>
      <c r="C6" s="40">
        <f>+C8+C21+C28-C7</f>
        <v>867</v>
      </c>
      <c r="D6" s="106">
        <f t="shared" si="0"/>
        <v>65.681818181818187</v>
      </c>
    </row>
    <row r="7" spans="1:8" ht="21" customHeight="1">
      <c r="A7" s="88" t="s">
        <v>46</v>
      </c>
      <c r="B7" s="40">
        <f>+B31</f>
        <v>100</v>
      </c>
      <c r="C7" s="40">
        <f>+C31</f>
        <v>0</v>
      </c>
      <c r="D7" s="106">
        <f t="shared" si="0"/>
        <v>0</v>
      </c>
    </row>
    <row r="8" spans="1:8" ht="21" customHeight="1">
      <c r="A8" s="29" t="s">
        <v>31</v>
      </c>
      <c r="B8" s="33">
        <f>+B9</f>
        <v>900</v>
      </c>
      <c r="C8" s="42">
        <f>+C9</f>
        <v>524</v>
      </c>
      <c r="D8" s="46">
        <f t="shared" si="0"/>
        <v>58.222222222222221</v>
      </c>
      <c r="E8" s="129">
        <f>+B8-C8</f>
        <v>376</v>
      </c>
    </row>
    <row r="9" spans="1:8" ht="21" customHeight="1">
      <c r="A9" s="14" t="s">
        <v>26</v>
      </c>
      <c r="B9" s="34">
        <f>+B10</f>
        <v>900</v>
      </c>
      <c r="C9" s="41">
        <f>+C10</f>
        <v>524</v>
      </c>
      <c r="D9" s="47">
        <f t="shared" si="0"/>
        <v>58.222222222222221</v>
      </c>
    </row>
    <row r="10" spans="1:8" s="20" customFormat="1" ht="21" customHeight="1">
      <c r="A10" s="23" t="s">
        <v>17</v>
      </c>
      <c r="B10" s="24">
        <f>+B11+B12+B16+B17+B18</f>
        <v>900</v>
      </c>
      <c r="C10" s="89">
        <f>+C11+C12+C16+C17+C18</f>
        <v>524</v>
      </c>
      <c r="D10" s="48">
        <f t="shared" si="0"/>
        <v>58.222222222222221</v>
      </c>
      <c r="E10" s="127"/>
      <c r="H10" s="44" t="s">
        <v>27</v>
      </c>
    </row>
    <row r="11" spans="1:8" ht="21" customHeight="1">
      <c r="A11" s="68" t="s">
        <v>18</v>
      </c>
      <c r="B11" s="31">
        <v>20</v>
      </c>
      <c r="C11" s="91">
        <v>0</v>
      </c>
      <c r="D11" s="49"/>
    </row>
    <row r="12" spans="1:8" ht="21.75" customHeight="1">
      <c r="A12" s="102" t="s">
        <v>32</v>
      </c>
      <c r="B12" s="32">
        <v>100</v>
      </c>
      <c r="C12" s="92">
        <f>+C13+C14+C15</f>
        <v>40</v>
      </c>
      <c r="D12" s="104">
        <f>+C12*100/B12</f>
        <v>40</v>
      </c>
      <c r="E12" s="129"/>
    </row>
    <row r="13" spans="1:8" ht="20.100000000000001" customHeight="1">
      <c r="A13" s="64" t="s">
        <v>56</v>
      </c>
      <c r="B13" s="78">
        <v>20</v>
      </c>
      <c r="C13" s="103">
        <v>20</v>
      </c>
      <c r="D13" s="77"/>
      <c r="F13" s="1" t="s">
        <v>63</v>
      </c>
    </row>
    <row r="14" spans="1:8" ht="20.100000000000001" customHeight="1">
      <c r="A14" s="64" t="s">
        <v>57</v>
      </c>
      <c r="B14" s="78">
        <v>20</v>
      </c>
      <c r="C14" s="103">
        <v>0</v>
      </c>
      <c r="D14" s="77"/>
    </row>
    <row r="15" spans="1:8" ht="20.100000000000001" customHeight="1">
      <c r="A15" s="64" t="s">
        <v>58</v>
      </c>
      <c r="B15" s="78">
        <v>60</v>
      </c>
      <c r="C15" s="103">
        <f>20</f>
        <v>20</v>
      </c>
      <c r="D15" s="77"/>
      <c r="F15" s="1" t="s">
        <v>63</v>
      </c>
    </row>
    <row r="16" spans="1:8" ht="21" customHeight="1">
      <c r="A16" s="26" t="s">
        <v>33</v>
      </c>
      <c r="B16" s="32">
        <v>20</v>
      </c>
      <c r="C16" s="92">
        <v>24</v>
      </c>
      <c r="D16" s="104">
        <f>+C16*100/B16</f>
        <v>120</v>
      </c>
      <c r="F16" s="1" t="s">
        <v>64</v>
      </c>
    </row>
    <row r="17" spans="1:9" ht="21" customHeight="1">
      <c r="A17" s="26" t="s">
        <v>34</v>
      </c>
      <c r="B17" s="32">
        <v>60</v>
      </c>
      <c r="C17" s="92">
        <f>20+20</f>
        <v>40</v>
      </c>
      <c r="D17" s="104">
        <f>+C17*100/B17</f>
        <v>66.666666666666671</v>
      </c>
      <c r="F17" s="1" t="s">
        <v>65</v>
      </c>
    </row>
    <row r="18" spans="1:9" ht="21" customHeight="1">
      <c r="A18" s="26" t="s">
        <v>35</v>
      </c>
      <c r="B18" s="32">
        <f>+B19+B20</f>
        <v>700</v>
      </c>
      <c r="C18" s="92">
        <f>+C19+C20</f>
        <v>420</v>
      </c>
      <c r="D18" s="104">
        <f>+C18*100/B18</f>
        <v>60</v>
      </c>
    </row>
    <row r="19" spans="1:9" ht="20.100000000000001" customHeight="1">
      <c r="A19" s="26" t="s">
        <v>36</v>
      </c>
      <c r="B19" s="78">
        <v>200</v>
      </c>
      <c r="C19" s="76">
        <f>20+20</f>
        <v>40</v>
      </c>
      <c r="D19" s="52"/>
      <c r="F19" s="1" t="s">
        <v>65</v>
      </c>
    </row>
    <row r="20" spans="1:9" ht="20.100000000000001" customHeight="1">
      <c r="A20" s="79" t="s">
        <v>24</v>
      </c>
      <c r="B20" s="80">
        <v>500</v>
      </c>
      <c r="C20" s="81">
        <f>20+20+20+20+20+20+20+20+20+20+20+20+20+20+20+20+20+20+20</f>
        <v>380</v>
      </c>
      <c r="D20" s="82"/>
      <c r="F20" s="1" t="s">
        <v>74</v>
      </c>
    </row>
    <row r="21" spans="1:9" ht="21" customHeight="1">
      <c r="A21" s="72" t="s">
        <v>37</v>
      </c>
      <c r="B21" s="73">
        <f>+B22</f>
        <v>60</v>
      </c>
      <c r="C21" s="74">
        <f>+C22</f>
        <v>169</v>
      </c>
      <c r="D21" s="75">
        <f t="shared" ref="D21" si="1">+C21*100/B21</f>
        <v>281.66666666666669</v>
      </c>
      <c r="I21"/>
    </row>
    <row r="22" spans="1:9" ht="21" customHeight="1">
      <c r="A22" s="15" t="s">
        <v>38</v>
      </c>
      <c r="B22" s="69">
        <f>+B23+B24</f>
        <v>60</v>
      </c>
      <c r="C22" s="70">
        <f>+C24</f>
        <v>169</v>
      </c>
      <c r="D22" s="71">
        <f>+C22*100/B22</f>
        <v>281.66666666666669</v>
      </c>
      <c r="I22"/>
    </row>
    <row r="23" spans="1:9" s="20" customFormat="1" ht="21" customHeight="1">
      <c r="A23" s="18" t="s">
        <v>39</v>
      </c>
      <c r="B23" s="19">
        <v>0</v>
      </c>
      <c r="C23" s="90">
        <v>0</v>
      </c>
      <c r="D23" s="51"/>
      <c r="E23" s="127"/>
      <c r="I23"/>
    </row>
    <row r="24" spans="1:9" s="20" customFormat="1" ht="21" customHeight="1">
      <c r="A24" s="18" t="s">
        <v>40</v>
      </c>
      <c r="B24" s="24">
        <f>+B25+B26</f>
        <v>60</v>
      </c>
      <c r="C24" s="89">
        <f>+C25+C26+C27</f>
        <v>169</v>
      </c>
      <c r="D24" s="48">
        <f>+C24*100/B24</f>
        <v>281.66666666666669</v>
      </c>
      <c r="E24" s="127"/>
    </row>
    <row r="25" spans="1:9" s="20" customFormat="1" ht="20.100000000000001" customHeight="1">
      <c r="A25" s="86" t="s">
        <v>43</v>
      </c>
      <c r="B25" s="85">
        <v>20</v>
      </c>
      <c r="C25" s="25">
        <v>20</v>
      </c>
      <c r="D25" s="48"/>
      <c r="E25" s="127"/>
      <c r="F25" s="20" t="s">
        <v>62</v>
      </c>
    </row>
    <row r="26" spans="1:9" s="20" customFormat="1" ht="20.100000000000001" customHeight="1">
      <c r="A26" s="86" t="s">
        <v>44</v>
      </c>
      <c r="B26" s="85">
        <v>40</v>
      </c>
      <c r="C26" s="25">
        <f>20+20</f>
        <v>40</v>
      </c>
      <c r="D26" s="48"/>
      <c r="E26" s="127"/>
      <c r="F26" s="20" t="s">
        <v>66</v>
      </c>
    </row>
    <row r="27" spans="1:9" s="20" customFormat="1" ht="20.100000000000001" customHeight="1">
      <c r="A27" s="86" t="s">
        <v>45</v>
      </c>
      <c r="B27" s="24">
        <v>0</v>
      </c>
      <c r="C27" s="25">
        <v>109</v>
      </c>
      <c r="D27" s="48"/>
      <c r="E27" s="127"/>
      <c r="F27" s="20" t="s">
        <v>61</v>
      </c>
    </row>
    <row r="28" spans="1:9" s="20" customFormat="1" ht="21" customHeight="1">
      <c r="A28" s="30" t="s">
        <v>41</v>
      </c>
      <c r="B28" s="33">
        <f>+B29</f>
        <v>460</v>
      </c>
      <c r="C28" s="42">
        <f>+C29</f>
        <v>174</v>
      </c>
      <c r="D28" s="43">
        <f t="shared" ref="D28" si="2">+C28*100/B28</f>
        <v>37.826086956521742</v>
      </c>
      <c r="E28" s="130"/>
    </row>
    <row r="29" spans="1:9" s="20" customFormat="1" ht="21" customHeight="1">
      <c r="A29" s="17" t="s">
        <v>42</v>
      </c>
      <c r="B29" s="34">
        <f>+B30+B31+B35</f>
        <v>460</v>
      </c>
      <c r="C29" s="41">
        <f>+C30+C31+C35</f>
        <v>174</v>
      </c>
      <c r="D29" s="53">
        <f>+C29*100/B29</f>
        <v>37.826086956521742</v>
      </c>
      <c r="E29" s="127"/>
    </row>
    <row r="30" spans="1:9" s="20" customFormat="1" ht="21.75" customHeight="1">
      <c r="A30" s="18" t="s">
        <v>19</v>
      </c>
      <c r="B30" s="24">
        <v>200</v>
      </c>
      <c r="C30" s="25">
        <f>31+34+28</f>
        <v>93</v>
      </c>
      <c r="D30" s="48">
        <f>+C30*100/B30</f>
        <v>46.5</v>
      </c>
      <c r="E30" s="127"/>
      <c r="F30" s="20" t="s">
        <v>76</v>
      </c>
    </row>
    <row r="31" spans="1:9" s="20" customFormat="1" ht="21" customHeight="1">
      <c r="A31" s="22" t="s">
        <v>20</v>
      </c>
      <c r="B31" s="19">
        <f>+B33</f>
        <v>100</v>
      </c>
      <c r="C31" s="84">
        <v>0</v>
      </c>
      <c r="D31" s="67"/>
      <c r="E31" s="127"/>
      <c r="H31" s="20">
        <v>0</v>
      </c>
    </row>
    <row r="32" spans="1:9" s="20" customFormat="1" ht="21" customHeight="1">
      <c r="A32" s="37" t="s">
        <v>21</v>
      </c>
      <c r="B32" s="38"/>
      <c r="C32" s="39"/>
      <c r="D32" s="52"/>
      <c r="E32" s="127"/>
    </row>
    <row r="33" spans="1:6" s="20" customFormat="1" ht="20.100000000000001" customHeight="1">
      <c r="A33" s="35" t="s">
        <v>22</v>
      </c>
      <c r="B33" s="36">
        <v>100</v>
      </c>
      <c r="C33" s="39">
        <v>0</v>
      </c>
      <c r="D33" s="52"/>
      <c r="E33" s="127"/>
    </row>
    <row r="34" spans="1:6" s="20" customFormat="1" ht="20.100000000000001" customHeight="1">
      <c r="A34" s="16" t="s">
        <v>23</v>
      </c>
      <c r="B34" s="3">
        <v>2</v>
      </c>
      <c r="C34" s="83">
        <v>0</v>
      </c>
      <c r="D34" s="50"/>
      <c r="E34" s="127"/>
    </row>
    <row r="35" spans="1:6" s="20" customFormat="1" ht="21" customHeight="1">
      <c r="A35" s="21" t="s">
        <v>25</v>
      </c>
      <c r="B35" s="27">
        <v>160</v>
      </c>
      <c r="C35" s="28">
        <f>25+15+19+22</f>
        <v>81</v>
      </c>
      <c r="D35" s="54"/>
      <c r="E35" s="127"/>
      <c r="F35" s="20" t="s">
        <v>81</v>
      </c>
    </row>
    <row r="36" spans="1:6" s="20" customFormat="1" ht="12.75" customHeight="1">
      <c r="A36" s="173"/>
      <c r="B36" s="174"/>
      <c r="C36" s="175"/>
      <c r="D36" s="176"/>
      <c r="E36" s="127"/>
    </row>
    <row r="37" spans="1:6" customFormat="1" ht="21">
      <c r="A37" s="166" t="s">
        <v>98</v>
      </c>
      <c r="B37" s="121"/>
      <c r="C37" s="167">
        <v>21</v>
      </c>
      <c r="D37" s="168" t="s">
        <v>99</v>
      </c>
      <c r="E37" s="169"/>
      <c r="F37" s="169"/>
    </row>
    <row r="38" spans="1:6" s="171" customFormat="1" ht="21.75" customHeight="1">
      <c r="A38" s="170" t="s">
        <v>100</v>
      </c>
      <c r="B38" s="121">
        <v>51</v>
      </c>
      <c r="C38" s="167">
        <v>25</v>
      </c>
      <c r="D38" s="172">
        <f>+C38*100/B38</f>
        <v>49.019607843137258</v>
      </c>
      <c r="E38" s="169"/>
      <c r="F38" s="169"/>
    </row>
    <row r="39" spans="1:6" ht="21.75" customHeight="1">
      <c r="B39" s="1"/>
      <c r="C39" s="1" t="s">
        <v>101</v>
      </c>
      <c r="D39" s="1"/>
    </row>
    <row r="40" spans="1:6" ht="21.75" customHeight="1">
      <c r="B40" s="1"/>
      <c r="C40" s="1"/>
      <c r="D40" s="1"/>
    </row>
    <row r="41" spans="1:6" s="108" customFormat="1" ht="21">
      <c r="A41" s="200" t="s">
        <v>47</v>
      </c>
      <c r="B41" s="200"/>
      <c r="C41" s="200"/>
      <c r="D41" s="200"/>
      <c r="E41" s="128"/>
      <c r="F41" s="107"/>
    </row>
    <row r="42" spans="1:6" s="108" customFormat="1" ht="21">
      <c r="A42" s="200" t="s">
        <v>102</v>
      </c>
      <c r="B42" s="200"/>
      <c r="C42" s="200"/>
      <c r="D42" s="200"/>
      <c r="E42" s="128"/>
      <c r="F42" s="107"/>
    </row>
    <row r="43" spans="1:6" s="111" customFormat="1">
      <c r="A43" s="210" t="s">
        <v>7</v>
      </c>
      <c r="B43" s="109" t="s">
        <v>8</v>
      </c>
      <c r="C43" s="110" t="s">
        <v>9</v>
      </c>
      <c r="D43" s="212" t="s">
        <v>4</v>
      </c>
      <c r="E43" s="128"/>
      <c r="F43" s="107"/>
    </row>
    <row r="44" spans="1:6" s="111" customFormat="1">
      <c r="A44" s="211"/>
      <c r="B44" s="112" t="s">
        <v>10</v>
      </c>
      <c r="C44" s="113" t="s">
        <v>11</v>
      </c>
      <c r="D44" s="213"/>
      <c r="E44" s="128"/>
      <c r="F44" s="107"/>
    </row>
    <row r="45" spans="1:6" s="111" customFormat="1" ht="19.5" thickBot="1">
      <c r="A45" s="114" t="s">
        <v>12</v>
      </c>
      <c r="B45" s="115">
        <f>+B46+B48+B49</f>
        <v>4831800</v>
      </c>
      <c r="C45" s="116">
        <f>+C46+C48+C49</f>
        <v>2228621.59</v>
      </c>
      <c r="D45" s="60">
        <f>+C45*100/B45</f>
        <v>46.124044662444639</v>
      </c>
      <c r="E45" s="128"/>
      <c r="F45" s="107"/>
    </row>
    <row r="46" spans="1:6" s="111" customFormat="1" ht="19.5" thickTop="1">
      <c r="A46" s="117" t="s">
        <v>13</v>
      </c>
      <c r="B46" s="118">
        <v>3011600</v>
      </c>
      <c r="C46" s="54">
        <f>130635+25058+34206.94+340062+198400+60568.8+465920.21</f>
        <v>1254850.95</v>
      </c>
      <c r="D46" s="119">
        <f>+C46*100/B46</f>
        <v>41.667251627042106</v>
      </c>
      <c r="E46" s="128"/>
      <c r="F46" s="107"/>
    </row>
    <row r="47" spans="1:6" s="111" customFormat="1">
      <c r="A47" s="120" t="s">
        <v>14</v>
      </c>
      <c r="B47" s="121">
        <v>0</v>
      </c>
      <c r="C47" s="63">
        <v>0</v>
      </c>
      <c r="D47" s="54"/>
      <c r="E47" s="128"/>
      <c r="F47" s="107"/>
    </row>
    <row r="48" spans="1:6" s="111" customFormat="1">
      <c r="A48" s="120" t="s">
        <v>15</v>
      </c>
      <c r="B48" s="121">
        <v>110200</v>
      </c>
      <c r="C48" s="63">
        <v>97920</v>
      </c>
      <c r="D48" s="119">
        <f>+C48*100/B48</f>
        <v>88.85662431941924</v>
      </c>
      <c r="E48" s="128"/>
      <c r="F48" s="107"/>
    </row>
    <row r="49" spans="1:6" s="111" customFormat="1">
      <c r="A49" s="120" t="s">
        <v>16</v>
      </c>
      <c r="B49" s="121">
        <f>1650000+60000</f>
        <v>1710000</v>
      </c>
      <c r="C49" s="63">
        <f>865456.64+10394</f>
        <v>875850.64</v>
      </c>
      <c r="D49" s="119">
        <f>+C49*100/B49</f>
        <v>51.219335672514617</v>
      </c>
      <c r="E49" s="128"/>
      <c r="F49" s="107"/>
    </row>
    <row r="50" spans="1:6" s="111" customFormat="1">
      <c r="A50" s="122"/>
      <c r="B50" s="123"/>
      <c r="C50" s="124"/>
      <c r="D50" s="125"/>
      <c r="E50" s="128"/>
      <c r="F50" s="107"/>
    </row>
    <row r="51" spans="1:6" ht="21.75" customHeight="1">
      <c r="A51" s="5"/>
      <c r="B51" s="6"/>
      <c r="C51" s="7"/>
      <c r="D51" s="55"/>
    </row>
    <row r="52" spans="1:6" ht="21.75" customHeight="1">
      <c r="A52" s="201" t="s">
        <v>91</v>
      </c>
      <c r="B52" s="201"/>
      <c r="C52" s="201"/>
      <c r="D52" s="201"/>
    </row>
    <row r="53" spans="1:6" ht="21.75" customHeight="1">
      <c r="A53" s="204" t="s">
        <v>7</v>
      </c>
      <c r="B53" s="154" t="s">
        <v>8</v>
      </c>
      <c r="C53" s="8" t="s">
        <v>9</v>
      </c>
      <c r="D53" s="215" t="s">
        <v>4</v>
      </c>
    </row>
    <row r="54" spans="1:6" ht="21.75" customHeight="1">
      <c r="A54" s="214"/>
      <c r="B54" s="155" t="s">
        <v>10</v>
      </c>
      <c r="C54" s="9" t="s">
        <v>11</v>
      </c>
      <c r="D54" s="216"/>
    </row>
    <row r="55" spans="1:6" ht="21.75" customHeight="1">
      <c r="A55" s="156" t="s">
        <v>92</v>
      </c>
      <c r="B55" s="154">
        <v>267750</v>
      </c>
      <c r="C55" s="157">
        <v>0</v>
      </c>
      <c r="D55" s="158">
        <f>+C55*100/B55</f>
        <v>0</v>
      </c>
    </row>
    <row r="56" spans="1:6" ht="21.75" customHeight="1">
      <c r="A56" s="159"/>
      <c r="B56" s="160"/>
      <c r="C56" s="161"/>
      <c r="D56" s="162"/>
    </row>
    <row r="57" spans="1:6" ht="21.75" customHeight="1">
      <c r="A57" s="10"/>
      <c r="B57" s="155"/>
      <c r="C57" s="163"/>
      <c r="D57" s="164"/>
    </row>
    <row r="58" spans="1:6" ht="21.75" customHeight="1">
      <c r="A58" s="5"/>
      <c r="B58" s="165"/>
      <c r="C58" s="7"/>
      <c r="D58" s="55"/>
    </row>
    <row r="59" spans="1:6" ht="21.75" customHeight="1">
      <c r="A59" s="201" t="s">
        <v>103</v>
      </c>
      <c r="B59" s="201"/>
      <c r="C59" s="201"/>
      <c r="D59" s="201"/>
    </row>
    <row r="60" spans="1:6" ht="21.75" customHeight="1">
      <c r="A60" s="204" t="s">
        <v>7</v>
      </c>
      <c r="B60" s="154" t="s">
        <v>8</v>
      </c>
      <c r="C60" s="8" t="s">
        <v>9</v>
      </c>
      <c r="D60" s="215" t="s">
        <v>4</v>
      </c>
    </row>
    <row r="61" spans="1:6" ht="21.75" customHeight="1">
      <c r="A61" s="214"/>
      <c r="B61" s="155" t="s">
        <v>10</v>
      </c>
      <c r="C61" s="9" t="s">
        <v>11</v>
      </c>
      <c r="D61" s="216"/>
    </row>
    <row r="62" spans="1:6" ht="21.75" customHeight="1">
      <c r="A62" s="156" t="s">
        <v>93</v>
      </c>
      <c r="B62" s="154">
        <v>139750</v>
      </c>
      <c r="C62" s="157">
        <f>+B62</f>
        <v>139750</v>
      </c>
      <c r="D62" s="158">
        <f>+C62*100/B62</f>
        <v>100</v>
      </c>
    </row>
    <row r="63" spans="1:6" ht="21.75" customHeight="1">
      <c r="A63" s="159" t="s">
        <v>94</v>
      </c>
      <c r="B63" s="160"/>
      <c r="C63" s="161"/>
      <c r="D63" s="162"/>
    </row>
    <row r="64" spans="1:6" ht="21.75" customHeight="1">
      <c r="A64" s="159" t="s">
        <v>96</v>
      </c>
      <c r="B64" s="160"/>
      <c r="C64" s="161"/>
      <c r="D64" s="162"/>
    </row>
    <row r="65" spans="1:4" ht="21.75" customHeight="1">
      <c r="A65" s="159" t="s">
        <v>95</v>
      </c>
      <c r="B65" s="160"/>
      <c r="C65" s="161"/>
      <c r="D65" s="162"/>
    </row>
    <row r="66" spans="1:4" ht="21.75" customHeight="1">
      <c r="A66" s="10"/>
      <c r="B66" s="155"/>
      <c r="C66" s="163"/>
      <c r="D66" s="164"/>
    </row>
    <row r="67" spans="1:4" ht="21.75" customHeight="1">
      <c r="A67" s="5"/>
      <c r="B67" s="6"/>
      <c r="C67" s="7"/>
      <c r="D67" s="55"/>
    </row>
    <row r="68" spans="1:4" ht="21.75" customHeight="1">
      <c r="A68" s="5"/>
      <c r="B68" s="6"/>
      <c r="C68" s="7"/>
      <c r="D68" s="55"/>
    </row>
    <row r="69" spans="1:4" ht="21.75" customHeight="1">
      <c r="A69" s="5"/>
      <c r="B69" s="6"/>
      <c r="C69" s="7"/>
      <c r="D69" s="55"/>
    </row>
    <row r="70" spans="1:4" ht="21.75" customHeight="1">
      <c r="A70" s="5"/>
      <c r="B70" s="6"/>
      <c r="C70" s="7"/>
      <c r="D70" s="55"/>
    </row>
    <row r="71" spans="1:4" ht="21.75" customHeight="1">
      <c r="A71" s="5"/>
      <c r="B71" s="6"/>
      <c r="C71" s="7"/>
      <c r="D71" s="55"/>
    </row>
    <row r="72" spans="1:4" ht="21.75" customHeight="1">
      <c r="A72" s="5"/>
      <c r="B72" s="6"/>
      <c r="C72" s="7"/>
      <c r="D72" s="55"/>
    </row>
    <row r="73" spans="1:4" ht="21.75" customHeight="1">
      <c r="A73" s="5"/>
      <c r="B73" s="6"/>
      <c r="C73" s="7"/>
      <c r="D73" s="55"/>
    </row>
    <row r="74" spans="1:4" ht="21.75" customHeight="1">
      <c r="A74" s="5"/>
      <c r="B74" s="6"/>
      <c r="C74" s="7"/>
      <c r="D74" s="55"/>
    </row>
    <row r="75" spans="1:4" ht="21.75" customHeight="1">
      <c r="A75" s="5"/>
      <c r="B75" s="6"/>
      <c r="C75" s="7"/>
      <c r="D75" s="55"/>
    </row>
    <row r="76" spans="1:4" ht="21.75" customHeight="1">
      <c r="A76" s="5"/>
      <c r="B76" s="6"/>
      <c r="C76" s="7"/>
      <c r="D76" s="55"/>
    </row>
    <row r="77" spans="1:4" ht="21.75" customHeight="1">
      <c r="A77" s="5"/>
      <c r="B77" s="6"/>
      <c r="C77" s="7"/>
      <c r="D77" s="55"/>
    </row>
    <row r="78" spans="1:4" ht="21.75" customHeight="1">
      <c r="A78" s="5"/>
      <c r="B78" s="6"/>
      <c r="C78" s="7"/>
      <c r="D78" s="55"/>
    </row>
    <row r="79" spans="1:4" ht="21.75" customHeight="1">
      <c r="A79" s="5"/>
      <c r="B79" s="6"/>
      <c r="C79" s="7"/>
      <c r="D79" s="55"/>
    </row>
    <row r="80" spans="1:4" ht="21.75" customHeight="1">
      <c r="A80" s="5"/>
      <c r="B80" s="6"/>
      <c r="C80" s="7"/>
      <c r="D80" s="55"/>
    </row>
    <row r="81" spans="1:4" ht="21.75" customHeight="1">
      <c r="A81" s="5"/>
      <c r="B81" s="6"/>
      <c r="C81" s="7"/>
      <c r="D81" s="55"/>
    </row>
    <row r="82" spans="1:4" ht="21.75" customHeight="1">
      <c r="A82" s="5"/>
      <c r="B82" s="6"/>
      <c r="C82" s="7"/>
      <c r="D82" s="55"/>
    </row>
    <row r="83" spans="1:4" ht="21.75" customHeight="1">
      <c r="A83" s="5"/>
      <c r="B83" s="6"/>
      <c r="C83" s="7"/>
      <c r="D83" s="55"/>
    </row>
    <row r="84" spans="1:4" ht="21.75" customHeight="1">
      <c r="A84" s="5"/>
      <c r="B84" s="6"/>
      <c r="C84" s="7"/>
      <c r="D84" s="55"/>
    </row>
    <row r="85" spans="1:4" ht="21.75" customHeight="1">
      <c r="A85" s="5"/>
      <c r="B85" s="6"/>
      <c r="C85" s="7"/>
      <c r="D85" s="55"/>
    </row>
    <row r="86" spans="1:4" ht="21.75" customHeight="1">
      <c r="A86" s="5"/>
      <c r="B86" s="6"/>
      <c r="C86" s="7"/>
      <c r="D86" s="55"/>
    </row>
    <row r="87" spans="1:4" ht="21.75" customHeight="1">
      <c r="A87" s="5"/>
      <c r="B87" s="6"/>
      <c r="C87" s="7"/>
      <c r="D87" s="55"/>
    </row>
    <row r="88" spans="1:4" ht="21.75" customHeight="1">
      <c r="A88" s="5"/>
      <c r="B88" s="6"/>
      <c r="C88" s="7"/>
      <c r="D88" s="55"/>
    </row>
    <row r="89" spans="1:4" ht="21.75" customHeight="1">
      <c r="A89" s="5"/>
      <c r="B89" s="6"/>
      <c r="C89" s="7"/>
      <c r="D89" s="55"/>
    </row>
    <row r="90" spans="1:4" ht="21.75" customHeight="1">
      <c r="A90" s="5"/>
      <c r="B90" s="6"/>
      <c r="C90" s="7"/>
      <c r="D90" s="55"/>
    </row>
    <row r="91" spans="1:4" ht="21.75" customHeight="1">
      <c r="A91" s="5"/>
      <c r="B91" s="6"/>
      <c r="C91" s="7"/>
      <c r="D91" s="55"/>
    </row>
    <row r="92" spans="1:4" ht="21.75" customHeight="1">
      <c r="A92" s="5"/>
      <c r="B92" s="6"/>
      <c r="C92" s="7"/>
      <c r="D92" s="55"/>
    </row>
    <row r="93" spans="1:4" ht="21.75" customHeight="1">
      <c r="A93" s="5"/>
      <c r="B93" s="6"/>
      <c r="C93" s="7"/>
      <c r="D93" s="55"/>
    </row>
    <row r="94" spans="1:4">
      <c r="A94" s="5"/>
      <c r="B94" s="6"/>
      <c r="C94" s="7"/>
      <c r="D94" s="55"/>
    </row>
  </sheetData>
  <mergeCells count="15">
    <mergeCell ref="A52:D52"/>
    <mergeCell ref="A53:A54"/>
    <mergeCell ref="D53:D54"/>
    <mergeCell ref="A59:D59"/>
    <mergeCell ref="A60:A61"/>
    <mergeCell ref="D60:D61"/>
    <mergeCell ref="A41:D41"/>
    <mergeCell ref="A42:D42"/>
    <mergeCell ref="A43:A44"/>
    <mergeCell ref="D43:D44"/>
    <mergeCell ref="A1:D1"/>
    <mergeCell ref="A2:D2"/>
    <mergeCell ref="A3:A4"/>
    <mergeCell ref="C3:C4"/>
    <mergeCell ref="D3:D4"/>
  </mergeCells>
  <pageMargins left="0.59055118110236227" right="0.31496062992125984" top="0.35433070866141736" bottom="0.15748031496062992" header="0.31496062992125984" footer="0.31496062992125984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I92"/>
  <sheetViews>
    <sheetView topLeftCell="A34" workbookViewId="0">
      <selection activeCell="J42" sqref="J42"/>
    </sheetView>
  </sheetViews>
  <sheetFormatPr defaultRowHeight="18.75"/>
  <cols>
    <col min="1" max="1" width="56.375" style="1" customWidth="1"/>
    <col min="2" max="2" width="9.625" style="12" customWidth="1"/>
    <col min="3" max="3" width="9.625" style="13" customWidth="1"/>
    <col min="4" max="4" width="9.625" style="56" customWidth="1"/>
    <col min="5" max="256" width="9" style="1"/>
    <col min="257" max="257" width="52.625" style="1" customWidth="1"/>
    <col min="258" max="259" width="11.375" style="1" bestFit="1" customWidth="1"/>
    <col min="260" max="512" width="9" style="1"/>
    <col min="513" max="513" width="52.625" style="1" customWidth="1"/>
    <col min="514" max="515" width="11.375" style="1" bestFit="1" customWidth="1"/>
    <col min="516" max="768" width="9" style="1"/>
    <col min="769" max="769" width="52.625" style="1" customWidth="1"/>
    <col min="770" max="771" width="11.375" style="1" bestFit="1" customWidth="1"/>
    <col min="772" max="1024" width="9" style="1"/>
    <col min="1025" max="1025" width="52.625" style="1" customWidth="1"/>
    <col min="1026" max="1027" width="11.375" style="1" bestFit="1" customWidth="1"/>
    <col min="1028" max="1280" width="9" style="1"/>
    <col min="1281" max="1281" width="52.625" style="1" customWidth="1"/>
    <col min="1282" max="1283" width="11.375" style="1" bestFit="1" customWidth="1"/>
    <col min="1284" max="1536" width="9" style="1"/>
    <col min="1537" max="1537" width="52.625" style="1" customWidth="1"/>
    <col min="1538" max="1539" width="11.375" style="1" bestFit="1" customWidth="1"/>
    <col min="1540" max="1792" width="9" style="1"/>
    <col min="1793" max="1793" width="52.625" style="1" customWidth="1"/>
    <col min="1794" max="1795" width="11.375" style="1" bestFit="1" customWidth="1"/>
    <col min="1796" max="2048" width="9" style="1"/>
    <col min="2049" max="2049" width="52.625" style="1" customWidth="1"/>
    <col min="2050" max="2051" width="11.375" style="1" bestFit="1" customWidth="1"/>
    <col min="2052" max="2304" width="9" style="1"/>
    <col min="2305" max="2305" width="52.625" style="1" customWidth="1"/>
    <col min="2306" max="2307" width="11.375" style="1" bestFit="1" customWidth="1"/>
    <col min="2308" max="2560" width="9" style="1"/>
    <col min="2561" max="2561" width="52.625" style="1" customWidth="1"/>
    <col min="2562" max="2563" width="11.375" style="1" bestFit="1" customWidth="1"/>
    <col min="2564" max="2816" width="9" style="1"/>
    <col min="2817" max="2817" width="52.625" style="1" customWidth="1"/>
    <col min="2818" max="2819" width="11.375" style="1" bestFit="1" customWidth="1"/>
    <col min="2820" max="3072" width="9" style="1"/>
    <col min="3073" max="3073" width="52.625" style="1" customWidth="1"/>
    <col min="3074" max="3075" width="11.375" style="1" bestFit="1" customWidth="1"/>
    <col min="3076" max="3328" width="9" style="1"/>
    <col min="3329" max="3329" width="52.625" style="1" customWidth="1"/>
    <col min="3330" max="3331" width="11.375" style="1" bestFit="1" customWidth="1"/>
    <col min="3332" max="3584" width="9" style="1"/>
    <col min="3585" max="3585" width="52.625" style="1" customWidth="1"/>
    <col min="3586" max="3587" width="11.375" style="1" bestFit="1" customWidth="1"/>
    <col min="3588" max="3840" width="9" style="1"/>
    <col min="3841" max="3841" width="52.625" style="1" customWidth="1"/>
    <col min="3842" max="3843" width="11.375" style="1" bestFit="1" customWidth="1"/>
    <col min="3844" max="4096" width="9" style="1"/>
    <col min="4097" max="4097" width="52.625" style="1" customWidth="1"/>
    <col min="4098" max="4099" width="11.375" style="1" bestFit="1" customWidth="1"/>
    <col min="4100" max="4352" width="9" style="1"/>
    <col min="4353" max="4353" width="52.625" style="1" customWidth="1"/>
    <col min="4354" max="4355" width="11.375" style="1" bestFit="1" customWidth="1"/>
    <col min="4356" max="4608" width="9" style="1"/>
    <col min="4609" max="4609" width="52.625" style="1" customWidth="1"/>
    <col min="4610" max="4611" width="11.375" style="1" bestFit="1" customWidth="1"/>
    <col min="4612" max="4864" width="9" style="1"/>
    <col min="4865" max="4865" width="52.625" style="1" customWidth="1"/>
    <col min="4866" max="4867" width="11.375" style="1" bestFit="1" customWidth="1"/>
    <col min="4868" max="5120" width="9" style="1"/>
    <col min="5121" max="5121" width="52.625" style="1" customWidth="1"/>
    <col min="5122" max="5123" width="11.375" style="1" bestFit="1" customWidth="1"/>
    <col min="5124" max="5376" width="9" style="1"/>
    <col min="5377" max="5377" width="52.625" style="1" customWidth="1"/>
    <col min="5378" max="5379" width="11.375" style="1" bestFit="1" customWidth="1"/>
    <col min="5380" max="5632" width="9" style="1"/>
    <col min="5633" max="5633" width="52.625" style="1" customWidth="1"/>
    <col min="5634" max="5635" width="11.375" style="1" bestFit="1" customWidth="1"/>
    <col min="5636" max="5888" width="9" style="1"/>
    <col min="5889" max="5889" width="52.625" style="1" customWidth="1"/>
    <col min="5890" max="5891" width="11.375" style="1" bestFit="1" customWidth="1"/>
    <col min="5892" max="6144" width="9" style="1"/>
    <col min="6145" max="6145" width="52.625" style="1" customWidth="1"/>
    <col min="6146" max="6147" width="11.375" style="1" bestFit="1" customWidth="1"/>
    <col min="6148" max="6400" width="9" style="1"/>
    <col min="6401" max="6401" width="52.625" style="1" customWidth="1"/>
    <col min="6402" max="6403" width="11.375" style="1" bestFit="1" customWidth="1"/>
    <col min="6404" max="6656" width="9" style="1"/>
    <col min="6657" max="6657" width="52.625" style="1" customWidth="1"/>
    <col min="6658" max="6659" width="11.375" style="1" bestFit="1" customWidth="1"/>
    <col min="6660" max="6912" width="9" style="1"/>
    <col min="6913" max="6913" width="52.625" style="1" customWidth="1"/>
    <col min="6914" max="6915" width="11.375" style="1" bestFit="1" customWidth="1"/>
    <col min="6916" max="7168" width="9" style="1"/>
    <col min="7169" max="7169" width="52.625" style="1" customWidth="1"/>
    <col min="7170" max="7171" width="11.375" style="1" bestFit="1" customWidth="1"/>
    <col min="7172" max="7424" width="9" style="1"/>
    <col min="7425" max="7425" width="52.625" style="1" customWidth="1"/>
    <col min="7426" max="7427" width="11.375" style="1" bestFit="1" customWidth="1"/>
    <col min="7428" max="7680" width="9" style="1"/>
    <col min="7681" max="7681" width="52.625" style="1" customWidth="1"/>
    <col min="7682" max="7683" width="11.375" style="1" bestFit="1" customWidth="1"/>
    <col min="7684" max="7936" width="9" style="1"/>
    <col min="7937" max="7937" width="52.625" style="1" customWidth="1"/>
    <col min="7938" max="7939" width="11.375" style="1" bestFit="1" customWidth="1"/>
    <col min="7940" max="8192" width="9" style="1"/>
    <col min="8193" max="8193" width="52.625" style="1" customWidth="1"/>
    <col min="8194" max="8195" width="11.375" style="1" bestFit="1" customWidth="1"/>
    <col min="8196" max="8448" width="9" style="1"/>
    <col min="8449" max="8449" width="52.625" style="1" customWidth="1"/>
    <col min="8450" max="8451" width="11.375" style="1" bestFit="1" customWidth="1"/>
    <col min="8452" max="8704" width="9" style="1"/>
    <col min="8705" max="8705" width="52.625" style="1" customWidth="1"/>
    <col min="8706" max="8707" width="11.375" style="1" bestFit="1" customWidth="1"/>
    <col min="8708" max="8960" width="9" style="1"/>
    <col min="8961" max="8961" width="52.625" style="1" customWidth="1"/>
    <col min="8962" max="8963" width="11.375" style="1" bestFit="1" customWidth="1"/>
    <col min="8964" max="9216" width="9" style="1"/>
    <col min="9217" max="9217" width="52.625" style="1" customWidth="1"/>
    <col min="9218" max="9219" width="11.375" style="1" bestFit="1" customWidth="1"/>
    <col min="9220" max="9472" width="9" style="1"/>
    <col min="9473" max="9473" width="52.625" style="1" customWidth="1"/>
    <col min="9474" max="9475" width="11.375" style="1" bestFit="1" customWidth="1"/>
    <col min="9476" max="9728" width="9" style="1"/>
    <col min="9729" max="9729" width="52.625" style="1" customWidth="1"/>
    <col min="9730" max="9731" width="11.375" style="1" bestFit="1" customWidth="1"/>
    <col min="9732" max="9984" width="9" style="1"/>
    <col min="9985" max="9985" width="52.625" style="1" customWidth="1"/>
    <col min="9986" max="9987" width="11.375" style="1" bestFit="1" customWidth="1"/>
    <col min="9988" max="10240" width="9" style="1"/>
    <col min="10241" max="10241" width="52.625" style="1" customWidth="1"/>
    <col min="10242" max="10243" width="11.375" style="1" bestFit="1" customWidth="1"/>
    <col min="10244" max="10496" width="9" style="1"/>
    <col min="10497" max="10497" width="52.625" style="1" customWidth="1"/>
    <col min="10498" max="10499" width="11.375" style="1" bestFit="1" customWidth="1"/>
    <col min="10500" max="10752" width="9" style="1"/>
    <col min="10753" max="10753" width="52.625" style="1" customWidth="1"/>
    <col min="10754" max="10755" width="11.375" style="1" bestFit="1" customWidth="1"/>
    <col min="10756" max="11008" width="9" style="1"/>
    <col min="11009" max="11009" width="52.625" style="1" customWidth="1"/>
    <col min="11010" max="11011" width="11.375" style="1" bestFit="1" customWidth="1"/>
    <col min="11012" max="11264" width="9" style="1"/>
    <col min="11265" max="11265" width="52.625" style="1" customWidth="1"/>
    <col min="11266" max="11267" width="11.375" style="1" bestFit="1" customWidth="1"/>
    <col min="11268" max="11520" width="9" style="1"/>
    <col min="11521" max="11521" width="52.625" style="1" customWidth="1"/>
    <col min="11522" max="11523" width="11.375" style="1" bestFit="1" customWidth="1"/>
    <col min="11524" max="11776" width="9" style="1"/>
    <col min="11777" max="11777" width="52.625" style="1" customWidth="1"/>
    <col min="11778" max="11779" width="11.375" style="1" bestFit="1" customWidth="1"/>
    <col min="11780" max="12032" width="9" style="1"/>
    <col min="12033" max="12033" width="52.625" style="1" customWidth="1"/>
    <col min="12034" max="12035" width="11.375" style="1" bestFit="1" customWidth="1"/>
    <col min="12036" max="12288" width="9" style="1"/>
    <col min="12289" max="12289" width="52.625" style="1" customWidth="1"/>
    <col min="12290" max="12291" width="11.375" style="1" bestFit="1" customWidth="1"/>
    <col min="12292" max="12544" width="9" style="1"/>
    <col min="12545" max="12545" width="52.625" style="1" customWidth="1"/>
    <col min="12546" max="12547" width="11.375" style="1" bestFit="1" customWidth="1"/>
    <col min="12548" max="12800" width="9" style="1"/>
    <col min="12801" max="12801" width="52.625" style="1" customWidth="1"/>
    <col min="12802" max="12803" width="11.375" style="1" bestFit="1" customWidth="1"/>
    <col min="12804" max="13056" width="9" style="1"/>
    <col min="13057" max="13057" width="52.625" style="1" customWidth="1"/>
    <col min="13058" max="13059" width="11.375" style="1" bestFit="1" customWidth="1"/>
    <col min="13060" max="13312" width="9" style="1"/>
    <col min="13313" max="13313" width="52.625" style="1" customWidth="1"/>
    <col min="13314" max="13315" width="11.375" style="1" bestFit="1" customWidth="1"/>
    <col min="13316" max="13568" width="9" style="1"/>
    <col min="13569" max="13569" width="52.625" style="1" customWidth="1"/>
    <col min="13570" max="13571" width="11.375" style="1" bestFit="1" customWidth="1"/>
    <col min="13572" max="13824" width="9" style="1"/>
    <col min="13825" max="13825" width="52.625" style="1" customWidth="1"/>
    <col min="13826" max="13827" width="11.375" style="1" bestFit="1" customWidth="1"/>
    <col min="13828" max="14080" width="9" style="1"/>
    <col min="14081" max="14081" width="52.625" style="1" customWidth="1"/>
    <col min="14082" max="14083" width="11.375" style="1" bestFit="1" customWidth="1"/>
    <col min="14084" max="14336" width="9" style="1"/>
    <col min="14337" max="14337" width="52.625" style="1" customWidth="1"/>
    <col min="14338" max="14339" width="11.375" style="1" bestFit="1" customWidth="1"/>
    <col min="14340" max="14592" width="9" style="1"/>
    <col min="14593" max="14593" width="52.625" style="1" customWidth="1"/>
    <col min="14594" max="14595" width="11.375" style="1" bestFit="1" customWidth="1"/>
    <col min="14596" max="14848" width="9" style="1"/>
    <col min="14849" max="14849" width="52.625" style="1" customWidth="1"/>
    <col min="14850" max="14851" width="11.375" style="1" bestFit="1" customWidth="1"/>
    <col min="14852" max="15104" width="9" style="1"/>
    <col min="15105" max="15105" width="52.625" style="1" customWidth="1"/>
    <col min="15106" max="15107" width="11.375" style="1" bestFit="1" customWidth="1"/>
    <col min="15108" max="15360" width="9" style="1"/>
    <col min="15361" max="15361" width="52.625" style="1" customWidth="1"/>
    <col min="15362" max="15363" width="11.375" style="1" bestFit="1" customWidth="1"/>
    <col min="15364" max="15616" width="9" style="1"/>
    <col min="15617" max="15617" width="52.625" style="1" customWidth="1"/>
    <col min="15618" max="15619" width="11.375" style="1" bestFit="1" customWidth="1"/>
    <col min="15620" max="15872" width="9" style="1"/>
    <col min="15873" max="15873" width="52.625" style="1" customWidth="1"/>
    <col min="15874" max="15875" width="11.375" style="1" bestFit="1" customWidth="1"/>
    <col min="15876" max="16128" width="9" style="1"/>
    <col min="16129" max="16129" width="52.625" style="1" customWidth="1"/>
    <col min="16130" max="16131" width="11.375" style="1" bestFit="1" customWidth="1"/>
    <col min="16132" max="16384" width="9" style="1"/>
  </cols>
  <sheetData>
    <row r="1" spans="1:8" ht="21">
      <c r="A1" s="201" t="s">
        <v>29</v>
      </c>
      <c r="B1" s="201"/>
      <c r="C1" s="201"/>
      <c r="D1" s="201"/>
    </row>
    <row r="2" spans="1:8" ht="21">
      <c r="A2" s="201" t="s">
        <v>59</v>
      </c>
      <c r="B2" s="201"/>
      <c r="C2" s="201"/>
      <c r="D2" s="201"/>
    </row>
    <row r="3" spans="1:8" ht="21">
      <c r="A3" s="202" t="s">
        <v>0</v>
      </c>
      <c r="B3" s="203"/>
      <c r="C3" s="203"/>
      <c r="D3" s="203"/>
    </row>
    <row r="4" spans="1:8">
      <c r="A4" s="204" t="s">
        <v>1</v>
      </c>
      <c r="B4" s="57" t="s">
        <v>2</v>
      </c>
      <c r="C4" s="206" t="s">
        <v>3</v>
      </c>
      <c r="D4" s="208" t="s">
        <v>4</v>
      </c>
    </row>
    <row r="5" spans="1:8">
      <c r="A5" s="205"/>
      <c r="B5" s="58" t="s">
        <v>5</v>
      </c>
      <c r="C5" s="207"/>
      <c r="D5" s="209"/>
    </row>
    <row r="6" spans="1:8" ht="21.75" customHeight="1">
      <c r="A6" s="88" t="s">
        <v>6</v>
      </c>
      <c r="B6" s="40">
        <f>+B7+B8</f>
        <v>1420</v>
      </c>
      <c r="C6" s="40">
        <f>+C7+C8</f>
        <v>658</v>
      </c>
      <c r="D6" s="105">
        <f t="shared" ref="D6:D11" si="0">+C6*100/B6</f>
        <v>46.338028169014088</v>
      </c>
    </row>
    <row r="7" spans="1:8" ht="21.75" customHeight="1">
      <c r="A7" s="88" t="s">
        <v>28</v>
      </c>
      <c r="B7" s="40">
        <f>+B9+B22+B29-B8</f>
        <v>1320</v>
      </c>
      <c r="C7" s="40">
        <f>+C9+C22+C29-C8</f>
        <v>658</v>
      </c>
      <c r="D7" s="105">
        <f t="shared" si="0"/>
        <v>49.848484848484851</v>
      </c>
    </row>
    <row r="8" spans="1:8" ht="21.75" customHeight="1">
      <c r="A8" s="88" t="s">
        <v>46</v>
      </c>
      <c r="B8" s="40">
        <f>+B32</f>
        <v>100</v>
      </c>
      <c r="C8" s="40">
        <f>+C32</f>
        <v>0</v>
      </c>
      <c r="D8" s="105">
        <f t="shared" si="0"/>
        <v>0</v>
      </c>
    </row>
    <row r="9" spans="1:8" ht="21.75" customHeight="1">
      <c r="A9" s="29" t="s">
        <v>31</v>
      </c>
      <c r="B9" s="33">
        <f>+B10</f>
        <v>900</v>
      </c>
      <c r="C9" s="42">
        <f>+C10</f>
        <v>384</v>
      </c>
      <c r="D9" s="46">
        <f t="shared" si="0"/>
        <v>42.666666666666664</v>
      </c>
    </row>
    <row r="10" spans="1:8" ht="21.75" customHeight="1">
      <c r="A10" s="14" t="s">
        <v>26</v>
      </c>
      <c r="B10" s="34">
        <f>+B11</f>
        <v>900</v>
      </c>
      <c r="C10" s="41">
        <f>+C11</f>
        <v>384</v>
      </c>
      <c r="D10" s="47">
        <f t="shared" si="0"/>
        <v>42.666666666666664</v>
      </c>
    </row>
    <row r="11" spans="1:8" s="20" customFormat="1" ht="21.75" customHeight="1">
      <c r="A11" s="23" t="s">
        <v>17</v>
      </c>
      <c r="B11" s="24">
        <f>+B12+B13+B17+B18+B19</f>
        <v>900</v>
      </c>
      <c r="C11" s="89">
        <f>+C12+C13+C17+C18+C19</f>
        <v>384</v>
      </c>
      <c r="D11" s="48">
        <f t="shared" si="0"/>
        <v>42.666666666666664</v>
      </c>
      <c r="H11" s="44" t="s">
        <v>27</v>
      </c>
    </row>
    <row r="12" spans="1:8" ht="21.75" customHeight="1">
      <c r="A12" s="68" t="s">
        <v>18</v>
      </c>
      <c r="B12" s="31">
        <v>20</v>
      </c>
      <c r="C12" s="91">
        <v>0</v>
      </c>
      <c r="D12" s="49"/>
    </row>
    <row r="13" spans="1:8" ht="21.75" customHeight="1">
      <c r="A13" s="102" t="s">
        <v>32</v>
      </c>
      <c r="B13" s="32">
        <v>100</v>
      </c>
      <c r="C13" s="92">
        <f>+C14+C15+C16</f>
        <v>40</v>
      </c>
      <c r="D13" s="104">
        <f>+C13*100/B13</f>
        <v>40</v>
      </c>
    </row>
    <row r="14" spans="1:8" ht="21.75" customHeight="1">
      <c r="A14" s="64" t="s">
        <v>56</v>
      </c>
      <c r="B14" s="78">
        <v>20</v>
      </c>
      <c r="C14" s="103">
        <v>20</v>
      </c>
      <c r="D14" s="77"/>
      <c r="F14" s="1" t="s">
        <v>63</v>
      </c>
    </row>
    <row r="15" spans="1:8" ht="21.75" customHeight="1">
      <c r="A15" s="64" t="s">
        <v>57</v>
      </c>
      <c r="B15" s="78">
        <v>20</v>
      </c>
      <c r="C15" s="103">
        <v>0</v>
      </c>
      <c r="D15" s="77"/>
    </row>
    <row r="16" spans="1:8" ht="21.75" customHeight="1">
      <c r="A16" s="64" t="s">
        <v>58</v>
      </c>
      <c r="B16" s="78">
        <v>60</v>
      </c>
      <c r="C16" s="103">
        <f>20</f>
        <v>20</v>
      </c>
      <c r="D16" s="77"/>
      <c r="F16" s="1" t="s">
        <v>63</v>
      </c>
    </row>
    <row r="17" spans="1:9" ht="21.75" customHeight="1">
      <c r="A17" s="26" t="s">
        <v>33</v>
      </c>
      <c r="B17" s="32">
        <v>20</v>
      </c>
      <c r="C17" s="92">
        <v>24</v>
      </c>
      <c r="D17" s="104">
        <f>+C17*100/B17</f>
        <v>120</v>
      </c>
      <c r="F17" s="1" t="s">
        <v>64</v>
      </c>
    </row>
    <row r="18" spans="1:9" ht="21.75" customHeight="1">
      <c r="A18" s="26" t="s">
        <v>34</v>
      </c>
      <c r="B18" s="32">
        <v>60</v>
      </c>
      <c r="C18" s="92">
        <f>20+20</f>
        <v>40</v>
      </c>
      <c r="D18" s="104">
        <f>+C18*100/B18</f>
        <v>66.666666666666671</v>
      </c>
      <c r="F18" s="1" t="s">
        <v>65</v>
      </c>
    </row>
    <row r="19" spans="1:9" ht="21.75" customHeight="1">
      <c r="A19" s="26" t="s">
        <v>35</v>
      </c>
      <c r="B19" s="32">
        <f>+B20+B21</f>
        <v>700</v>
      </c>
      <c r="C19" s="92">
        <f>+C20+C21</f>
        <v>280</v>
      </c>
      <c r="D19" s="104">
        <f>+C19*100/B19</f>
        <v>40</v>
      </c>
    </row>
    <row r="20" spans="1:9" ht="21.75" customHeight="1">
      <c r="A20" s="26" t="s">
        <v>36</v>
      </c>
      <c r="B20" s="78">
        <v>200</v>
      </c>
      <c r="C20" s="76">
        <f>20+20</f>
        <v>40</v>
      </c>
      <c r="D20" s="52"/>
      <c r="F20" s="1" t="s">
        <v>65</v>
      </c>
    </row>
    <row r="21" spans="1:9" ht="21.75" customHeight="1">
      <c r="A21" s="79" t="s">
        <v>24</v>
      </c>
      <c r="B21" s="80">
        <v>500</v>
      </c>
      <c r="C21" s="81">
        <f>20+20+20+20+20+20+20+20+20+20+20+20</f>
        <v>240</v>
      </c>
      <c r="D21" s="82"/>
      <c r="F21" s="1" t="s">
        <v>68</v>
      </c>
    </row>
    <row r="22" spans="1:9" ht="21.75" customHeight="1">
      <c r="A22" s="72" t="s">
        <v>37</v>
      </c>
      <c r="B22" s="73">
        <f>+B23</f>
        <v>60</v>
      </c>
      <c r="C22" s="74">
        <f>+C23</f>
        <v>169</v>
      </c>
      <c r="D22" s="75">
        <f t="shared" ref="D22" si="1">+C22*100/B22</f>
        <v>281.66666666666669</v>
      </c>
      <c r="I22"/>
    </row>
    <row r="23" spans="1:9" ht="21.75" customHeight="1">
      <c r="A23" s="15" t="s">
        <v>38</v>
      </c>
      <c r="B23" s="69">
        <f>+B24+B25</f>
        <v>60</v>
      </c>
      <c r="C23" s="70">
        <f>+C25</f>
        <v>169</v>
      </c>
      <c r="D23" s="71">
        <f>+C23*100/B23</f>
        <v>281.66666666666669</v>
      </c>
      <c r="I23"/>
    </row>
    <row r="24" spans="1:9" s="20" customFormat="1" ht="21.75" customHeight="1">
      <c r="A24" s="18" t="s">
        <v>39</v>
      </c>
      <c r="B24" s="19">
        <v>0</v>
      </c>
      <c r="C24" s="90">
        <v>0</v>
      </c>
      <c r="D24" s="51"/>
      <c r="I24"/>
    </row>
    <row r="25" spans="1:9" s="20" customFormat="1" ht="21.75" customHeight="1">
      <c r="A25" s="18" t="s">
        <v>40</v>
      </c>
      <c r="B25" s="24">
        <f>+B26+B27</f>
        <v>60</v>
      </c>
      <c r="C25" s="89">
        <f>+C26+C27+C28</f>
        <v>169</v>
      </c>
      <c r="D25" s="48">
        <f>+C25*100/B25</f>
        <v>281.66666666666669</v>
      </c>
    </row>
    <row r="26" spans="1:9" s="20" customFormat="1" ht="21.75" customHeight="1">
      <c r="A26" s="86" t="s">
        <v>43</v>
      </c>
      <c r="B26" s="85">
        <v>20</v>
      </c>
      <c r="C26" s="25">
        <v>20</v>
      </c>
      <c r="D26" s="48"/>
      <c r="F26" s="20" t="s">
        <v>62</v>
      </c>
    </row>
    <row r="27" spans="1:9" s="20" customFormat="1" ht="21.75" customHeight="1">
      <c r="A27" s="86" t="s">
        <v>44</v>
      </c>
      <c r="B27" s="85">
        <v>40</v>
      </c>
      <c r="C27" s="25">
        <f>20+20</f>
        <v>40</v>
      </c>
      <c r="D27" s="48"/>
      <c r="F27" s="20" t="s">
        <v>66</v>
      </c>
    </row>
    <row r="28" spans="1:9" s="20" customFormat="1" ht="21.75" customHeight="1">
      <c r="A28" s="86" t="s">
        <v>45</v>
      </c>
      <c r="B28" s="24">
        <v>0</v>
      </c>
      <c r="C28" s="25">
        <v>109</v>
      </c>
      <c r="D28" s="48"/>
      <c r="F28" s="20" t="s">
        <v>61</v>
      </c>
    </row>
    <row r="29" spans="1:9" s="20" customFormat="1" ht="21.75" customHeight="1">
      <c r="A29" s="30" t="s">
        <v>41</v>
      </c>
      <c r="B29" s="33">
        <f>+B30</f>
        <v>460</v>
      </c>
      <c r="C29" s="42">
        <f>+C30</f>
        <v>105</v>
      </c>
      <c r="D29" s="43">
        <f t="shared" ref="D29" si="2">+C29*100/B29</f>
        <v>22.826086956521738</v>
      </c>
    </row>
    <row r="30" spans="1:9" s="20" customFormat="1" ht="21.75" customHeight="1">
      <c r="A30" s="17" t="s">
        <v>42</v>
      </c>
      <c r="B30" s="34">
        <f>+B31+B32+B36</f>
        <v>460</v>
      </c>
      <c r="C30" s="41">
        <f>+C31+C32+C36</f>
        <v>105</v>
      </c>
      <c r="D30" s="53">
        <f>+C30*100/B30</f>
        <v>22.826086956521738</v>
      </c>
    </row>
    <row r="31" spans="1:9" s="20" customFormat="1" ht="21.75" customHeight="1">
      <c r="A31" s="18" t="s">
        <v>19</v>
      </c>
      <c r="B31" s="24">
        <v>200</v>
      </c>
      <c r="C31" s="25">
        <f>31+34</f>
        <v>65</v>
      </c>
      <c r="D31" s="48">
        <f>+C31*100/B31</f>
        <v>32.5</v>
      </c>
      <c r="F31" s="20" t="s">
        <v>60</v>
      </c>
    </row>
    <row r="32" spans="1:9" s="20" customFormat="1" ht="21.75" customHeight="1">
      <c r="A32" s="22" t="s">
        <v>20</v>
      </c>
      <c r="B32" s="19">
        <f>+B34</f>
        <v>100</v>
      </c>
      <c r="C32" s="84">
        <v>0</v>
      </c>
      <c r="D32" s="67"/>
      <c r="H32" s="20">
        <v>0</v>
      </c>
    </row>
    <row r="33" spans="1:6" s="20" customFormat="1" ht="21.75" customHeight="1">
      <c r="A33" s="37" t="s">
        <v>21</v>
      </c>
      <c r="B33" s="38"/>
      <c r="C33" s="39"/>
      <c r="D33" s="52"/>
    </row>
    <row r="34" spans="1:6" s="20" customFormat="1" ht="21.75" customHeight="1">
      <c r="A34" s="35" t="s">
        <v>22</v>
      </c>
      <c r="B34" s="36">
        <v>100</v>
      </c>
      <c r="C34" s="39">
        <v>0</v>
      </c>
      <c r="D34" s="52"/>
    </row>
    <row r="35" spans="1:6" s="20" customFormat="1" ht="21.75" customHeight="1">
      <c r="A35" s="16" t="s">
        <v>23</v>
      </c>
      <c r="B35" s="3">
        <v>2</v>
      </c>
      <c r="C35" s="83">
        <v>0</v>
      </c>
      <c r="D35" s="50"/>
    </row>
    <row r="36" spans="1:6" s="20" customFormat="1" ht="21.75" customHeight="1">
      <c r="A36" s="21" t="s">
        <v>25</v>
      </c>
      <c r="B36" s="27">
        <v>160</v>
      </c>
      <c r="C36" s="28">
        <f>25+15</f>
        <v>40</v>
      </c>
      <c r="D36" s="54"/>
      <c r="F36" s="20" t="s">
        <v>60</v>
      </c>
    </row>
    <row r="37" spans="1:6" ht="21.75" customHeight="1">
      <c r="B37" s="1"/>
      <c r="C37" s="1" t="s">
        <v>67</v>
      </c>
      <c r="D37" s="1"/>
    </row>
    <row r="38" spans="1:6" s="108" customFormat="1">
      <c r="A38" s="217" t="s">
        <v>47</v>
      </c>
      <c r="B38" s="217"/>
      <c r="C38" s="217"/>
      <c r="D38" s="217"/>
      <c r="E38" s="107"/>
      <c r="F38" s="107"/>
    </row>
    <row r="39" spans="1:6" s="108" customFormat="1">
      <c r="A39" s="217" t="s">
        <v>73</v>
      </c>
      <c r="B39" s="217"/>
      <c r="C39" s="217"/>
      <c r="D39" s="217"/>
      <c r="E39" s="107"/>
      <c r="F39" s="107"/>
    </row>
    <row r="40" spans="1:6" s="111" customFormat="1">
      <c r="A40" s="210" t="s">
        <v>7</v>
      </c>
      <c r="B40" s="109" t="s">
        <v>8</v>
      </c>
      <c r="C40" s="110" t="s">
        <v>9</v>
      </c>
      <c r="D40" s="212" t="s">
        <v>4</v>
      </c>
      <c r="E40" s="107"/>
      <c r="F40" s="107"/>
    </row>
    <row r="41" spans="1:6" s="111" customFormat="1">
      <c r="A41" s="218"/>
      <c r="B41" s="142" t="s">
        <v>10</v>
      </c>
      <c r="C41" s="143" t="s">
        <v>11</v>
      </c>
      <c r="D41" s="219"/>
      <c r="E41" s="107"/>
      <c r="F41" s="107"/>
    </row>
    <row r="42" spans="1:6" s="149" customFormat="1" ht="19.5" thickBot="1">
      <c r="A42" s="147" t="s">
        <v>89</v>
      </c>
      <c r="B42" s="150">
        <v>6643400</v>
      </c>
      <c r="C42" s="152">
        <f>+C43</f>
        <v>1830012.16</v>
      </c>
      <c r="D42" s="151">
        <f>+C42*100/B42</f>
        <v>27.546319053496703</v>
      </c>
      <c r="E42" s="148"/>
      <c r="F42" s="148"/>
    </row>
    <row r="43" spans="1:6" s="111" customFormat="1" ht="20.25" thickTop="1" thickBot="1">
      <c r="A43" s="4" t="s">
        <v>90</v>
      </c>
      <c r="B43" s="144">
        <f>+B44+B46+B47</f>
        <v>4831800</v>
      </c>
      <c r="C43" s="145">
        <f>+C44+C46+C47</f>
        <v>1830012.16</v>
      </c>
      <c r="D43" s="146">
        <f>+C43*100/B43</f>
        <v>37.874335858272282</v>
      </c>
      <c r="E43" s="107"/>
      <c r="F43" s="107"/>
    </row>
    <row r="44" spans="1:6" s="111" customFormat="1" ht="19.5" thickTop="1">
      <c r="A44" s="117" t="s">
        <v>13</v>
      </c>
      <c r="B44" s="118">
        <v>3011600</v>
      </c>
      <c r="C44" s="54">
        <v>1035506.45</v>
      </c>
      <c r="D44" s="119">
        <f>+C44*100/B44</f>
        <v>34.383930468853762</v>
      </c>
      <c r="E44" s="107"/>
      <c r="F44" s="107"/>
    </row>
    <row r="45" spans="1:6" s="111" customFormat="1">
      <c r="A45" s="120" t="s">
        <v>14</v>
      </c>
      <c r="B45" s="121">
        <v>0</v>
      </c>
      <c r="C45" s="63">
        <v>0</v>
      </c>
      <c r="D45" s="54"/>
      <c r="E45" s="107"/>
      <c r="F45" s="107"/>
    </row>
    <row r="46" spans="1:6" s="111" customFormat="1">
      <c r="A46" s="120" t="s">
        <v>15</v>
      </c>
      <c r="B46" s="121">
        <v>110200</v>
      </c>
      <c r="C46" s="63">
        <v>97920</v>
      </c>
      <c r="D46" s="119">
        <f>+C46*100/B46</f>
        <v>88.85662431941924</v>
      </c>
      <c r="E46" s="107"/>
      <c r="F46" s="107"/>
    </row>
    <row r="47" spans="1:6" s="111" customFormat="1">
      <c r="A47" s="120" t="s">
        <v>16</v>
      </c>
      <c r="B47" s="121">
        <f>1650000+60000</f>
        <v>1710000</v>
      </c>
      <c r="C47" s="63">
        <v>696585.71</v>
      </c>
      <c r="D47" s="119">
        <f>+C47*100/B47</f>
        <v>40.736006432748539</v>
      </c>
      <c r="E47" s="107"/>
      <c r="F47" s="107"/>
    </row>
    <row r="48" spans="1:6" s="111" customFormat="1">
      <c r="A48" s="122"/>
      <c r="B48" s="123"/>
      <c r="C48" s="124" t="s">
        <v>72</v>
      </c>
      <c r="D48" s="125"/>
      <c r="E48" s="107"/>
      <c r="F48" s="107"/>
    </row>
    <row r="49" spans="1:4" ht="21.75" customHeight="1">
      <c r="A49" s="5"/>
      <c r="B49" s="6"/>
      <c r="C49" s="7"/>
      <c r="D49" s="55"/>
    </row>
    <row r="50" spans="1:4" ht="21.75" customHeight="1">
      <c r="A50" s="5"/>
      <c r="B50" s="6"/>
      <c r="C50" s="7"/>
      <c r="D50" s="55"/>
    </row>
    <row r="51" spans="1:4" ht="21.75" customHeight="1">
      <c r="A51" s="5"/>
      <c r="B51" s="6"/>
      <c r="C51" s="7"/>
      <c r="D51" s="55"/>
    </row>
    <row r="52" spans="1:4" ht="21.75" customHeight="1">
      <c r="A52" s="5"/>
      <c r="B52" s="6"/>
      <c r="C52" s="7"/>
      <c r="D52" s="55"/>
    </row>
    <row r="53" spans="1:4" ht="21.75" customHeight="1">
      <c r="A53" s="5"/>
      <c r="B53" s="6"/>
      <c r="C53" s="7"/>
      <c r="D53" s="55"/>
    </row>
    <row r="54" spans="1:4" ht="21.75" customHeight="1">
      <c r="A54" s="5"/>
      <c r="B54" s="6"/>
      <c r="C54" s="7"/>
      <c r="D54" s="55"/>
    </row>
    <row r="55" spans="1:4" ht="21.75" customHeight="1">
      <c r="A55" s="5"/>
      <c r="B55" s="6"/>
      <c r="C55" s="7"/>
      <c r="D55" s="55"/>
    </row>
    <row r="56" spans="1:4" ht="21.75" customHeight="1">
      <c r="A56" s="5"/>
      <c r="B56" s="6"/>
      <c r="C56" s="7"/>
      <c r="D56" s="55"/>
    </row>
    <row r="57" spans="1:4" ht="21.75" customHeight="1">
      <c r="A57" s="5"/>
      <c r="B57" s="6"/>
      <c r="C57" s="7"/>
      <c r="D57" s="55"/>
    </row>
    <row r="58" spans="1:4" ht="21.75" customHeight="1">
      <c r="A58" s="5"/>
      <c r="B58" s="6"/>
      <c r="C58" s="7"/>
      <c r="D58" s="55"/>
    </row>
    <row r="59" spans="1:4" ht="21.75" customHeight="1">
      <c r="A59" s="5"/>
      <c r="B59" s="6"/>
      <c r="C59" s="7"/>
      <c r="D59" s="55"/>
    </row>
    <row r="60" spans="1:4" ht="21.75" customHeight="1">
      <c r="A60" s="5"/>
      <c r="B60" s="6"/>
      <c r="C60" s="7"/>
      <c r="D60" s="55"/>
    </row>
    <row r="61" spans="1:4" ht="21.75" customHeight="1">
      <c r="A61" s="5"/>
      <c r="B61" s="6"/>
      <c r="C61" s="7"/>
      <c r="D61" s="55"/>
    </row>
    <row r="62" spans="1:4" ht="21.75" customHeight="1">
      <c r="A62" s="5"/>
      <c r="B62" s="6"/>
      <c r="C62" s="7"/>
      <c r="D62" s="55"/>
    </row>
    <row r="63" spans="1:4" ht="21.75" customHeight="1">
      <c r="A63" s="5"/>
      <c r="B63" s="6"/>
      <c r="C63" s="7"/>
      <c r="D63" s="55"/>
    </row>
    <row r="64" spans="1:4" ht="21.75" customHeight="1">
      <c r="A64" s="5"/>
      <c r="B64" s="6"/>
      <c r="C64" s="7"/>
      <c r="D64" s="55"/>
    </row>
    <row r="65" spans="1:4" ht="21.75" customHeight="1">
      <c r="A65" s="5"/>
      <c r="B65" s="6"/>
      <c r="C65" s="7"/>
      <c r="D65" s="55"/>
    </row>
    <row r="66" spans="1:4" ht="21.75" customHeight="1">
      <c r="A66" s="5"/>
      <c r="B66" s="6"/>
      <c r="C66" s="7"/>
      <c r="D66" s="55"/>
    </row>
    <row r="67" spans="1:4" ht="21.75" customHeight="1">
      <c r="A67" s="5"/>
      <c r="B67" s="6"/>
      <c r="C67" s="7"/>
      <c r="D67" s="55"/>
    </row>
    <row r="68" spans="1:4" ht="21.75" customHeight="1">
      <c r="A68" s="5"/>
      <c r="B68" s="6"/>
      <c r="C68" s="7"/>
      <c r="D68" s="55"/>
    </row>
    <row r="69" spans="1:4" ht="21.75" customHeight="1">
      <c r="A69" s="5"/>
      <c r="B69" s="6"/>
      <c r="C69" s="7"/>
      <c r="D69" s="55"/>
    </row>
    <row r="70" spans="1:4" ht="21.75" customHeight="1">
      <c r="A70" s="5"/>
      <c r="B70" s="6"/>
      <c r="C70" s="7"/>
      <c r="D70" s="55"/>
    </row>
    <row r="71" spans="1:4" ht="21.75" customHeight="1">
      <c r="A71" s="5"/>
      <c r="B71" s="6"/>
      <c r="C71" s="7"/>
      <c r="D71" s="55"/>
    </row>
    <row r="72" spans="1:4" ht="21.75" customHeight="1">
      <c r="A72" s="5"/>
      <c r="B72" s="6"/>
      <c r="C72" s="7"/>
      <c r="D72" s="55"/>
    </row>
    <row r="73" spans="1:4" ht="21.75" customHeight="1">
      <c r="A73" s="5"/>
      <c r="B73" s="6"/>
      <c r="C73" s="7"/>
      <c r="D73" s="55"/>
    </row>
    <row r="74" spans="1:4" ht="21.75" customHeight="1">
      <c r="A74" s="5"/>
      <c r="B74" s="6"/>
      <c r="C74" s="7"/>
      <c r="D74" s="55"/>
    </row>
    <row r="75" spans="1:4" ht="21.75" customHeight="1">
      <c r="A75" s="5"/>
      <c r="B75" s="6"/>
      <c r="C75" s="7"/>
      <c r="D75" s="55"/>
    </row>
    <row r="76" spans="1:4" ht="21.75" customHeight="1">
      <c r="A76" s="5"/>
      <c r="B76" s="6"/>
      <c r="C76" s="7"/>
      <c r="D76" s="55"/>
    </row>
    <row r="77" spans="1:4" ht="21.75" customHeight="1">
      <c r="A77" s="5"/>
      <c r="B77" s="6"/>
      <c r="C77" s="7"/>
      <c r="D77" s="55"/>
    </row>
    <row r="78" spans="1:4" ht="21.75" customHeight="1">
      <c r="A78" s="5"/>
      <c r="B78" s="6"/>
      <c r="C78" s="7"/>
      <c r="D78" s="55"/>
    </row>
    <row r="79" spans="1:4" ht="21.75" customHeight="1">
      <c r="A79" s="5"/>
      <c r="B79" s="6"/>
      <c r="C79" s="7"/>
      <c r="D79" s="55"/>
    </row>
    <row r="80" spans="1:4" ht="21.75" customHeight="1">
      <c r="A80" s="5"/>
      <c r="B80" s="6"/>
      <c r="C80" s="7"/>
      <c r="D80" s="55"/>
    </row>
    <row r="81" spans="1:4" ht="21.75" customHeight="1">
      <c r="A81" s="5"/>
      <c r="B81" s="6"/>
      <c r="C81" s="7"/>
      <c r="D81" s="55"/>
    </row>
    <row r="82" spans="1:4" ht="21.75" customHeight="1">
      <c r="A82" s="5"/>
      <c r="B82" s="6"/>
      <c r="C82" s="7"/>
      <c r="D82" s="55"/>
    </row>
    <row r="83" spans="1:4" ht="21.75" customHeight="1">
      <c r="A83" s="5"/>
      <c r="B83" s="6"/>
      <c r="C83" s="7"/>
      <c r="D83" s="55"/>
    </row>
    <row r="84" spans="1:4" ht="21.75" customHeight="1">
      <c r="A84" s="5"/>
      <c r="B84" s="6"/>
      <c r="C84" s="7"/>
      <c r="D84" s="55"/>
    </row>
    <row r="85" spans="1:4" ht="21.75" customHeight="1">
      <c r="A85" s="5"/>
      <c r="B85" s="6"/>
      <c r="C85" s="7"/>
      <c r="D85" s="55"/>
    </row>
    <row r="86" spans="1:4" ht="21.75" customHeight="1">
      <c r="A86" s="5"/>
      <c r="B86" s="6"/>
      <c r="C86" s="7"/>
      <c r="D86" s="55"/>
    </row>
    <row r="87" spans="1:4" ht="21.75" customHeight="1">
      <c r="A87" s="5"/>
      <c r="B87" s="6"/>
      <c r="C87" s="7"/>
      <c r="D87" s="55"/>
    </row>
    <row r="88" spans="1:4" ht="21.75" customHeight="1">
      <c r="A88" s="5"/>
      <c r="B88" s="6"/>
      <c r="C88" s="7"/>
      <c r="D88" s="55"/>
    </row>
    <row r="89" spans="1:4" ht="21.75" customHeight="1">
      <c r="A89" s="5"/>
      <c r="B89" s="6"/>
      <c r="C89" s="7"/>
      <c r="D89" s="55"/>
    </row>
    <row r="90" spans="1:4" ht="21.75" customHeight="1">
      <c r="A90" s="5"/>
      <c r="B90" s="6"/>
      <c r="C90" s="7"/>
      <c r="D90" s="55"/>
    </row>
    <row r="91" spans="1:4" ht="21.75" customHeight="1">
      <c r="A91" s="5"/>
      <c r="B91" s="6"/>
      <c r="C91" s="7"/>
      <c r="D91" s="55"/>
    </row>
    <row r="92" spans="1:4">
      <c r="A92" s="5"/>
      <c r="B92" s="6"/>
      <c r="C92" s="7"/>
      <c r="D92" s="55"/>
    </row>
  </sheetData>
  <mergeCells count="10">
    <mergeCell ref="A38:D38"/>
    <mergeCell ref="A39:D39"/>
    <mergeCell ref="A40:A41"/>
    <mergeCell ref="D40:D41"/>
    <mergeCell ref="A1:D1"/>
    <mergeCell ref="A2:D2"/>
    <mergeCell ref="A3:D3"/>
    <mergeCell ref="A4:A5"/>
    <mergeCell ref="C4:C5"/>
    <mergeCell ref="D4:D5"/>
  </mergeCells>
  <pageMargins left="0.59055118110236227" right="0.31496062992125984" top="0.35433070866141736" bottom="0.15748031496062992" header="0.31496062992125984" footer="0.31496062992125984"/>
  <pageSetup paperSize="9" orientation="portrait" horizontalDpi="4294967294" verticalDpi="429496729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I91"/>
  <sheetViews>
    <sheetView topLeftCell="A10" workbookViewId="0">
      <selection activeCell="C18" sqref="C18"/>
    </sheetView>
  </sheetViews>
  <sheetFormatPr defaultRowHeight="18.75"/>
  <cols>
    <col min="1" max="1" width="56.375" style="1" customWidth="1"/>
    <col min="2" max="2" width="9.625" style="12" customWidth="1"/>
    <col min="3" max="3" width="9.625" style="13" customWidth="1"/>
    <col min="4" max="4" width="9.625" style="56" customWidth="1"/>
    <col min="5" max="256" width="9" style="1"/>
    <col min="257" max="257" width="52.625" style="1" customWidth="1"/>
    <col min="258" max="259" width="11.375" style="1" bestFit="1" customWidth="1"/>
    <col min="260" max="512" width="9" style="1"/>
    <col min="513" max="513" width="52.625" style="1" customWidth="1"/>
    <col min="514" max="515" width="11.375" style="1" bestFit="1" customWidth="1"/>
    <col min="516" max="768" width="9" style="1"/>
    <col min="769" max="769" width="52.625" style="1" customWidth="1"/>
    <col min="770" max="771" width="11.375" style="1" bestFit="1" customWidth="1"/>
    <col min="772" max="1024" width="9" style="1"/>
    <col min="1025" max="1025" width="52.625" style="1" customWidth="1"/>
    <col min="1026" max="1027" width="11.375" style="1" bestFit="1" customWidth="1"/>
    <col min="1028" max="1280" width="9" style="1"/>
    <col min="1281" max="1281" width="52.625" style="1" customWidth="1"/>
    <col min="1282" max="1283" width="11.375" style="1" bestFit="1" customWidth="1"/>
    <col min="1284" max="1536" width="9" style="1"/>
    <col min="1537" max="1537" width="52.625" style="1" customWidth="1"/>
    <col min="1538" max="1539" width="11.375" style="1" bestFit="1" customWidth="1"/>
    <col min="1540" max="1792" width="9" style="1"/>
    <col min="1793" max="1793" width="52.625" style="1" customWidth="1"/>
    <col min="1794" max="1795" width="11.375" style="1" bestFit="1" customWidth="1"/>
    <col min="1796" max="2048" width="9" style="1"/>
    <col min="2049" max="2049" width="52.625" style="1" customWidth="1"/>
    <col min="2050" max="2051" width="11.375" style="1" bestFit="1" customWidth="1"/>
    <col min="2052" max="2304" width="9" style="1"/>
    <col min="2305" max="2305" width="52.625" style="1" customWidth="1"/>
    <col min="2306" max="2307" width="11.375" style="1" bestFit="1" customWidth="1"/>
    <col min="2308" max="2560" width="9" style="1"/>
    <col min="2561" max="2561" width="52.625" style="1" customWidth="1"/>
    <col min="2562" max="2563" width="11.375" style="1" bestFit="1" customWidth="1"/>
    <col min="2564" max="2816" width="9" style="1"/>
    <col min="2817" max="2817" width="52.625" style="1" customWidth="1"/>
    <col min="2818" max="2819" width="11.375" style="1" bestFit="1" customWidth="1"/>
    <col min="2820" max="3072" width="9" style="1"/>
    <col min="3073" max="3073" width="52.625" style="1" customWidth="1"/>
    <col min="3074" max="3075" width="11.375" style="1" bestFit="1" customWidth="1"/>
    <col min="3076" max="3328" width="9" style="1"/>
    <col min="3329" max="3329" width="52.625" style="1" customWidth="1"/>
    <col min="3330" max="3331" width="11.375" style="1" bestFit="1" customWidth="1"/>
    <col min="3332" max="3584" width="9" style="1"/>
    <col min="3585" max="3585" width="52.625" style="1" customWidth="1"/>
    <col min="3586" max="3587" width="11.375" style="1" bestFit="1" customWidth="1"/>
    <col min="3588" max="3840" width="9" style="1"/>
    <col min="3841" max="3841" width="52.625" style="1" customWidth="1"/>
    <col min="3842" max="3843" width="11.375" style="1" bestFit="1" customWidth="1"/>
    <col min="3844" max="4096" width="9" style="1"/>
    <col min="4097" max="4097" width="52.625" style="1" customWidth="1"/>
    <col min="4098" max="4099" width="11.375" style="1" bestFit="1" customWidth="1"/>
    <col min="4100" max="4352" width="9" style="1"/>
    <col min="4353" max="4353" width="52.625" style="1" customWidth="1"/>
    <col min="4354" max="4355" width="11.375" style="1" bestFit="1" customWidth="1"/>
    <col min="4356" max="4608" width="9" style="1"/>
    <col min="4609" max="4609" width="52.625" style="1" customWidth="1"/>
    <col min="4610" max="4611" width="11.375" style="1" bestFit="1" customWidth="1"/>
    <col min="4612" max="4864" width="9" style="1"/>
    <col min="4865" max="4865" width="52.625" style="1" customWidth="1"/>
    <col min="4866" max="4867" width="11.375" style="1" bestFit="1" customWidth="1"/>
    <col min="4868" max="5120" width="9" style="1"/>
    <col min="5121" max="5121" width="52.625" style="1" customWidth="1"/>
    <col min="5122" max="5123" width="11.375" style="1" bestFit="1" customWidth="1"/>
    <col min="5124" max="5376" width="9" style="1"/>
    <col min="5377" max="5377" width="52.625" style="1" customWidth="1"/>
    <col min="5378" max="5379" width="11.375" style="1" bestFit="1" customWidth="1"/>
    <col min="5380" max="5632" width="9" style="1"/>
    <col min="5633" max="5633" width="52.625" style="1" customWidth="1"/>
    <col min="5634" max="5635" width="11.375" style="1" bestFit="1" customWidth="1"/>
    <col min="5636" max="5888" width="9" style="1"/>
    <col min="5889" max="5889" width="52.625" style="1" customWidth="1"/>
    <col min="5890" max="5891" width="11.375" style="1" bestFit="1" customWidth="1"/>
    <col min="5892" max="6144" width="9" style="1"/>
    <col min="6145" max="6145" width="52.625" style="1" customWidth="1"/>
    <col min="6146" max="6147" width="11.375" style="1" bestFit="1" customWidth="1"/>
    <col min="6148" max="6400" width="9" style="1"/>
    <col min="6401" max="6401" width="52.625" style="1" customWidth="1"/>
    <col min="6402" max="6403" width="11.375" style="1" bestFit="1" customWidth="1"/>
    <col min="6404" max="6656" width="9" style="1"/>
    <col min="6657" max="6657" width="52.625" style="1" customWidth="1"/>
    <col min="6658" max="6659" width="11.375" style="1" bestFit="1" customWidth="1"/>
    <col min="6660" max="6912" width="9" style="1"/>
    <col min="6913" max="6913" width="52.625" style="1" customWidth="1"/>
    <col min="6914" max="6915" width="11.375" style="1" bestFit="1" customWidth="1"/>
    <col min="6916" max="7168" width="9" style="1"/>
    <col min="7169" max="7169" width="52.625" style="1" customWidth="1"/>
    <col min="7170" max="7171" width="11.375" style="1" bestFit="1" customWidth="1"/>
    <col min="7172" max="7424" width="9" style="1"/>
    <col min="7425" max="7425" width="52.625" style="1" customWidth="1"/>
    <col min="7426" max="7427" width="11.375" style="1" bestFit="1" customWidth="1"/>
    <col min="7428" max="7680" width="9" style="1"/>
    <col min="7681" max="7681" width="52.625" style="1" customWidth="1"/>
    <col min="7682" max="7683" width="11.375" style="1" bestFit="1" customWidth="1"/>
    <col min="7684" max="7936" width="9" style="1"/>
    <col min="7937" max="7937" width="52.625" style="1" customWidth="1"/>
    <col min="7938" max="7939" width="11.375" style="1" bestFit="1" customWidth="1"/>
    <col min="7940" max="8192" width="9" style="1"/>
    <col min="8193" max="8193" width="52.625" style="1" customWidth="1"/>
    <col min="8194" max="8195" width="11.375" style="1" bestFit="1" customWidth="1"/>
    <col min="8196" max="8448" width="9" style="1"/>
    <col min="8449" max="8449" width="52.625" style="1" customWidth="1"/>
    <col min="8450" max="8451" width="11.375" style="1" bestFit="1" customWidth="1"/>
    <col min="8452" max="8704" width="9" style="1"/>
    <col min="8705" max="8705" width="52.625" style="1" customWidth="1"/>
    <col min="8706" max="8707" width="11.375" style="1" bestFit="1" customWidth="1"/>
    <col min="8708" max="8960" width="9" style="1"/>
    <col min="8961" max="8961" width="52.625" style="1" customWidth="1"/>
    <col min="8962" max="8963" width="11.375" style="1" bestFit="1" customWidth="1"/>
    <col min="8964" max="9216" width="9" style="1"/>
    <col min="9217" max="9217" width="52.625" style="1" customWidth="1"/>
    <col min="9218" max="9219" width="11.375" style="1" bestFit="1" customWidth="1"/>
    <col min="9220" max="9472" width="9" style="1"/>
    <col min="9473" max="9473" width="52.625" style="1" customWidth="1"/>
    <col min="9474" max="9475" width="11.375" style="1" bestFit="1" customWidth="1"/>
    <col min="9476" max="9728" width="9" style="1"/>
    <col min="9729" max="9729" width="52.625" style="1" customWidth="1"/>
    <col min="9730" max="9731" width="11.375" style="1" bestFit="1" customWidth="1"/>
    <col min="9732" max="9984" width="9" style="1"/>
    <col min="9985" max="9985" width="52.625" style="1" customWidth="1"/>
    <col min="9986" max="9987" width="11.375" style="1" bestFit="1" customWidth="1"/>
    <col min="9988" max="10240" width="9" style="1"/>
    <col min="10241" max="10241" width="52.625" style="1" customWidth="1"/>
    <col min="10242" max="10243" width="11.375" style="1" bestFit="1" customWidth="1"/>
    <col min="10244" max="10496" width="9" style="1"/>
    <col min="10497" max="10497" width="52.625" style="1" customWidth="1"/>
    <col min="10498" max="10499" width="11.375" style="1" bestFit="1" customWidth="1"/>
    <col min="10500" max="10752" width="9" style="1"/>
    <col min="10753" max="10753" width="52.625" style="1" customWidth="1"/>
    <col min="10754" max="10755" width="11.375" style="1" bestFit="1" customWidth="1"/>
    <col min="10756" max="11008" width="9" style="1"/>
    <col min="11009" max="11009" width="52.625" style="1" customWidth="1"/>
    <col min="11010" max="11011" width="11.375" style="1" bestFit="1" customWidth="1"/>
    <col min="11012" max="11264" width="9" style="1"/>
    <col min="11265" max="11265" width="52.625" style="1" customWidth="1"/>
    <col min="11266" max="11267" width="11.375" style="1" bestFit="1" customWidth="1"/>
    <col min="11268" max="11520" width="9" style="1"/>
    <col min="11521" max="11521" width="52.625" style="1" customWidth="1"/>
    <col min="11522" max="11523" width="11.375" style="1" bestFit="1" customWidth="1"/>
    <col min="11524" max="11776" width="9" style="1"/>
    <col min="11777" max="11777" width="52.625" style="1" customWidth="1"/>
    <col min="11778" max="11779" width="11.375" style="1" bestFit="1" customWidth="1"/>
    <col min="11780" max="12032" width="9" style="1"/>
    <col min="12033" max="12033" width="52.625" style="1" customWidth="1"/>
    <col min="12034" max="12035" width="11.375" style="1" bestFit="1" customWidth="1"/>
    <col min="12036" max="12288" width="9" style="1"/>
    <col min="12289" max="12289" width="52.625" style="1" customWidth="1"/>
    <col min="12290" max="12291" width="11.375" style="1" bestFit="1" customWidth="1"/>
    <col min="12292" max="12544" width="9" style="1"/>
    <col min="12545" max="12545" width="52.625" style="1" customWidth="1"/>
    <col min="12546" max="12547" width="11.375" style="1" bestFit="1" customWidth="1"/>
    <col min="12548" max="12800" width="9" style="1"/>
    <col min="12801" max="12801" width="52.625" style="1" customWidth="1"/>
    <col min="12802" max="12803" width="11.375" style="1" bestFit="1" customWidth="1"/>
    <col min="12804" max="13056" width="9" style="1"/>
    <col min="13057" max="13057" width="52.625" style="1" customWidth="1"/>
    <col min="13058" max="13059" width="11.375" style="1" bestFit="1" customWidth="1"/>
    <col min="13060" max="13312" width="9" style="1"/>
    <col min="13313" max="13313" width="52.625" style="1" customWidth="1"/>
    <col min="13314" max="13315" width="11.375" style="1" bestFit="1" customWidth="1"/>
    <col min="13316" max="13568" width="9" style="1"/>
    <col min="13569" max="13569" width="52.625" style="1" customWidth="1"/>
    <col min="13570" max="13571" width="11.375" style="1" bestFit="1" customWidth="1"/>
    <col min="13572" max="13824" width="9" style="1"/>
    <col min="13825" max="13825" width="52.625" style="1" customWidth="1"/>
    <col min="13826" max="13827" width="11.375" style="1" bestFit="1" customWidth="1"/>
    <col min="13828" max="14080" width="9" style="1"/>
    <col min="14081" max="14081" width="52.625" style="1" customWidth="1"/>
    <col min="14082" max="14083" width="11.375" style="1" bestFit="1" customWidth="1"/>
    <col min="14084" max="14336" width="9" style="1"/>
    <col min="14337" max="14337" width="52.625" style="1" customWidth="1"/>
    <col min="14338" max="14339" width="11.375" style="1" bestFit="1" customWidth="1"/>
    <col min="14340" max="14592" width="9" style="1"/>
    <col min="14593" max="14593" width="52.625" style="1" customWidth="1"/>
    <col min="14594" max="14595" width="11.375" style="1" bestFit="1" customWidth="1"/>
    <col min="14596" max="14848" width="9" style="1"/>
    <col min="14849" max="14849" width="52.625" style="1" customWidth="1"/>
    <col min="14850" max="14851" width="11.375" style="1" bestFit="1" customWidth="1"/>
    <col min="14852" max="15104" width="9" style="1"/>
    <col min="15105" max="15105" width="52.625" style="1" customWidth="1"/>
    <col min="15106" max="15107" width="11.375" style="1" bestFit="1" customWidth="1"/>
    <col min="15108" max="15360" width="9" style="1"/>
    <col min="15361" max="15361" width="52.625" style="1" customWidth="1"/>
    <col min="15362" max="15363" width="11.375" style="1" bestFit="1" customWidth="1"/>
    <col min="15364" max="15616" width="9" style="1"/>
    <col min="15617" max="15617" width="52.625" style="1" customWidth="1"/>
    <col min="15618" max="15619" width="11.375" style="1" bestFit="1" customWidth="1"/>
    <col min="15620" max="15872" width="9" style="1"/>
    <col min="15873" max="15873" width="52.625" style="1" customWidth="1"/>
    <col min="15874" max="15875" width="11.375" style="1" bestFit="1" customWidth="1"/>
    <col min="15876" max="16128" width="9" style="1"/>
    <col min="16129" max="16129" width="52.625" style="1" customWidth="1"/>
    <col min="16130" max="16131" width="11.375" style="1" bestFit="1" customWidth="1"/>
    <col min="16132" max="16384" width="9" style="1"/>
  </cols>
  <sheetData>
    <row r="1" spans="1:8" ht="21">
      <c r="A1" s="201" t="s">
        <v>29</v>
      </c>
      <c r="B1" s="201"/>
      <c r="C1" s="201"/>
      <c r="D1" s="201"/>
    </row>
    <row r="2" spans="1:8" ht="21">
      <c r="A2" s="201" t="s">
        <v>50</v>
      </c>
      <c r="B2" s="201"/>
      <c r="C2" s="201"/>
      <c r="D2" s="201"/>
    </row>
    <row r="3" spans="1:8" ht="21">
      <c r="A3" s="202" t="s">
        <v>0</v>
      </c>
      <c r="B3" s="203"/>
      <c r="C3" s="203"/>
      <c r="D3" s="203"/>
    </row>
    <row r="4" spans="1:8">
      <c r="A4" s="204" t="s">
        <v>1</v>
      </c>
      <c r="B4" s="57" t="s">
        <v>2</v>
      </c>
      <c r="C4" s="206" t="s">
        <v>3</v>
      </c>
      <c r="D4" s="208" t="s">
        <v>4</v>
      </c>
    </row>
    <row r="5" spans="1:8">
      <c r="A5" s="205"/>
      <c r="B5" s="58" t="s">
        <v>5</v>
      </c>
      <c r="C5" s="207"/>
      <c r="D5" s="209"/>
    </row>
    <row r="6" spans="1:8" ht="21.75" customHeight="1">
      <c r="A6" s="88" t="s">
        <v>6</v>
      </c>
      <c r="B6" s="40">
        <f>+B7+B8</f>
        <v>1420</v>
      </c>
      <c r="C6" s="40">
        <f>+C7+C8</f>
        <v>393</v>
      </c>
      <c r="D6" s="66">
        <f t="shared" ref="D6:D11" si="0">+C6*100/B6</f>
        <v>27.676056338028168</v>
      </c>
    </row>
    <row r="7" spans="1:8" ht="21.75" customHeight="1">
      <c r="A7" s="88" t="s">
        <v>28</v>
      </c>
      <c r="B7" s="40">
        <f>+B9+B22+B29-B8</f>
        <v>1320</v>
      </c>
      <c r="C7" s="40">
        <f>+C9+C22+C29-C8</f>
        <v>393</v>
      </c>
      <c r="D7" s="66">
        <f t="shared" si="0"/>
        <v>29.772727272727273</v>
      </c>
    </row>
    <row r="8" spans="1:8" ht="21.75" customHeight="1">
      <c r="A8" s="88" t="s">
        <v>46</v>
      </c>
      <c r="B8" s="40">
        <f>+B32</f>
        <v>100</v>
      </c>
      <c r="C8" s="40">
        <f>+C32</f>
        <v>0</v>
      </c>
      <c r="D8" s="66">
        <f t="shared" si="0"/>
        <v>0</v>
      </c>
    </row>
    <row r="9" spans="1:8" ht="21.75" customHeight="1">
      <c r="A9" s="29" t="s">
        <v>31</v>
      </c>
      <c r="B9" s="33">
        <f>+B10</f>
        <v>900</v>
      </c>
      <c r="C9" s="42">
        <f>+C10</f>
        <v>224</v>
      </c>
      <c r="D9" s="46">
        <f t="shared" si="0"/>
        <v>24.888888888888889</v>
      </c>
    </row>
    <row r="10" spans="1:8" ht="21.75" customHeight="1">
      <c r="A10" s="14" t="s">
        <v>26</v>
      </c>
      <c r="B10" s="34">
        <f>+B11</f>
        <v>900</v>
      </c>
      <c r="C10" s="41">
        <f>+C11</f>
        <v>224</v>
      </c>
      <c r="D10" s="47">
        <f t="shared" si="0"/>
        <v>24.888888888888889</v>
      </c>
    </row>
    <row r="11" spans="1:8" s="20" customFormat="1" ht="21.75" customHeight="1">
      <c r="A11" s="23" t="s">
        <v>17</v>
      </c>
      <c r="B11" s="24">
        <f>+B12+B13+B17+B18+B19</f>
        <v>900</v>
      </c>
      <c r="C11" s="89">
        <f>+C12+C13+C17+C18+C19</f>
        <v>224</v>
      </c>
      <c r="D11" s="48">
        <f t="shared" si="0"/>
        <v>24.888888888888889</v>
      </c>
      <c r="H11" s="44" t="s">
        <v>27</v>
      </c>
    </row>
    <row r="12" spans="1:8" ht="21.75" customHeight="1">
      <c r="A12" s="68" t="s">
        <v>18</v>
      </c>
      <c r="B12" s="31">
        <v>20</v>
      </c>
      <c r="C12" s="91">
        <v>0</v>
      </c>
      <c r="D12" s="49"/>
    </row>
    <row r="13" spans="1:8" ht="21.75" customHeight="1">
      <c r="A13" s="102" t="s">
        <v>32</v>
      </c>
      <c r="B13" s="32">
        <v>100</v>
      </c>
      <c r="C13" s="92">
        <f>+C14+C15+C16</f>
        <v>40</v>
      </c>
      <c r="D13" s="77"/>
    </row>
    <row r="14" spans="1:8" ht="21.75" customHeight="1">
      <c r="A14" s="64" t="s">
        <v>56</v>
      </c>
      <c r="B14" s="78">
        <v>20</v>
      </c>
      <c r="C14" s="103">
        <v>20</v>
      </c>
      <c r="D14" s="77"/>
    </row>
    <row r="15" spans="1:8" ht="21.75" customHeight="1">
      <c r="A15" s="64" t="s">
        <v>57</v>
      </c>
      <c r="B15" s="78">
        <v>20</v>
      </c>
      <c r="C15" s="103"/>
      <c r="D15" s="77"/>
    </row>
    <row r="16" spans="1:8" ht="21.75" customHeight="1">
      <c r="A16" s="64" t="s">
        <v>58</v>
      </c>
      <c r="B16" s="78">
        <v>60</v>
      </c>
      <c r="C16" s="103">
        <v>20</v>
      </c>
      <c r="D16" s="77"/>
    </row>
    <row r="17" spans="1:9" ht="21.75" customHeight="1">
      <c r="A17" s="26" t="s">
        <v>33</v>
      </c>
      <c r="B17" s="32">
        <v>20</v>
      </c>
      <c r="C17" s="92">
        <v>24</v>
      </c>
      <c r="D17" s="77"/>
    </row>
    <row r="18" spans="1:9" ht="21.75" customHeight="1">
      <c r="A18" s="26" t="s">
        <v>34</v>
      </c>
      <c r="B18" s="32">
        <v>60</v>
      </c>
      <c r="C18" s="92">
        <v>20</v>
      </c>
      <c r="D18" s="77"/>
    </row>
    <row r="19" spans="1:9" ht="21.75" customHeight="1">
      <c r="A19" s="26" t="s">
        <v>35</v>
      </c>
      <c r="B19" s="32">
        <f>+B20+B21</f>
        <v>700</v>
      </c>
      <c r="C19" s="92">
        <f>+C20+C21</f>
        <v>140</v>
      </c>
      <c r="D19" s="104">
        <f>+C19*100/B19</f>
        <v>20</v>
      </c>
    </row>
    <row r="20" spans="1:9" ht="21.75" customHeight="1">
      <c r="A20" s="26" t="s">
        <v>36</v>
      </c>
      <c r="B20" s="78">
        <v>200</v>
      </c>
      <c r="C20" s="76">
        <v>20</v>
      </c>
      <c r="D20" s="52"/>
    </row>
    <row r="21" spans="1:9" ht="21.75" customHeight="1">
      <c r="A21" s="79" t="s">
        <v>24</v>
      </c>
      <c r="B21" s="80">
        <v>500</v>
      </c>
      <c r="C21" s="81">
        <f>20+20+20+20+20+20</f>
        <v>120</v>
      </c>
      <c r="D21" s="82"/>
    </row>
    <row r="22" spans="1:9" ht="21.75" customHeight="1">
      <c r="A22" s="72" t="s">
        <v>37</v>
      </c>
      <c r="B22" s="73">
        <f>+B23</f>
        <v>60</v>
      </c>
      <c r="C22" s="74">
        <f>+C23</f>
        <v>129</v>
      </c>
      <c r="D22" s="75">
        <f t="shared" ref="D22" si="1">+C22*100/B22</f>
        <v>215</v>
      </c>
      <c r="I22"/>
    </row>
    <row r="23" spans="1:9" ht="21.75" customHeight="1">
      <c r="A23" s="15" t="s">
        <v>38</v>
      </c>
      <c r="B23" s="69">
        <f>+B24+B25</f>
        <v>60</v>
      </c>
      <c r="C23" s="70">
        <f>+C25</f>
        <v>129</v>
      </c>
      <c r="D23" s="71">
        <f>+C23*100/B23</f>
        <v>215</v>
      </c>
      <c r="I23"/>
    </row>
    <row r="24" spans="1:9" s="20" customFormat="1" ht="21.75" customHeight="1">
      <c r="A24" s="18" t="s">
        <v>39</v>
      </c>
      <c r="B24" s="19">
        <v>0</v>
      </c>
      <c r="C24" s="90">
        <v>0</v>
      </c>
      <c r="D24" s="51"/>
      <c r="I24"/>
    </row>
    <row r="25" spans="1:9" s="20" customFormat="1" ht="21.75" customHeight="1">
      <c r="A25" s="18" t="s">
        <v>40</v>
      </c>
      <c r="B25" s="24">
        <f>+B26+B27</f>
        <v>60</v>
      </c>
      <c r="C25" s="89">
        <f>+C26+C27+C28</f>
        <v>129</v>
      </c>
      <c r="D25" s="48">
        <f>+C25*100/B25</f>
        <v>215</v>
      </c>
    </row>
    <row r="26" spans="1:9" s="20" customFormat="1" ht="21.75" customHeight="1">
      <c r="A26" s="86" t="s">
        <v>43</v>
      </c>
      <c r="B26" s="85">
        <v>20</v>
      </c>
      <c r="C26" s="25">
        <v>20</v>
      </c>
      <c r="D26" s="48"/>
    </row>
    <row r="27" spans="1:9" s="20" customFormat="1" ht="21.75" customHeight="1">
      <c r="A27" s="86" t="s">
        <v>44</v>
      </c>
      <c r="B27" s="85">
        <v>40</v>
      </c>
      <c r="C27" s="25">
        <v>0</v>
      </c>
      <c r="D27" s="48"/>
    </row>
    <row r="28" spans="1:9" s="20" customFormat="1" ht="21.75" customHeight="1">
      <c r="A28" s="86" t="s">
        <v>45</v>
      </c>
      <c r="B28" s="24">
        <v>0</v>
      </c>
      <c r="C28" s="25">
        <v>109</v>
      </c>
      <c r="D28" s="48"/>
    </row>
    <row r="29" spans="1:9" s="20" customFormat="1" ht="21.75" customHeight="1">
      <c r="A29" s="30" t="s">
        <v>41</v>
      </c>
      <c r="B29" s="33">
        <f>+B30</f>
        <v>460</v>
      </c>
      <c r="C29" s="42">
        <f>+C30</f>
        <v>40</v>
      </c>
      <c r="D29" s="43">
        <f t="shared" ref="D29" si="2">+C29*100/B29</f>
        <v>8.695652173913043</v>
      </c>
    </row>
    <row r="30" spans="1:9" s="20" customFormat="1" ht="21.75" customHeight="1">
      <c r="A30" s="17" t="s">
        <v>42</v>
      </c>
      <c r="B30" s="34">
        <f>+B31+B32+B36</f>
        <v>460</v>
      </c>
      <c r="C30" s="41">
        <f>+C31+C32+C36</f>
        <v>40</v>
      </c>
      <c r="D30" s="53">
        <f>+C30*100/B30</f>
        <v>8.695652173913043</v>
      </c>
    </row>
    <row r="31" spans="1:9" s="20" customFormat="1" ht="21.75" customHeight="1">
      <c r="A31" s="18" t="s">
        <v>19</v>
      </c>
      <c r="B31" s="24">
        <v>200</v>
      </c>
      <c r="C31" s="25">
        <v>0</v>
      </c>
      <c r="D31" s="48"/>
    </row>
    <row r="32" spans="1:9" s="20" customFormat="1" ht="21.75" customHeight="1">
      <c r="A32" s="22" t="s">
        <v>20</v>
      </c>
      <c r="B32" s="19">
        <f>+B34</f>
        <v>100</v>
      </c>
      <c r="C32" s="84">
        <v>0</v>
      </c>
      <c r="D32" s="67"/>
    </row>
    <row r="33" spans="1:4" s="20" customFormat="1" ht="21.75" customHeight="1">
      <c r="A33" s="37" t="s">
        <v>21</v>
      </c>
      <c r="B33" s="38"/>
      <c r="C33" s="39"/>
      <c r="D33" s="52"/>
    </row>
    <row r="34" spans="1:4" s="20" customFormat="1" ht="21.75" customHeight="1">
      <c r="A34" s="35" t="s">
        <v>22</v>
      </c>
      <c r="B34" s="36">
        <v>100</v>
      </c>
      <c r="C34" s="39">
        <v>0</v>
      </c>
      <c r="D34" s="52"/>
    </row>
    <row r="35" spans="1:4" s="20" customFormat="1" ht="21.75" customHeight="1">
      <c r="A35" s="16" t="s">
        <v>23</v>
      </c>
      <c r="B35" s="3">
        <v>2</v>
      </c>
      <c r="C35" s="83">
        <v>0</v>
      </c>
      <c r="D35" s="50"/>
    </row>
    <row r="36" spans="1:4" s="20" customFormat="1" ht="21.75" customHeight="1">
      <c r="A36" s="21" t="s">
        <v>25</v>
      </c>
      <c r="B36" s="27">
        <v>160</v>
      </c>
      <c r="C36" s="28">
        <f>25+15</f>
        <v>40</v>
      </c>
      <c r="D36" s="54"/>
    </row>
    <row r="37" spans="1:4" ht="21.75" customHeight="1">
      <c r="B37" s="1"/>
      <c r="C37" s="1"/>
      <c r="D37" s="1"/>
    </row>
    <row r="38" spans="1:4" ht="21.75" customHeight="1">
      <c r="A38" s="217" t="s">
        <v>47</v>
      </c>
      <c r="B38" s="217"/>
      <c r="C38" s="217"/>
      <c r="D38" s="217"/>
    </row>
    <row r="39" spans="1:4" ht="21.75" customHeight="1">
      <c r="A39" s="217" t="s">
        <v>70</v>
      </c>
      <c r="B39" s="217"/>
      <c r="C39" s="217"/>
      <c r="D39" s="217"/>
    </row>
    <row r="40" spans="1:4" ht="21.75" customHeight="1">
      <c r="A40" s="204" t="s">
        <v>7</v>
      </c>
      <c r="B40" s="2" t="s">
        <v>8</v>
      </c>
      <c r="C40" s="8" t="s">
        <v>9</v>
      </c>
      <c r="D40" s="215" t="s">
        <v>4</v>
      </c>
    </row>
    <row r="41" spans="1:4" ht="21.75" customHeight="1">
      <c r="A41" s="220"/>
      <c r="B41" s="3" t="s">
        <v>10</v>
      </c>
      <c r="C41" s="9" t="s">
        <v>11</v>
      </c>
      <c r="D41" s="221"/>
    </row>
    <row r="42" spans="1:4" ht="21.75" customHeight="1" thickBot="1">
      <c r="A42" s="4" t="s">
        <v>12</v>
      </c>
      <c r="B42" s="59">
        <f>B43+B44+B45+B46</f>
        <v>4831800</v>
      </c>
      <c r="C42" s="60">
        <f>C43+C44+C45+C46</f>
        <v>407819.35000000003</v>
      </c>
      <c r="D42" s="60">
        <f>C42*100/B42</f>
        <v>8.4403193426880243</v>
      </c>
    </row>
    <row r="43" spans="1:4" ht="21.75" customHeight="1" thickTop="1">
      <c r="A43" s="10" t="s">
        <v>13</v>
      </c>
      <c r="B43" s="61">
        <v>3011600</v>
      </c>
      <c r="C43" s="54">
        <v>300294.15000000002</v>
      </c>
      <c r="D43" s="54">
        <f>C43*100/B43</f>
        <v>9.9712495019258878</v>
      </c>
    </row>
    <row r="44" spans="1:4" ht="21.75" customHeight="1">
      <c r="A44" s="11" t="s">
        <v>14</v>
      </c>
      <c r="B44" s="62">
        <v>0</v>
      </c>
      <c r="C44" s="63">
        <v>0</v>
      </c>
      <c r="D44" s="54">
        <v>0</v>
      </c>
    </row>
    <row r="45" spans="1:4" ht="21.75" customHeight="1">
      <c r="A45" s="11" t="s">
        <v>15</v>
      </c>
      <c r="B45" s="62">
        <v>110200</v>
      </c>
      <c r="C45" s="63">
        <v>0</v>
      </c>
      <c r="D45" s="54">
        <v>0</v>
      </c>
    </row>
    <row r="46" spans="1:4" ht="21.75" customHeight="1">
      <c r="A46" s="11" t="s">
        <v>16</v>
      </c>
      <c r="B46" s="62">
        <f>1650000+60000</f>
        <v>1710000</v>
      </c>
      <c r="C46" s="63">
        <f>101503.2+6022</f>
        <v>107525.2</v>
      </c>
      <c r="D46" s="54">
        <v>0</v>
      </c>
    </row>
    <row r="47" spans="1:4" ht="21.75" customHeight="1">
      <c r="A47" s="5"/>
      <c r="B47" s="6"/>
      <c r="C47" s="7" t="s">
        <v>69</v>
      </c>
      <c r="D47" s="55"/>
    </row>
    <row r="48" spans="1:4" ht="21.75" customHeight="1">
      <c r="A48" s="5"/>
      <c r="B48" s="6"/>
      <c r="C48" s="7"/>
      <c r="D48" s="55"/>
    </row>
    <row r="49" spans="1:4" ht="21.75" customHeight="1">
      <c r="A49" s="5"/>
      <c r="B49" s="6"/>
      <c r="C49" s="7"/>
      <c r="D49" s="55"/>
    </row>
    <row r="50" spans="1:4" ht="21.75" customHeight="1">
      <c r="A50" s="5"/>
      <c r="B50" s="6"/>
      <c r="C50" s="7"/>
      <c r="D50" s="55"/>
    </row>
    <row r="51" spans="1:4" ht="21.75" customHeight="1">
      <c r="A51" s="5"/>
      <c r="B51" s="6"/>
      <c r="C51" s="7"/>
      <c r="D51" s="55"/>
    </row>
    <row r="52" spans="1:4" ht="21.75" customHeight="1">
      <c r="A52" s="5"/>
      <c r="B52" s="6"/>
      <c r="C52" s="7"/>
      <c r="D52" s="55"/>
    </row>
    <row r="53" spans="1:4" ht="21.75" customHeight="1">
      <c r="A53" s="5"/>
      <c r="B53" s="6"/>
      <c r="C53" s="7"/>
      <c r="D53" s="55"/>
    </row>
    <row r="54" spans="1:4" ht="21.75" customHeight="1">
      <c r="A54" s="5"/>
      <c r="B54" s="6"/>
      <c r="C54" s="7"/>
      <c r="D54" s="55"/>
    </row>
    <row r="55" spans="1:4" ht="21.75" customHeight="1">
      <c r="A55" s="5"/>
      <c r="B55" s="6"/>
      <c r="C55" s="7"/>
      <c r="D55" s="55"/>
    </row>
    <row r="56" spans="1:4" ht="21.75" customHeight="1">
      <c r="A56" s="5"/>
      <c r="B56" s="6"/>
      <c r="C56" s="7"/>
      <c r="D56" s="55"/>
    </row>
    <row r="57" spans="1:4" ht="21.75" customHeight="1">
      <c r="A57" s="5"/>
      <c r="B57" s="6"/>
      <c r="C57" s="7"/>
      <c r="D57" s="55"/>
    </row>
    <row r="58" spans="1:4" ht="21.75" customHeight="1">
      <c r="A58" s="5"/>
      <c r="B58" s="6"/>
      <c r="C58" s="7"/>
      <c r="D58" s="55"/>
    </row>
    <row r="59" spans="1:4" ht="21.75" customHeight="1">
      <c r="A59" s="5"/>
      <c r="B59" s="6"/>
      <c r="C59" s="7"/>
      <c r="D59" s="55"/>
    </row>
    <row r="60" spans="1:4" ht="21.75" customHeight="1">
      <c r="A60" s="5"/>
      <c r="B60" s="6"/>
      <c r="C60" s="7"/>
      <c r="D60" s="55"/>
    </row>
    <row r="61" spans="1:4" ht="21.75" customHeight="1">
      <c r="A61" s="5"/>
      <c r="B61" s="6"/>
      <c r="C61" s="7"/>
      <c r="D61" s="55"/>
    </row>
    <row r="62" spans="1:4" ht="21.75" customHeight="1">
      <c r="A62" s="5"/>
      <c r="B62" s="6"/>
      <c r="C62" s="7"/>
      <c r="D62" s="55"/>
    </row>
    <row r="63" spans="1:4" ht="21.75" customHeight="1">
      <c r="A63" s="5"/>
      <c r="B63" s="6"/>
      <c r="C63" s="7"/>
      <c r="D63" s="55"/>
    </row>
    <row r="64" spans="1:4" ht="21.75" customHeight="1">
      <c r="A64" s="5"/>
      <c r="B64" s="6"/>
      <c r="C64" s="7"/>
      <c r="D64" s="55"/>
    </row>
    <row r="65" spans="1:4" ht="21.75" customHeight="1">
      <c r="A65" s="5"/>
      <c r="B65" s="6"/>
      <c r="C65" s="7"/>
      <c r="D65" s="55"/>
    </row>
    <row r="66" spans="1:4" ht="21.75" customHeight="1">
      <c r="A66" s="5"/>
      <c r="B66" s="6"/>
      <c r="C66" s="7"/>
      <c r="D66" s="55"/>
    </row>
    <row r="67" spans="1:4" ht="21.75" customHeight="1">
      <c r="A67" s="5"/>
      <c r="B67" s="6"/>
      <c r="C67" s="7"/>
      <c r="D67" s="55"/>
    </row>
    <row r="68" spans="1:4" ht="21.75" customHeight="1">
      <c r="A68" s="5"/>
      <c r="B68" s="6"/>
      <c r="C68" s="7"/>
      <c r="D68" s="55"/>
    </row>
    <row r="69" spans="1:4" ht="21.75" customHeight="1">
      <c r="A69" s="5"/>
      <c r="B69" s="6"/>
      <c r="C69" s="7"/>
      <c r="D69" s="55"/>
    </row>
    <row r="70" spans="1:4" ht="21.75" customHeight="1">
      <c r="A70" s="5"/>
      <c r="B70" s="6"/>
      <c r="C70" s="7"/>
      <c r="D70" s="55"/>
    </row>
    <row r="71" spans="1:4" ht="21.75" customHeight="1">
      <c r="A71" s="5"/>
      <c r="B71" s="6"/>
      <c r="C71" s="7"/>
      <c r="D71" s="55"/>
    </row>
    <row r="72" spans="1:4" ht="21.75" customHeight="1">
      <c r="A72" s="5"/>
      <c r="B72" s="6"/>
      <c r="C72" s="7"/>
      <c r="D72" s="55"/>
    </row>
    <row r="73" spans="1:4" ht="21.75" customHeight="1">
      <c r="A73" s="5"/>
      <c r="B73" s="6"/>
      <c r="C73" s="7"/>
      <c r="D73" s="55"/>
    </row>
    <row r="74" spans="1:4" ht="21.75" customHeight="1">
      <c r="A74" s="5"/>
      <c r="B74" s="6"/>
      <c r="C74" s="7"/>
      <c r="D74" s="55"/>
    </row>
    <row r="75" spans="1:4" ht="21.75" customHeight="1">
      <c r="A75" s="5"/>
      <c r="B75" s="6"/>
      <c r="C75" s="7"/>
      <c r="D75" s="55"/>
    </row>
    <row r="76" spans="1:4" ht="21.75" customHeight="1">
      <c r="A76" s="5"/>
      <c r="B76" s="6"/>
      <c r="C76" s="7"/>
      <c r="D76" s="55"/>
    </row>
    <row r="77" spans="1:4" ht="21.75" customHeight="1">
      <c r="A77" s="5"/>
      <c r="B77" s="6"/>
      <c r="C77" s="7"/>
      <c r="D77" s="55"/>
    </row>
    <row r="78" spans="1:4" ht="21.75" customHeight="1">
      <c r="A78" s="5"/>
      <c r="B78" s="6"/>
      <c r="C78" s="7"/>
      <c r="D78" s="55"/>
    </row>
    <row r="79" spans="1:4" ht="21.75" customHeight="1">
      <c r="A79" s="5"/>
      <c r="B79" s="6"/>
      <c r="C79" s="7"/>
      <c r="D79" s="55"/>
    </row>
    <row r="80" spans="1:4" ht="21.75" customHeight="1">
      <c r="A80" s="5"/>
      <c r="B80" s="6"/>
      <c r="C80" s="7"/>
      <c r="D80" s="55"/>
    </row>
    <row r="81" spans="1:4" ht="21.75" customHeight="1">
      <c r="A81" s="5"/>
      <c r="B81" s="6"/>
      <c r="C81" s="7"/>
      <c r="D81" s="55"/>
    </row>
    <row r="82" spans="1:4" ht="21.75" customHeight="1">
      <c r="A82" s="5"/>
      <c r="B82" s="6"/>
      <c r="C82" s="7"/>
      <c r="D82" s="55"/>
    </row>
    <row r="83" spans="1:4" ht="21.75" customHeight="1">
      <c r="A83" s="5"/>
      <c r="B83" s="6"/>
      <c r="C83" s="7"/>
      <c r="D83" s="55"/>
    </row>
    <row r="84" spans="1:4" ht="21.75" customHeight="1">
      <c r="A84" s="5"/>
      <c r="B84" s="6"/>
      <c r="C84" s="7"/>
      <c r="D84" s="55"/>
    </row>
    <row r="85" spans="1:4" ht="21.75" customHeight="1">
      <c r="A85" s="5"/>
      <c r="B85" s="6"/>
      <c r="C85" s="7"/>
      <c r="D85" s="55"/>
    </row>
    <row r="86" spans="1:4" ht="21.75" customHeight="1">
      <c r="A86" s="5"/>
      <c r="B86" s="6"/>
      <c r="C86" s="7"/>
      <c r="D86" s="55"/>
    </row>
    <row r="87" spans="1:4" ht="21.75" customHeight="1">
      <c r="A87" s="5"/>
      <c r="B87" s="6"/>
      <c r="C87" s="7"/>
      <c r="D87" s="55"/>
    </row>
    <row r="88" spans="1:4" ht="21.75" customHeight="1">
      <c r="A88" s="5"/>
      <c r="B88" s="6"/>
      <c r="C88" s="7"/>
      <c r="D88" s="55"/>
    </row>
    <row r="89" spans="1:4" ht="21.75" customHeight="1">
      <c r="A89" s="5"/>
      <c r="B89" s="6"/>
      <c r="C89" s="7"/>
      <c r="D89" s="55"/>
    </row>
    <row r="90" spans="1:4" ht="21.75" customHeight="1">
      <c r="A90" s="5"/>
      <c r="B90" s="6"/>
      <c r="C90" s="7"/>
      <c r="D90" s="55"/>
    </row>
    <row r="91" spans="1:4">
      <c r="A91" s="5"/>
      <c r="B91" s="6"/>
      <c r="C91" s="7"/>
      <c r="D91" s="55"/>
    </row>
  </sheetData>
  <mergeCells count="10">
    <mergeCell ref="A38:D38"/>
    <mergeCell ref="A39:D39"/>
    <mergeCell ref="A40:A41"/>
    <mergeCell ref="D40:D41"/>
    <mergeCell ref="A1:D1"/>
    <mergeCell ref="A2:D2"/>
    <mergeCell ref="A3:D3"/>
    <mergeCell ref="A4:A5"/>
    <mergeCell ref="C4:C5"/>
    <mergeCell ref="D4:D5"/>
  </mergeCells>
  <pageMargins left="0.59055118110236227" right="0.31496062992125984" top="0.35433070866141736" bottom="0.15748031496062992" header="0.31496062992125984" footer="0.31496062992125984"/>
  <pageSetup paperSize="9" orientation="portrait" horizontalDpi="4294967294" verticalDpi="429496729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91"/>
  <sheetViews>
    <sheetView topLeftCell="A34" workbookViewId="0">
      <selection activeCell="H42" sqref="H42"/>
    </sheetView>
  </sheetViews>
  <sheetFormatPr defaultRowHeight="18.75"/>
  <cols>
    <col min="1" max="1" width="56.375" style="1" customWidth="1"/>
    <col min="2" max="2" width="9.625" style="12" customWidth="1"/>
    <col min="3" max="3" width="9.625" style="13" customWidth="1"/>
    <col min="4" max="4" width="9.625" style="56" customWidth="1"/>
    <col min="5" max="256" width="9" style="1"/>
    <col min="257" max="257" width="52.625" style="1" customWidth="1"/>
    <col min="258" max="259" width="11.375" style="1" bestFit="1" customWidth="1"/>
    <col min="260" max="512" width="9" style="1"/>
    <col min="513" max="513" width="52.625" style="1" customWidth="1"/>
    <col min="514" max="515" width="11.375" style="1" bestFit="1" customWidth="1"/>
    <col min="516" max="768" width="9" style="1"/>
    <col min="769" max="769" width="52.625" style="1" customWidth="1"/>
    <col min="770" max="771" width="11.375" style="1" bestFit="1" customWidth="1"/>
    <col min="772" max="1024" width="9" style="1"/>
    <col min="1025" max="1025" width="52.625" style="1" customWidth="1"/>
    <col min="1026" max="1027" width="11.375" style="1" bestFit="1" customWidth="1"/>
    <col min="1028" max="1280" width="9" style="1"/>
    <col min="1281" max="1281" width="52.625" style="1" customWidth="1"/>
    <col min="1282" max="1283" width="11.375" style="1" bestFit="1" customWidth="1"/>
    <col min="1284" max="1536" width="9" style="1"/>
    <col min="1537" max="1537" width="52.625" style="1" customWidth="1"/>
    <col min="1538" max="1539" width="11.375" style="1" bestFit="1" customWidth="1"/>
    <col min="1540" max="1792" width="9" style="1"/>
    <col min="1793" max="1793" width="52.625" style="1" customWidth="1"/>
    <col min="1794" max="1795" width="11.375" style="1" bestFit="1" customWidth="1"/>
    <col min="1796" max="2048" width="9" style="1"/>
    <col min="2049" max="2049" width="52.625" style="1" customWidth="1"/>
    <col min="2050" max="2051" width="11.375" style="1" bestFit="1" customWidth="1"/>
    <col min="2052" max="2304" width="9" style="1"/>
    <col min="2305" max="2305" width="52.625" style="1" customWidth="1"/>
    <col min="2306" max="2307" width="11.375" style="1" bestFit="1" customWidth="1"/>
    <col min="2308" max="2560" width="9" style="1"/>
    <col min="2561" max="2561" width="52.625" style="1" customWidth="1"/>
    <col min="2562" max="2563" width="11.375" style="1" bestFit="1" customWidth="1"/>
    <col min="2564" max="2816" width="9" style="1"/>
    <col min="2817" max="2817" width="52.625" style="1" customWidth="1"/>
    <col min="2818" max="2819" width="11.375" style="1" bestFit="1" customWidth="1"/>
    <col min="2820" max="3072" width="9" style="1"/>
    <col min="3073" max="3073" width="52.625" style="1" customWidth="1"/>
    <col min="3074" max="3075" width="11.375" style="1" bestFit="1" customWidth="1"/>
    <col min="3076" max="3328" width="9" style="1"/>
    <col min="3329" max="3329" width="52.625" style="1" customWidth="1"/>
    <col min="3330" max="3331" width="11.375" style="1" bestFit="1" customWidth="1"/>
    <col min="3332" max="3584" width="9" style="1"/>
    <col min="3585" max="3585" width="52.625" style="1" customWidth="1"/>
    <col min="3586" max="3587" width="11.375" style="1" bestFit="1" customWidth="1"/>
    <col min="3588" max="3840" width="9" style="1"/>
    <col min="3841" max="3841" width="52.625" style="1" customWidth="1"/>
    <col min="3842" max="3843" width="11.375" style="1" bestFit="1" customWidth="1"/>
    <col min="3844" max="4096" width="9" style="1"/>
    <col min="4097" max="4097" width="52.625" style="1" customWidth="1"/>
    <col min="4098" max="4099" width="11.375" style="1" bestFit="1" customWidth="1"/>
    <col min="4100" max="4352" width="9" style="1"/>
    <col min="4353" max="4353" width="52.625" style="1" customWidth="1"/>
    <col min="4354" max="4355" width="11.375" style="1" bestFit="1" customWidth="1"/>
    <col min="4356" max="4608" width="9" style="1"/>
    <col min="4609" max="4609" width="52.625" style="1" customWidth="1"/>
    <col min="4610" max="4611" width="11.375" style="1" bestFit="1" customWidth="1"/>
    <col min="4612" max="4864" width="9" style="1"/>
    <col min="4865" max="4865" width="52.625" style="1" customWidth="1"/>
    <col min="4866" max="4867" width="11.375" style="1" bestFit="1" customWidth="1"/>
    <col min="4868" max="5120" width="9" style="1"/>
    <col min="5121" max="5121" width="52.625" style="1" customWidth="1"/>
    <col min="5122" max="5123" width="11.375" style="1" bestFit="1" customWidth="1"/>
    <col min="5124" max="5376" width="9" style="1"/>
    <col min="5377" max="5377" width="52.625" style="1" customWidth="1"/>
    <col min="5378" max="5379" width="11.375" style="1" bestFit="1" customWidth="1"/>
    <col min="5380" max="5632" width="9" style="1"/>
    <col min="5633" max="5633" width="52.625" style="1" customWidth="1"/>
    <col min="5634" max="5635" width="11.375" style="1" bestFit="1" customWidth="1"/>
    <col min="5636" max="5888" width="9" style="1"/>
    <col min="5889" max="5889" width="52.625" style="1" customWidth="1"/>
    <col min="5890" max="5891" width="11.375" style="1" bestFit="1" customWidth="1"/>
    <col min="5892" max="6144" width="9" style="1"/>
    <col min="6145" max="6145" width="52.625" style="1" customWidth="1"/>
    <col min="6146" max="6147" width="11.375" style="1" bestFit="1" customWidth="1"/>
    <col min="6148" max="6400" width="9" style="1"/>
    <col min="6401" max="6401" width="52.625" style="1" customWidth="1"/>
    <col min="6402" max="6403" width="11.375" style="1" bestFit="1" customWidth="1"/>
    <col min="6404" max="6656" width="9" style="1"/>
    <col min="6657" max="6657" width="52.625" style="1" customWidth="1"/>
    <col min="6658" max="6659" width="11.375" style="1" bestFit="1" customWidth="1"/>
    <col min="6660" max="6912" width="9" style="1"/>
    <col min="6913" max="6913" width="52.625" style="1" customWidth="1"/>
    <col min="6914" max="6915" width="11.375" style="1" bestFit="1" customWidth="1"/>
    <col min="6916" max="7168" width="9" style="1"/>
    <col min="7169" max="7169" width="52.625" style="1" customWidth="1"/>
    <col min="7170" max="7171" width="11.375" style="1" bestFit="1" customWidth="1"/>
    <col min="7172" max="7424" width="9" style="1"/>
    <col min="7425" max="7425" width="52.625" style="1" customWidth="1"/>
    <col min="7426" max="7427" width="11.375" style="1" bestFit="1" customWidth="1"/>
    <col min="7428" max="7680" width="9" style="1"/>
    <col min="7681" max="7681" width="52.625" style="1" customWidth="1"/>
    <col min="7682" max="7683" width="11.375" style="1" bestFit="1" customWidth="1"/>
    <col min="7684" max="7936" width="9" style="1"/>
    <col min="7937" max="7937" width="52.625" style="1" customWidth="1"/>
    <col min="7938" max="7939" width="11.375" style="1" bestFit="1" customWidth="1"/>
    <col min="7940" max="8192" width="9" style="1"/>
    <col min="8193" max="8193" width="52.625" style="1" customWidth="1"/>
    <col min="8194" max="8195" width="11.375" style="1" bestFit="1" customWidth="1"/>
    <col min="8196" max="8448" width="9" style="1"/>
    <col min="8449" max="8449" width="52.625" style="1" customWidth="1"/>
    <col min="8450" max="8451" width="11.375" style="1" bestFit="1" customWidth="1"/>
    <col min="8452" max="8704" width="9" style="1"/>
    <col min="8705" max="8705" width="52.625" style="1" customWidth="1"/>
    <col min="8706" max="8707" width="11.375" style="1" bestFit="1" customWidth="1"/>
    <col min="8708" max="8960" width="9" style="1"/>
    <col min="8961" max="8961" width="52.625" style="1" customWidth="1"/>
    <col min="8962" max="8963" width="11.375" style="1" bestFit="1" customWidth="1"/>
    <col min="8964" max="9216" width="9" style="1"/>
    <col min="9217" max="9217" width="52.625" style="1" customWidth="1"/>
    <col min="9218" max="9219" width="11.375" style="1" bestFit="1" customWidth="1"/>
    <col min="9220" max="9472" width="9" style="1"/>
    <col min="9473" max="9473" width="52.625" style="1" customWidth="1"/>
    <col min="9474" max="9475" width="11.375" style="1" bestFit="1" customWidth="1"/>
    <col min="9476" max="9728" width="9" style="1"/>
    <col min="9729" max="9729" width="52.625" style="1" customWidth="1"/>
    <col min="9730" max="9731" width="11.375" style="1" bestFit="1" customWidth="1"/>
    <col min="9732" max="9984" width="9" style="1"/>
    <col min="9985" max="9985" width="52.625" style="1" customWidth="1"/>
    <col min="9986" max="9987" width="11.375" style="1" bestFit="1" customWidth="1"/>
    <col min="9988" max="10240" width="9" style="1"/>
    <col min="10241" max="10241" width="52.625" style="1" customWidth="1"/>
    <col min="10242" max="10243" width="11.375" style="1" bestFit="1" customWidth="1"/>
    <col min="10244" max="10496" width="9" style="1"/>
    <col min="10497" max="10497" width="52.625" style="1" customWidth="1"/>
    <col min="10498" max="10499" width="11.375" style="1" bestFit="1" customWidth="1"/>
    <col min="10500" max="10752" width="9" style="1"/>
    <col min="10753" max="10753" width="52.625" style="1" customWidth="1"/>
    <col min="10754" max="10755" width="11.375" style="1" bestFit="1" customWidth="1"/>
    <col min="10756" max="11008" width="9" style="1"/>
    <col min="11009" max="11009" width="52.625" style="1" customWidth="1"/>
    <col min="11010" max="11011" width="11.375" style="1" bestFit="1" customWidth="1"/>
    <col min="11012" max="11264" width="9" style="1"/>
    <col min="11265" max="11265" width="52.625" style="1" customWidth="1"/>
    <col min="11266" max="11267" width="11.375" style="1" bestFit="1" customWidth="1"/>
    <col min="11268" max="11520" width="9" style="1"/>
    <col min="11521" max="11521" width="52.625" style="1" customWidth="1"/>
    <col min="11522" max="11523" width="11.375" style="1" bestFit="1" customWidth="1"/>
    <col min="11524" max="11776" width="9" style="1"/>
    <col min="11777" max="11777" width="52.625" style="1" customWidth="1"/>
    <col min="11778" max="11779" width="11.375" style="1" bestFit="1" customWidth="1"/>
    <col min="11780" max="12032" width="9" style="1"/>
    <col min="12033" max="12033" width="52.625" style="1" customWidth="1"/>
    <col min="12034" max="12035" width="11.375" style="1" bestFit="1" customWidth="1"/>
    <col min="12036" max="12288" width="9" style="1"/>
    <col min="12289" max="12289" width="52.625" style="1" customWidth="1"/>
    <col min="12290" max="12291" width="11.375" style="1" bestFit="1" customWidth="1"/>
    <col min="12292" max="12544" width="9" style="1"/>
    <col min="12545" max="12545" width="52.625" style="1" customWidth="1"/>
    <col min="12546" max="12547" width="11.375" style="1" bestFit="1" customWidth="1"/>
    <col min="12548" max="12800" width="9" style="1"/>
    <col min="12801" max="12801" width="52.625" style="1" customWidth="1"/>
    <col min="12802" max="12803" width="11.375" style="1" bestFit="1" customWidth="1"/>
    <col min="12804" max="13056" width="9" style="1"/>
    <col min="13057" max="13057" width="52.625" style="1" customWidth="1"/>
    <col min="13058" max="13059" width="11.375" style="1" bestFit="1" customWidth="1"/>
    <col min="13060" max="13312" width="9" style="1"/>
    <col min="13313" max="13313" width="52.625" style="1" customWidth="1"/>
    <col min="13314" max="13315" width="11.375" style="1" bestFit="1" customWidth="1"/>
    <col min="13316" max="13568" width="9" style="1"/>
    <col min="13569" max="13569" width="52.625" style="1" customWidth="1"/>
    <col min="13570" max="13571" width="11.375" style="1" bestFit="1" customWidth="1"/>
    <col min="13572" max="13824" width="9" style="1"/>
    <col min="13825" max="13825" width="52.625" style="1" customWidth="1"/>
    <col min="13826" max="13827" width="11.375" style="1" bestFit="1" customWidth="1"/>
    <col min="13828" max="14080" width="9" style="1"/>
    <col min="14081" max="14081" width="52.625" style="1" customWidth="1"/>
    <col min="14082" max="14083" width="11.375" style="1" bestFit="1" customWidth="1"/>
    <col min="14084" max="14336" width="9" style="1"/>
    <col min="14337" max="14337" width="52.625" style="1" customWidth="1"/>
    <col min="14338" max="14339" width="11.375" style="1" bestFit="1" customWidth="1"/>
    <col min="14340" max="14592" width="9" style="1"/>
    <col min="14593" max="14593" width="52.625" style="1" customWidth="1"/>
    <col min="14594" max="14595" width="11.375" style="1" bestFit="1" customWidth="1"/>
    <col min="14596" max="14848" width="9" style="1"/>
    <col min="14849" max="14849" width="52.625" style="1" customWidth="1"/>
    <col min="14850" max="14851" width="11.375" style="1" bestFit="1" customWidth="1"/>
    <col min="14852" max="15104" width="9" style="1"/>
    <col min="15105" max="15105" width="52.625" style="1" customWidth="1"/>
    <col min="15106" max="15107" width="11.375" style="1" bestFit="1" customWidth="1"/>
    <col min="15108" max="15360" width="9" style="1"/>
    <col min="15361" max="15361" width="52.625" style="1" customWidth="1"/>
    <col min="15362" max="15363" width="11.375" style="1" bestFit="1" customWidth="1"/>
    <col min="15364" max="15616" width="9" style="1"/>
    <col min="15617" max="15617" width="52.625" style="1" customWidth="1"/>
    <col min="15618" max="15619" width="11.375" style="1" bestFit="1" customWidth="1"/>
    <col min="15620" max="15872" width="9" style="1"/>
    <col min="15873" max="15873" width="52.625" style="1" customWidth="1"/>
    <col min="15874" max="15875" width="11.375" style="1" bestFit="1" customWidth="1"/>
    <col min="15876" max="16128" width="9" style="1"/>
    <col min="16129" max="16129" width="52.625" style="1" customWidth="1"/>
    <col min="16130" max="16131" width="11.375" style="1" bestFit="1" customWidth="1"/>
    <col min="16132" max="16384" width="9" style="1"/>
  </cols>
  <sheetData>
    <row r="1" spans="1:8" ht="21">
      <c r="A1" s="201" t="s">
        <v>29</v>
      </c>
      <c r="B1" s="201"/>
      <c r="C1" s="201"/>
      <c r="D1" s="201"/>
    </row>
    <row r="2" spans="1:8" ht="21">
      <c r="A2" s="201" t="s">
        <v>30</v>
      </c>
      <c r="B2" s="201"/>
      <c r="C2" s="201"/>
      <c r="D2" s="201"/>
    </row>
    <row r="3" spans="1:8" ht="21">
      <c r="A3" s="202" t="s">
        <v>0</v>
      </c>
      <c r="B3" s="203"/>
      <c r="C3" s="203"/>
      <c r="D3" s="203"/>
    </row>
    <row r="4" spans="1:8">
      <c r="A4" s="204" t="s">
        <v>1</v>
      </c>
      <c r="B4" s="57" t="s">
        <v>2</v>
      </c>
      <c r="C4" s="206" t="s">
        <v>3</v>
      </c>
      <c r="D4" s="208" t="s">
        <v>4</v>
      </c>
    </row>
    <row r="5" spans="1:8">
      <c r="A5" s="205"/>
      <c r="B5" s="58" t="s">
        <v>5</v>
      </c>
      <c r="C5" s="207"/>
      <c r="D5" s="209"/>
    </row>
    <row r="6" spans="1:8" ht="21.75" customHeight="1">
      <c r="A6" s="88" t="s">
        <v>6</v>
      </c>
      <c r="B6" s="40">
        <f>+B7+B8</f>
        <v>1420</v>
      </c>
      <c r="C6" s="40">
        <f>+C7+C8</f>
        <v>109</v>
      </c>
      <c r="D6" s="45">
        <f t="shared" ref="D6:D11" si="0">+C6*100/B6</f>
        <v>7.676056338028169</v>
      </c>
    </row>
    <row r="7" spans="1:8" ht="21.75" customHeight="1">
      <c r="A7" s="88" t="s">
        <v>28</v>
      </c>
      <c r="B7" s="40">
        <f>+B9+B22+B29-B8</f>
        <v>1320</v>
      </c>
      <c r="C7" s="40">
        <f>+C9+C22+C29-C8</f>
        <v>109</v>
      </c>
      <c r="D7" s="65">
        <f t="shared" si="0"/>
        <v>8.2575757575757578</v>
      </c>
    </row>
    <row r="8" spans="1:8" ht="21.75" customHeight="1">
      <c r="A8" s="88" t="s">
        <v>46</v>
      </c>
      <c r="B8" s="40">
        <f>+B32</f>
        <v>100</v>
      </c>
      <c r="C8" s="40">
        <f>+C32</f>
        <v>0</v>
      </c>
      <c r="D8" s="65">
        <f t="shared" si="0"/>
        <v>0</v>
      </c>
    </row>
    <row r="9" spans="1:8" ht="21.75" customHeight="1">
      <c r="A9" s="29" t="s">
        <v>31</v>
      </c>
      <c r="B9" s="33">
        <f>+B10</f>
        <v>900</v>
      </c>
      <c r="C9" s="42">
        <f>+C10</f>
        <v>0</v>
      </c>
      <c r="D9" s="46">
        <f t="shared" si="0"/>
        <v>0</v>
      </c>
    </row>
    <row r="10" spans="1:8" ht="21.75" customHeight="1">
      <c r="A10" s="14" t="s">
        <v>26</v>
      </c>
      <c r="B10" s="34">
        <f>+B11</f>
        <v>900</v>
      </c>
      <c r="C10" s="41">
        <f>+C11</f>
        <v>0</v>
      </c>
      <c r="D10" s="47">
        <f t="shared" si="0"/>
        <v>0</v>
      </c>
    </row>
    <row r="11" spans="1:8" s="20" customFormat="1" ht="21.75" customHeight="1">
      <c r="A11" s="23" t="s">
        <v>17</v>
      </c>
      <c r="B11" s="24">
        <f>+B12+B13+B17+B18+B19</f>
        <v>900</v>
      </c>
      <c r="C11" s="89">
        <f>+C12+C13+C17+C18+C19</f>
        <v>0</v>
      </c>
      <c r="D11" s="48">
        <f t="shared" si="0"/>
        <v>0</v>
      </c>
      <c r="H11" s="44" t="s">
        <v>27</v>
      </c>
    </row>
    <row r="12" spans="1:8" ht="21.75" customHeight="1">
      <c r="A12" s="68" t="s">
        <v>18</v>
      </c>
      <c r="B12" s="31">
        <v>20</v>
      </c>
      <c r="C12" s="91">
        <v>0</v>
      </c>
      <c r="D12" s="49"/>
    </row>
    <row r="13" spans="1:8" ht="21.75" customHeight="1">
      <c r="A13" s="102" t="s">
        <v>32</v>
      </c>
      <c r="B13" s="32">
        <v>100</v>
      </c>
      <c r="C13" s="92">
        <v>0</v>
      </c>
      <c r="D13" s="77"/>
    </row>
    <row r="14" spans="1:8" ht="21.75" customHeight="1">
      <c r="A14" s="64" t="s">
        <v>56</v>
      </c>
      <c r="B14" s="78">
        <v>20</v>
      </c>
      <c r="C14" s="92"/>
      <c r="D14" s="77"/>
    </row>
    <row r="15" spans="1:8" ht="21.75" customHeight="1">
      <c r="A15" s="64" t="s">
        <v>57</v>
      </c>
      <c r="B15" s="78">
        <v>20</v>
      </c>
      <c r="C15" s="92"/>
      <c r="D15" s="77"/>
    </row>
    <row r="16" spans="1:8" ht="21.75" customHeight="1">
      <c r="A16" s="64" t="s">
        <v>58</v>
      </c>
      <c r="B16" s="78">
        <v>60</v>
      </c>
      <c r="C16" s="92"/>
      <c r="D16" s="77"/>
    </row>
    <row r="17" spans="1:9" ht="21.75" customHeight="1">
      <c r="A17" s="26" t="s">
        <v>33</v>
      </c>
      <c r="B17" s="32">
        <v>20</v>
      </c>
      <c r="C17" s="92">
        <v>0</v>
      </c>
      <c r="D17" s="77"/>
    </row>
    <row r="18" spans="1:9" ht="21.75" customHeight="1">
      <c r="A18" s="26" t="s">
        <v>34</v>
      </c>
      <c r="B18" s="32">
        <v>60</v>
      </c>
      <c r="C18" s="92">
        <v>0</v>
      </c>
      <c r="D18" s="77"/>
    </row>
    <row r="19" spans="1:9" ht="21.75" customHeight="1">
      <c r="A19" s="26" t="s">
        <v>35</v>
      </c>
      <c r="B19" s="32">
        <f>+B20+B21</f>
        <v>700</v>
      </c>
      <c r="C19" s="92">
        <f>+C20+C21</f>
        <v>0</v>
      </c>
      <c r="D19" s="87"/>
    </row>
    <row r="20" spans="1:9" ht="21.75" customHeight="1">
      <c r="A20" s="26" t="s">
        <v>36</v>
      </c>
      <c r="B20" s="78">
        <v>200</v>
      </c>
      <c r="C20" s="76">
        <v>0</v>
      </c>
      <c r="D20" s="52"/>
    </row>
    <row r="21" spans="1:9" ht="21.75" customHeight="1">
      <c r="A21" s="79" t="s">
        <v>24</v>
      </c>
      <c r="B21" s="80">
        <v>500</v>
      </c>
      <c r="C21" s="81">
        <v>0</v>
      </c>
      <c r="D21" s="82"/>
    </row>
    <row r="22" spans="1:9" ht="21.75" customHeight="1">
      <c r="A22" s="72" t="s">
        <v>37</v>
      </c>
      <c r="B22" s="73">
        <f>+B23</f>
        <v>60</v>
      </c>
      <c r="C22" s="74">
        <f>+C23</f>
        <v>109</v>
      </c>
      <c r="D22" s="75">
        <f t="shared" ref="D22" si="1">+C22*100/B22</f>
        <v>181.66666666666666</v>
      </c>
      <c r="I22"/>
    </row>
    <row r="23" spans="1:9" ht="21.75" customHeight="1">
      <c r="A23" s="15" t="s">
        <v>38</v>
      </c>
      <c r="B23" s="69">
        <f>+B24+B25</f>
        <v>60</v>
      </c>
      <c r="C23" s="70">
        <f>+C25</f>
        <v>109</v>
      </c>
      <c r="D23" s="71">
        <f>+C23*100/B23</f>
        <v>181.66666666666666</v>
      </c>
      <c r="I23"/>
    </row>
    <row r="24" spans="1:9" s="20" customFormat="1" ht="21.75" customHeight="1">
      <c r="A24" s="18" t="s">
        <v>39</v>
      </c>
      <c r="B24" s="19">
        <v>0</v>
      </c>
      <c r="C24" s="90">
        <v>0</v>
      </c>
      <c r="D24" s="51"/>
      <c r="I24"/>
    </row>
    <row r="25" spans="1:9" s="20" customFormat="1" ht="21.75" customHeight="1">
      <c r="A25" s="18" t="s">
        <v>40</v>
      </c>
      <c r="B25" s="24">
        <f>+B26+B27</f>
        <v>60</v>
      </c>
      <c r="C25" s="89">
        <f>+C26+C27+C28</f>
        <v>109</v>
      </c>
      <c r="D25" s="48"/>
    </row>
    <row r="26" spans="1:9" s="20" customFormat="1" ht="21.75" customHeight="1">
      <c r="A26" s="86" t="s">
        <v>43</v>
      </c>
      <c r="B26" s="85">
        <v>20</v>
      </c>
      <c r="C26" s="25">
        <v>0</v>
      </c>
      <c r="D26" s="48"/>
    </row>
    <row r="27" spans="1:9" s="20" customFormat="1" ht="21.75" customHeight="1">
      <c r="A27" s="86" t="s">
        <v>44</v>
      </c>
      <c r="B27" s="85">
        <v>40</v>
      </c>
      <c r="C27" s="25">
        <v>0</v>
      </c>
      <c r="D27" s="48"/>
    </row>
    <row r="28" spans="1:9" s="20" customFormat="1" ht="21.75" customHeight="1">
      <c r="A28" s="86" t="s">
        <v>45</v>
      </c>
      <c r="B28" s="24">
        <v>0</v>
      </c>
      <c r="C28" s="25">
        <v>109</v>
      </c>
      <c r="D28" s="48"/>
    </row>
    <row r="29" spans="1:9" s="20" customFormat="1" ht="21.75" customHeight="1">
      <c r="A29" s="30" t="s">
        <v>41</v>
      </c>
      <c r="B29" s="33">
        <f>+B30</f>
        <v>460</v>
      </c>
      <c r="C29" s="42">
        <f>+C30</f>
        <v>0</v>
      </c>
      <c r="D29" s="43">
        <f t="shared" ref="D29" si="2">+C29*100/B29</f>
        <v>0</v>
      </c>
    </row>
    <row r="30" spans="1:9" s="20" customFormat="1" ht="21.75" customHeight="1">
      <c r="A30" s="17" t="s">
        <v>42</v>
      </c>
      <c r="B30" s="34">
        <f>+B31+B32+B36</f>
        <v>460</v>
      </c>
      <c r="C30" s="41">
        <f>+C31+C32+C36</f>
        <v>0</v>
      </c>
      <c r="D30" s="53">
        <f>+C30*100/B30</f>
        <v>0</v>
      </c>
    </row>
    <row r="31" spans="1:9" s="20" customFormat="1" ht="21.75" customHeight="1">
      <c r="A31" s="18" t="s">
        <v>19</v>
      </c>
      <c r="B31" s="24">
        <v>200</v>
      </c>
      <c r="C31" s="25">
        <v>0</v>
      </c>
      <c r="D31" s="48"/>
    </row>
    <row r="32" spans="1:9" s="20" customFormat="1" ht="21.75" customHeight="1">
      <c r="A32" s="22" t="s">
        <v>20</v>
      </c>
      <c r="B32" s="19">
        <f>+B34</f>
        <v>100</v>
      </c>
      <c r="C32" s="84">
        <v>0</v>
      </c>
      <c r="D32" s="67"/>
    </row>
    <row r="33" spans="1:4" s="20" customFormat="1" ht="21.75" customHeight="1">
      <c r="A33" s="37" t="s">
        <v>21</v>
      </c>
      <c r="B33" s="38"/>
      <c r="C33" s="39"/>
      <c r="D33" s="52"/>
    </row>
    <row r="34" spans="1:4" s="20" customFormat="1" ht="21.75" customHeight="1">
      <c r="A34" s="35" t="s">
        <v>22</v>
      </c>
      <c r="B34" s="36">
        <v>100</v>
      </c>
      <c r="C34" s="39">
        <v>0</v>
      </c>
      <c r="D34" s="52"/>
    </row>
    <row r="35" spans="1:4" s="20" customFormat="1" ht="21.75" customHeight="1">
      <c r="A35" s="16" t="s">
        <v>23</v>
      </c>
      <c r="B35" s="3">
        <v>2</v>
      </c>
      <c r="C35" s="83">
        <v>0</v>
      </c>
      <c r="D35" s="50"/>
    </row>
    <row r="36" spans="1:4" s="20" customFormat="1" ht="21.75" customHeight="1">
      <c r="A36" s="21" t="s">
        <v>25</v>
      </c>
      <c r="B36" s="27">
        <v>160</v>
      </c>
      <c r="C36" s="28">
        <v>0</v>
      </c>
      <c r="D36" s="54"/>
    </row>
    <row r="37" spans="1:4" ht="21.75" customHeight="1">
      <c r="B37" s="1"/>
      <c r="C37" s="1"/>
      <c r="D37" s="1"/>
    </row>
    <row r="38" spans="1:4" ht="21.75" customHeight="1">
      <c r="A38" s="222" t="s">
        <v>47</v>
      </c>
      <c r="B38" s="222"/>
      <c r="C38" s="222"/>
      <c r="D38" s="222"/>
    </row>
    <row r="39" spans="1:4" ht="21.75" customHeight="1">
      <c r="A39" s="222" t="s">
        <v>71</v>
      </c>
      <c r="B39" s="222"/>
      <c r="C39" s="222"/>
      <c r="D39" s="222"/>
    </row>
    <row r="40" spans="1:4" ht="21.75" customHeight="1">
      <c r="A40" s="204" t="s">
        <v>7</v>
      </c>
      <c r="B40" s="2" t="s">
        <v>8</v>
      </c>
      <c r="C40" s="8" t="s">
        <v>9</v>
      </c>
      <c r="D40" s="215" t="s">
        <v>4</v>
      </c>
    </row>
    <row r="41" spans="1:4" ht="21.75" customHeight="1">
      <c r="A41" s="220"/>
      <c r="B41" s="3" t="s">
        <v>10</v>
      </c>
      <c r="C41" s="9" t="s">
        <v>11</v>
      </c>
      <c r="D41" s="221"/>
    </row>
    <row r="42" spans="1:4" ht="21.75" customHeight="1" thickBot="1">
      <c r="A42" s="4" t="s">
        <v>12</v>
      </c>
      <c r="B42" s="59">
        <f>B43+B44+B45+B46</f>
        <v>4771800</v>
      </c>
      <c r="C42" s="60">
        <f>C43+C44+C45+C46</f>
        <v>49623.94</v>
      </c>
      <c r="D42" s="60">
        <f>C42*100/B42</f>
        <v>1.039941741062073</v>
      </c>
    </row>
    <row r="43" spans="1:4" ht="21.75" customHeight="1" thickTop="1">
      <c r="A43" s="10" t="s">
        <v>13</v>
      </c>
      <c r="B43" s="61">
        <v>3011600</v>
      </c>
      <c r="C43" s="54">
        <v>49623.94</v>
      </c>
      <c r="D43" s="54">
        <f>C43*100/B43</f>
        <v>1.6477599946872095</v>
      </c>
    </row>
    <row r="44" spans="1:4" ht="21.75" customHeight="1">
      <c r="A44" s="11" t="s">
        <v>14</v>
      </c>
      <c r="B44" s="62">
        <v>0</v>
      </c>
      <c r="C44" s="63">
        <v>0</v>
      </c>
      <c r="D44" s="54">
        <v>0</v>
      </c>
    </row>
    <row r="45" spans="1:4" ht="21.75" customHeight="1">
      <c r="A45" s="11" t="s">
        <v>15</v>
      </c>
      <c r="B45" s="62">
        <v>110200</v>
      </c>
      <c r="C45" s="63">
        <v>0</v>
      </c>
      <c r="D45" s="54">
        <v>0</v>
      </c>
    </row>
    <row r="46" spans="1:4" ht="21.75" customHeight="1">
      <c r="A46" s="11" t="s">
        <v>16</v>
      </c>
      <c r="B46" s="62">
        <v>1650000</v>
      </c>
      <c r="C46" s="63">
        <v>0</v>
      </c>
      <c r="D46" s="54">
        <v>0</v>
      </c>
    </row>
    <row r="47" spans="1:4" ht="21.75" customHeight="1">
      <c r="A47" s="5"/>
      <c r="B47" s="6"/>
      <c r="C47" s="7" t="s">
        <v>48</v>
      </c>
      <c r="D47" s="55"/>
    </row>
    <row r="48" spans="1:4" ht="21.75" customHeight="1">
      <c r="A48" s="5"/>
      <c r="B48" s="6"/>
      <c r="C48" s="7"/>
      <c r="D48" s="55"/>
    </row>
    <row r="49" spans="1:4" ht="21.75" customHeight="1">
      <c r="A49" s="5"/>
      <c r="B49" s="6"/>
      <c r="C49" s="7"/>
      <c r="D49" s="55"/>
    </row>
    <row r="50" spans="1:4" ht="21.75" customHeight="1">
      <c r="A50" s="5"/>
      <c r="B50" s="6"/>
      <c r="C50" s="7"/>
      <c r="D50" s="55"/>
    </row>
    <row r="51" spans="1:4" ht="21.75" customHeight="1">
      <c r="A51" s="5"/>
      <c r="B51" s="6"/>
      <c r="C51" s="7"/>
      <c r="D51" s="55"/>
    </row>
    <row r="52" spans="1:4" ht="21.75" customHeight="1">
      <c r="A52" s="5"/>
      <c r="B52" s="6"/>
      <c r="C52" s="7"/>
      <c r="D52" s="55"/>
    </row>
    <row r="53" spans="1:4" ht="21.75" customHeight="1">
      <c r="A53" s="5"/>
      <c r="B53" s="6"/>
      <c r="C53" s="7"/>
      <c r="D53" s="55"/>
    </row>
    <row r="54" spans="1:4" ht="21.75" customHeight="1">
      <c r="A54" s="5"/>
      <c r="B54" s="6"/>
      <c r="C54" s="7"/>
      <c r="D54" s="55"/>
    </row>
    <row r="55" spans="1:4" ht="21.75" customHeight="1">
      <c r="A55" s="5"/>
      <c r="B55" s="6"/>
      <c r="C55" s="7"/>
      <c r="D55" s="55"/>
    </row>
    <row r="56" spans="1:4" ht="21.75" customHeight="1">
      <c r="A56" s="5"/>
      <c r="B56" s="6"/>
      <c r="C56" s="7"/>
      <c r="D56" s="55"/>
    </row>
    <row r="57" spans="1:4" ht="21.75" customHeight="1">
      <c r="A57" s="5"/>
      <c r="B57" s="6"/>
      <c r="C57" s="7"/>
      <c r="D57" s="55"/>
    </row>
    <row r="58" spans="1:4" ht="21.75" customHeight="1">
      <c r="A58" s="5"/>
      <c r="B58" s="6"/>
      <c r="C58" s="7"/>
      <c r="D58" s="55"/>
    </row>
    <row r="59" spans="1:4" ht="21.75" customHeight="1">
      <c r="A59" s="5"/>
      <c r="B59" s="6"/>
      <c r="C59" s="7"/>
      <c r="D59" s="55"/>
    </row>
    <row r="60" spans="1:4" ht="21.75" customHeight="1">
      <c r="A60" s="5"/>
      <c r="B60" s="6"/>
      <c r="C60" s="7"/>
      <c r="D60" s="55"/>
    </row>
    <row r="61" spans="1:4" ht="21.75" customHeight="1">
      <c r="A61" s="5"/>
      <c r="B61" s="6"/>
      <c r="C61" s="7"/>
      <c r="D61" s="55"/>
    </row>
    <row r="62" spans="1:4" ht="21.75" customHeight="1">
      <c r="A62" s="5"/>
      <c r="B62" s="6"/>
      <c r="C62" s="7"/>
      <c r="D62" s="55"/>
    </row>
    <row r="63" spans="1:4" ht="21.75" customHeight="1">
      <c r="A63" s="5"/>
      <c r="B63" s="6"/>
      <c r="C63" s="7"/>
      <c r="D63" s="55"/>
    </row>
    <row r="64" spans="1:4" ht="21.75" customHeight="1">
      <c r="A64" s="5"/>
      <c r="B64" s="6"/>
      <c r="C64" s="7"/>
      <c r="D64" s="55"/>
    </row>
    <row r="65" spans="1:4" ht="21.75" customHeight="1">
      <c r="A65" s="5"/>
      <c r="B65" s="6"/>
      <c r="C65" s="7"/>
      <c r="D65" s="55"/>
    </row>
    <row r="66" spans="1:4" ht="21.75" customHeight="1">
      <c r="A66" s="5"/>
      <c r="B66" s="6"/>
      <c r="C66" s="7"/>
      <c r="D66" s="55"/>
    </row>
    <row r="67" spans="1:4" ht="21.75" customHeight="1">
      <c r="A67" s="5"/>
      <c r="B67" s="6"/>
      <c r="C67" s="7"/>
      <c r="D67" s="55"/>
    </row>
    <row r="68" spans="1:4" ht="21.75" customHeight="1">
      <c r="A68" s="5"/>
      <c r="B68" s="6"/>
      <c r="C68" s="7"/>
      <c r="D68" s="55"/>
    </row>
    <row r="69" spans="1:4" ht="21.75" customHeight="1">
      <c r="A69" s="5"/>
      <c r="B69" s="6"/>
      <c r="C69" s="7"/>
      <c r="D69" s="55"/>
    </row>
    <row r="70" spans="1:4" ht="21.75" customHeight="1">
      <c r="A70" s="5"/>
      <c r="B70" s="6"/>
      <c r="C70" s="7"/>
      <c r="D70" s="55"/>
    </row>
    <row r="71" spans="1:4" ht="21.75" customHeight="1">
      <c r="A71" s="5"/>
      <c r="B71" s="6"/>
      <c r="C71" s="7"/>
      <c r="D71" s="55"/>
    </row>
    <row r="72" spans="1:4" ht="21.75" customHeight="1">
      <c r="A72" s="5"/>
      <c r="B72" s="6"/>
      <c r="C72" s="7"/>
      <c r="D72" s="55"/>
    </row>
    <row r="73" spans="1:4" ht="21.75" customHeight="1">
      <c r="A73" s="5"/>
      <c r="B73" s="6"/>
      <c r="C73" s="7"/>
      <c r="D73" s="55"/>
    </row>
    <row r="74" spans="1:4" ht="21.75" customHeight="1">
      <c r="A74" s="5"/>
      <c r="B74" s="6"/>
      <c r="C74" s="7"/>
      <c r="D74" s="55"/>
    </row>
    <row r="75" spans="1:4" ht="21.75" customHeight="1">
      <c r="A75" s="5"/>
      <c r="B75" s="6"/>
      <c r="C75" s="7"/>
      <c r="D75" s="55"/>
    </row>
    <row r="76" spans="1:4" ht="21.75" customHeight="1">
      <c r="A76" s="5"/>
      <c r="B76" s="6"/>
      <c r="C76" s="7"/>
      <c r="D76" s="55"/>
    </row>
    <row r="77" spans="1:4" ht="21.75" customHeight="1">
      <c r="A77" s="5"/>
      <c r="B77" s="6"/>
      <c r="C77" s="7"/>
      <c r="D77" s="55"/>
    </row>
    <row r="78" spans="1:4" ht="21.75" customHeight="1">
      <c r="A78" s="5"/>
      <c r="B78" s="6"/>
      <c r="C78" s="7"/>
      <c r="D78" s="55"/>
    </row>
    <row r="79" spans="1:4" ht="21.75" customHeight="1">
      <c r="A79" s="5"/>
      <c r="B79" s="6"/>
      <c r="C79" s="7"/>
      <c r="D79" s="55"/>
    </row>
    <row r="80" spans="1:4" ht="21.75" customHeight="1">
      <c r="A80" s="5"/>
      <c r="B80" s="6"/>
      <c r="C80" s="7"/>
      <c r="D80" s="55"/>
    </row>
    <row r="81" spans="1:4" ht="21.75" customHeight="1">
      <c r="A81" s="5"/>
      <c r="B81" s="6"/>
      <c r="C81" s="7"/>
      <c r="D81" s="55"/>
    </row>
    <row r="82" spans="1:4" ht="21.75" customHeight="1">
      <c r="A82" s="5"/>
      <c r="B82" s="6"/>
      <c r="C82" s="7"/>
      <c r="D82" s="55"/>
    </row>
    <row r="83" spans="1:4" ht="21.75" customHeight="1">
      <c r="A83" s="5"/>
      <c r="B83" s="6"/>
      <c r="C83" s="7"/>
      <c r="D83" s="55"/>
    </row>
    <row r="84" spans="1:4" ht="21.75" customHeight="1">
      <c r="A84" s="5"/>
      <c r="B84" s="6"/>
      <c r="C84" s="7"/>
      <c r="D84" s="55"/>
    </row>
    <row r="85" spans="1:4" ht="21.75" customHeight="1">
      <c r="A85" s="5"/>
      <c r="B85" s="6"/>
      <c r="C85" s="7"/>
      <c r="D85" s="55"/>
    </row>
    <row r="86" spans="1:4" ht="21.75" customHeight="1">
      <c r="A86" s="5"/>
      <c r="B86" s="6"/>
      <c r="C86" s="7"/>
      <c r="D86" s="55"/>
    </row>
    <row r="87" spans="1:4" ht="21.75" customHeight="1">
      <c r="A87" s="5"/>
      <c r="B87" s="6"/>
      <c r="C87" s="7"/>
      <c r="D87" s="55"/>
    </row>
    <row r="88" spans="1:4" ht="21.75" customHeight="1">
      <c r="A88" s="5"/>
      <c r="B88" s="6"/>
      <c r="C88" s="7"/>
      <c r="D88" s="55"/>
    </row>
    <row r="89" spans="1:4" ht="21.75" customHeight="1">
      <c r="A89" s="5"/>
      <c r="B89" s="6"/>
      <c r="C89" s="7"/>
      <c r="D89" s="55"/>
    </row>
    <row r="90" spans="1:4" ht="21.75" customHeight="1">
      <c r="A90" s="5"/>
      <c r="B90" s="6"/>
      <c r="C90" s="7"/>
      <c r="D90" s="55"/>
    </row>
    <row r="91" spans="1:4">
      <c r="A91" s="5"/>
      <c r="B91" s="6"/>
      <c r="C91" s="7"/>
      <c r="D91" s="55"/>
    </row>
  </sheetData>
  <mergeCells count="10">
    <mergeCell ref="A38:D38"/>
    <mergeCell ref="A39:D39"/>
    <mergeCell ref="A40:A41"/>
    <mergeCell ref="D40:D41"/>
    <mergeCell ref="A1:D1"/>
    <mergeCell ref="A2:D2"/>
    <mergeCell ref="A3:D3"/>
    <mergeCell ref="A4:A5"/>
    <mergeCell ref="C4:C5"/>
    <mergeCell ref="D4:D5"/>
  </mergeCells>
  <pageMargins left="0.59055118110236227" right="0.31496062992125984" top="0.35433070866141736" bottom="0.15748031496062992" header="0.31496062992125984" footer="0.31496062992125984"/>
  <pageSetup paperSize="9" orientation="portrait" horizontalDpi="4294967294" verticalDpi="429496729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D21"/>
  <sheetViews>
    <sheetView topLeftCell="A16" workbookViewId="0">
      <selection activeCell="J12" sqref="J12"/>
    </sheetView>
  </sheetViews>
  <sheetFormatPr defaultRowHeight="20.25"/>
  <cols>
    <col min="1" max="1" width="6.25" style="93" customWidth="1"/>
    <col min="2" max="2" width="13.75" style="93" customWidth="1"/>
    <col min="3" max="3" width="48.125" style="93" customWidth="1"/>
    <col min="4" max="4" width="12.625" style="93" customWidth="1"/>
    <col min="5" max="16384" width="9" style="93"/>
  </cols>
  <sheetData>
    <row r="1" spans="1:4">
      <c r="A1" s="223" t="s">
        <v>49</v>
      </c>
      <c r="B1" s="223"/>
      <c r="C1" s="223"/>
      <c r="D1" s="223"/>
    </row>
    <row r="2" spans="1:4">
      <c r="A2" s="223" t="s">
        <v>0</v>
      </c>
      <c r="B2" s="223"/>
      <c r="C2" s="223"/>
      <c r="D2" s="223"/>
    </row>
    <row r="3" spans="1:4">
      <c r="A3" s="223" t="s">
        <v>77</v>
      </c>
      <c r="B3" s="223"/>
      <c r="C3" s="223"/>
      <c r="D3" s="223"/>
    </row>
    <row r="5" spans="1:4" s="94" customFormat="1">
      <c r="A5" s="100" t="s">
        <v>51</v>
      </c>
      <c r="B5" s="100" t="s">
        <v>52</v>
      </c>
      <c r="C5" s="100" t="s">
        <v>53</v>
      </c>
      <c r="D5" s="100" t="s">
        <v>54</v>
      </c>
    </row>
    <row r="6" spans="1:4" s="134" customFormat="1">
      <c r="A6" s="131">
        <v>1</v>
      </c>
      <c r="B6" s="132" t="s">
        <v>82</v>
      </c>
      <c r="C6" s="133" t="s">
        <v>83</v>
      </c>
      <c r="D6" s="133"/>
    </row>
    <row r="7" spans="1:4" s="134" customFormat="1">
      <c r="A7" s="135"/>
      <c r="B7" s="136"/>
      <c r="C7" s="136" t="s">
        <v>84</v>
      </c>
      <c r="D7" s="136"/>
    </row>
    <row r="8" spans="1:4" s="134" customFormat="1">
      <c r="A8" s="135"/>
      <c r="B8" s="136"/>
      <c r="C8" s="136" t="s">
        <v>85</v>
      </c>
      <c r="D8" s="136"/>
    </row>
    <row r="9" spans="1:4" s="134" customFormat="1">
      <c r="A9" s="135"/>
      <c r="B9" s="136"/>
      <c r="C9" s="136" t="s">
        <v>86</v>
      </c>
      <c r="D9" s="136"/>
    </row>
    <row r="10" spans="1:4" s="134" customFormat="1">
      <c r="A10" s="135"/>
      <c r="B10" s="136"/>
      <c r="C10" s="139" t="s">
        <v>87</v>
      </c>
      <c r="D10" s="136"/>
    </row>
    <row r="11" spans="1:4" s="134" customFormat="1">
      <c r="A11" s="135"/>
      <c r="B11" s="136"/>
      <c r="C11" s="139" t="s">
        <v>88</v>
      </c>
      <c r="D11" s="136"/>
    </row>
    <row r="12" spans="1:4" s="134" customFormat="1">
      <c r="A12" s="137"/>
      <c r="B12" s="138"/>
      <c r="C12" s="138"/>
      <c r="D12" s="138"/>
    </row>
    <row r="13" spans="1:4">
      <c r="A13" s="98">
        <v>2</v>
      </c>
      <c r="B13" s="98" t="s">
        <v>55</v>
      </c>
      <c r="C13" s="99" t="s">
        <v>78</v>
      </c>
      <c r="D13" s="99"/>
    </row>
    <row r="14" spans="1:4">
      <c r="A14" s="95"/>
      <c r="B14" s="96"/>
      <c r="C14" s="101" t="s">
        <v>79</v>
      </c>
      <c r="D14" s="96"/>
    </row>
    <row r="15" spans="1:4">
      <c r="A15" s="140"/>
      <c r="B15" s="141"/>
      <c r="C15" s="141" t="s">
        <v>80</v>
      </c>
      <c r="D15" s="141"/>
    </row>
    <row r="16" spans="1:4">
      <c r="A16" s="95"/>
      <c r="B16" s="96"/>
      <c r="C16" s="96"/>
      <c r="D16" s="96"/>
    </row>
    <row r="17" spans="1:4">
      <c r="A17" s="95"/>
      <c r="B17" s="96"/>
      <c r="C17" s="96"/>
      <c r="D17" s="96"/>
    </row>
    <row r="18" spans="1:4">
      <c r="A18" s="95"/>
      <c r="B18" s="96"/>
      <c r="C18" s="96"/>
      <c r="D18" s="96"/>
    </row>
    <row r="19" spans="1:4">
      <c r="A19" s="95"/>
      <c r="B19" s="96"/>
      <c r="C19" s="96"/>
      <c r="D19" s="96"/>
    </row>
    <row r="20" spans="1:4">
      <c r="A20" s="95"/>
      <c r="B20" s="96"/>
      <c r="C20" s="96"/>
      <c r="D20" s="96"/>
    </row>
    <row r="21" spans="1:4">
      <c r="A21" s="97"/>
      <c r="B21" s="97"/>
      <c r="C21" s="97"/>
      <c r="D21" s="97"/>
    </row>
  </sheetData>
  <mergeCells count="3">
    <mergeCell ref="A1:D1"/>
    <mergeCell ref="A2:D2"/>
    <mergeCell ref="A3:D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>
      <selection activeCell="C9" sqref="C9"/>
    </sheetView>
  </sheetViews>
  <sheetFormatPr defaultRowHeight="29.25"/>
  <cols>
    <col min="1" max="16384" width="9" style="224"/>
  </cols>
  <sheetData>
    <row r="1" spans="1:2">
      <c r="A1" s="224" t="s">
        <v>122</v>
      </c>
    </row>
    <row r="2" spans="1:2">
      <c r="A2" s="224" t="s">
        <v>123</v>
      </c>
      <c r="B2" s="224">
        <v>35</v>
      </c>
    </row>
    <row r="3" spans="1:2">
      <c r="A3" s="224" t="s">
        <v>124</v>
      </c>
      <c r="B3" s="224">
        <v>55</v>
      </c>
    </row>
    <row r="4" spans="1:2">
      <c r="A4" s="224" t="s">
        <v>125</v>
      </c>
      <c r="B4" s="224">
        <v>76</v>
      </c>
    </row>
    <row r="5" spans="1:2">
      <c r="A5" s="224" t="s">
        <v>126</v>
      </c>
      <c r="B5" s="224">
        <v>100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8</vt:i4>
      </vt:variant>
    </vt:vector>
  </HeadingPairs>
  <TitlesOfParts>
    <vt:vector size="8" baseType="lpstr">
      <vt:lpstr>มี.ค.58</vt:lpstr>
      <vt:lpstr>ก.พ.58</vt:lpstr>
      <vt:lpstr>มค.58</vt:lpstr>
      <vt:lpstr>ธ.ค.57</vt:lpstr>
      <vt:lpstr>พ.ย.57</vt:lpstr>
      <vt:lpstr>ต.ค.57</vt:lpstr>
      <vt:lpstr>ปฏิทิน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it</cp:lastModifiedBy>
  <cp:lastPrinted>2015-04-07T09:35:01Z</cp:lastPrinted>
  <dcterms:created xsi:type="dcterms:W3CDTF">2011-11-03T05:56:57Z</dcterms:created>
  <dcterms:modified xsi:type="dcterms:W3CDTF">2015-04-08T03:07:31Z</dcterms:modified>
</cp:coreProperties>
</file>