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2" windowWidth="15576" windowHeight="7932" firstSheet="1" activeTab="2"/>
  </bookViews>
  <sheets>
    <sheet name="ActionPlan2558" sheetId="2" r:id="rId1"/>
    <sheet name="Control" sheetId="4" r:id="rId2"/>
    <sheet name="Report" sheetId="5" r:id="rId3"/>
    <sheet name="Plan58" sheetId="6" r:id="rId4"/>
    <sheet name="แผน-ผลเงิน" sheetId="7" r:id="rId5"/>
    <sheet name="ตรวจสอบส่งผล" sheetId="8" r:id="rId6"/>
    <sheet name="Sheet1" sheetId="9" r:id="rId7"/>
    <sheet name="Sheet2" sheetId="10" r:id="rId8"/>
    <sheet name="Sheet3" sheetId="11" r:id="rId9"/>
  </sheets>
  <definedNames>
    <definedName name="_xlnm.Print_Area" localSheetId="0">ActionPlan2558!$A$305:$N$325</definedName>
    <definedName name="_xlnm.Print_Titles" localSheetId="0">ActionPlan2558!$3:$5</definedName>
    <definedName name="_xlnm.Print_Titles" localSheetId="1">Control!$3:$4</definedName>
    <definedName name="_xlnm.Print_Titles" localSheetId="2">Report!$5:$6</definedName>
  </definedNames>
  <calcPr calcId="125725"/>
</workbook>
</file>

<file path=xl/calcChain.xml><?xml version="1.0" encoding="utf-8"?>
<calcChain xmlns="http://schemas.openxmlformats.org/spreadsheetml/2006/main">
  <c r="D11" i="5"/>
  <c r="D10"/>
  <c r="E30"/>
  <c r="C30"/>
  <c r="D63" i="4"/>
  <c r="C63"/>
  <c r="C403"/>
  <c r="C395"/>
  <c r="D395"/>
  <c r="G395"/>
  <c r="H395"/>
  <c r="I395"/>
  <c r="J395"/>
  <c r="I34" i="9"/>
  <c r="K37"/>
  <c r="H31"/>
  <c r="G55"/>
  <c r="F55"/>
  <c r="I54"/>
  <c r="H54"/>
  <c r="I53"/>
  <c r="H53"/>
  <c r="I52"/>
  <c r="H52"/>
  <c r="I51"/>
  <c r="H51"/>
  <c r="I49"/>
  <c r="H49"/>
  <c r="I48"/>
  <c r="H48"/>
  <c r="I45"/>
  <c r="H45"/>
  <c r="B45"/>
  <c r="K44"/>
  <c r="I44"/>
  <c r="I43"/>
  <c r="H43"/>
  <c r="I42"/>
  <c r="E42"/>
  <c r="D42"/>
  <c r="I41"/>
  <c r="H41"/>
  <c r="E41"/>
  <c r="D41"/>
  <c r="I40"/>
  <c r="H40"/>
  <c r="E40"/>
  <c r="D40"/>
  <c r="H39"/>
  <c r="I35"/>
  <c r="H35"/>
  <c r="B35"/>
  <c r="B34"/>
  <c r="E33"/>
  <c r="D33"/>
  <c r="E32"/>
  <c r="D32"/>
  <c r="I30"/>
  <c r="B30"/>
  <c r="I28"/>
  <c r="H28"/>
  <c r="I25"/>
  <c r="H25"/>
  <c r="B25"/>
  <c r="I22"/>
  <c r="H22"/>
  <c r="B22"/>
  <c r="I20"/>
  <c r="H20"/>
  <c r="B20"/>
  <c r="I17"/>
  <c r="H17"/>
  <c r="B17"/>
  <c r="I14"/>
  <c r="H14"/>
  <c r="B14"/>
  <c r="I12"/>
  <c r="H12"/>
  <c r="B12"/>
  <c r="G11"/>
  <c r="G10" s="1"/>
  <c r="F11"/>
  <c r="B11"/>
  <c r="B10" s="1"/>
  <c r="F10"/>
  <c r="I9"/>
  <c r="B9"/>
  <c r="E9" s="1"/>
  <c r="I8"/>
  <c r="I7"/>
  <c r="H7"/>
  <c r="C3"/>
  <c r="B243" i="4"/>
  <c r="B242"/>
  <c r="B241" s="1"/>
  <c r="C32" i="5" s="1"/>
  <c r="D32" s="1"/>
  <c r="D241" i="4"/>
  <c r="C241"/>
  <c r="D154"/>
  <c r="C154"/>
  <c r="D11"/>
  <c r="C11"/>
  <c r="B30" i="7"/>
  <c r="D32"/>
  <c r="B30" i="5"/>
  <c r="J387" i="8"/>
  <c r="I387"/>
  <c r="H387"/>
  <c r="G387"/>
  <c r="D387"/>
  <c r="C387"/>
  <c r="B387"/>
  <c r="J379"/>
  <c r="I379"/>
  <c r="H379"/>
  <c r="G379"/>
  <c r="D379"/>
  <c r="C379"/>
  <c r="B379" s="1"/>
  <c r="J367"/>
  <c r="I367"/>
  <c r="H367"/>
  <c r="G367"/>
  <c r="D367"/>
  <c r="C367"/>
  <c r="B367"/>
  <c r="J351"/>
  <c r="I351"/>
  <c r="H351"/>
  <c r="G351"/>
  <c r="D351"/>
  <c r="C351"/>
  <c r="J350"/>
  <c r="I350"/>
  <c r="H350"/>
  <c r="G350"/>
  <c r="D350"/>
  <c r="C350"/>
  <c r="B350"/>
  <c r="J246"/>
  <c r="I246"/>
  <c r="H246"/>
  <c r="G246"/>
  <c r="B246"/>
  <c r="J244"/>
  <c r="I244"/>
  <c r="H244"/>
  <c r="G244"/>
  <c r="D244"/>
  <c r="C244"/>
  <c r="B244"/>
  <c r="J235"/>
  <c r="I235"/>
  <c r="G235"/>
  <c r="D235"/>
  <c r="C235"/>
  <c r="B235" s="1"/>
  <c r="J233"/>
  <c r="I233"/>
  <c r="H233"/>
  <c r="G233"/>
  <c r="D233"/>
  <c r="C233"/>
  <c r="B233"/>
  <c r="J229"/>
  <c r="I229"/>
  <c r="H229"/>
  <c r="G229"/>
  <c r="D229"/>
  <c r="C229"/>
  <c r="B229"/>
  <c r="J227"/>
  <c r="I227"/>
  <c r="H227"/>
  <c r="G227"/>
  <c r="D227"/>
  <c r="C227"/>
  <c r="B227"/>
  <c r="J212"/>
  <c r="I212"/>
  <c r="H212"/>
  <c r="G212"/>
  <c r="D212"/>
  <c r="C212"/>
  <c r="B212"/>
  <c r="J198"/>
  <c r="I198"/>
  <c r="H198"/>
  <c r="G198"/>
  <c r="D198"/>
  <c r="C198"/>
  <c r="B198" s="1"/>
  <c r="J144"/>
  <c r="I144"/>
  <c r="H144"/>
  <c r="G144"/>
  <c r="D144"/>
  <c r="C144"/>
  <c r="B144" s="1"/>
  <c r="J112"/>
  <c r="I112"/>
  <c r="H112"/>
  <c r="G112"/>
  <c r="D112"/>
  <c r="C112"/>
  <c r="B112"/>
  <c r="J90"/>
  <c r="I90"/>
  <c r="H90"/>
  <c r="G90"/>
  <c r="D90"/>
  <c r="C90"/>
  <c r="B90" s="1"/>
  <c r="J54"/>
  <c r="I54"/>
  <c r="H54"/>
  <c r="G54"/>
  <c r="D54"/>
  <c r="C54"/>
  <c r="B54"/>
  <c r="J43"/>
  <c r="I43"/>
  <c r="H43"/>
  <c r="G43"/>
  <c r="D43"/>
  <c r="C43"/>
  <c r="B43" s="1"/>
  <c r="J30"/>
  <c r="I30"/>
  <c r="H30"/>
  <c r="G30"/>
  <c r="D30"/>
  <c r="C30"/>
  <c r="B30" s="1"/>
  <c r="J28"/>
  <c r="I28"/>
  <c r="H28"/>
  <c r="G28"/>
  <c r="D28"/>
  <c r="C28"/>
  <c r="B28"/>
  <c r="J11"/>
  <c r="I11"/>
  <c r="H11"/>
  <c r="G11"/>
  <c r="D11"/>
  <c r="C11"/>
  <c r="B11"/>
  <c r="B9" s="1"/>
  <c r="D7"/>
  <c r="C7"/>
  <c r="B7"/>
  <c r="D6"/>
  <c r="C6"/>
  <c r="B6"/>
  <c r="D5"/>
  <c r="C5"/>
  <c r="B5"/>
  <c r="I55" i="7"/>
  <c r="I54"/>
  <c r="I53"/>
  <c r="I52"/>
  <c r="I51"/>
  <c r="H55"/>
  <c r="H54"/>
  <c r="H53"/>
  <c r="H52"/>
  <c r="H51"/>
  <c r="F55"/>
  <c r="G55"/>
  <c r="I49"/>
  <c r="I48"/>
  <c r="I45"/>
  <c r="I44"/>
  <c r="I43"/>
  <c r="I42"/>
  <c r="I41"/>
  <c r="I40"/>
  <c r="I35"/>
  <c r="I28"/>
  <c r="I25"/>
  <c r="I22"/>
  <c r="I20"/>
  <c r="I17"/>
  <c r="I14"/>
  <c r="I12"/>
  <c r="I11"/>
  <c r="I10"/>
  <c r="I7"/>
  <c r="H49"/>
  <c r="H48"/>
  <c r="H45"/>
  <c r="H44"/>
  <c r="H43"/>
  <c r="H42"/>
  <c r="H41"/>
  <c r="H40"/>
  <c r="H39"/>
  <c r="H35"/>
  <c r="H28"/>
  <c r="H25"/>
  <c r="H22"/>
  <c r="H20"/>
  <c r="H17"/>
  <c r="H14"/>
  <c r="H12"/>
  <c r="H11"/>
  <c r="G44"/>
  <c r="G34" s="1"/>
  <c r="G8" s="1"/>
  <c r="I8" s="1"/>
  <c r="K44"/>
  <c r="K14"/>
  <c r="G10"/>
  <c r="F10"/>
  <c r="F34"/>
  <c r="K37" s="1"/>
  <c r="G11"/>
  <c r="G42"/>
  <c r="F33"/>
  <c r="F11"/>
  <c r="B45"/>
  <c r="F42"/>
  <c r="E42"/>
  <c r="D42"/>
  <c r="E41"/>
  <c r="D41"/>
  <c r="E40"/>
  <c r="D40"/>
  <c r="B35"/>
  <c r="B34"/>
  <c r="F30"/>
  <c r="B25"/>
  <c r="B22"/>
  <c r="B20"/>
  <c r="B17"/>
  <c r="B14"/>
  <c r="B12"/>
  <c r="B11"/>
  <c r="B10"/>
  <c r="D9"/>
  <c r="B9"/>
  <c r="E9" s="1"/>
  <c r="B8"/>
  <c r="C3"/>
  <c r="C250" i="4"/>
  <c r="C3" i="5"/>
  <c r="B395" i="4" l="1"/>
  <c r="D9" i="9"/>
  <c r="I55"/>
  <c r="I10"/>
  <c r="I11"/>
  <c r="H55"/>
  <c r="H42"/>
  <c r="H34"/>
  <c r="H10"/>
  <c r="H11"/>
  <c r="B8"/>
  <c r="H8"/>
  <c r="K8"/>
  <c r="H30"/>
  <c r="H44"/>
  <c r="B11" i="4"/>
  <c r="C13" i="9" s="1"/>
  <c r="E13" s="1"/>
  <c r="E12" s="1"/>
  <c r="E32" i="7"/>
  <c r="E32" i="5"/>
  <c r="H8" i="7"/>
  <c r="K8"/>
  <c r="H10"/>
  <c r="B7"/>
  <c r="N306" i="2"/>
  <c r="M306"/>
  <c r="L306"/>
  <c r="K306"/>
  <c r="J306"/>
  <c r="I306"/>
  <c r="H306"/>
  <c r="G306"/>
  <c r="F306"/>
  <c r="E306"/>
  <c r="D306"/>
  <c r="C306"/>
  <c r="C40" i="5"/>
  <c r="D40" s="1"/>
  <c r="D41"/>
  <c r="B45"/>
  <c r="B34" s="1"/>
  <c r="B20"/>
  <c r="B12"/>
  <c r="B17"/>
  <c r="B22"/>
  <c r="B14"/>
  <c r="B25"/>
  <c r="B35"/>
  <c r="G40"/>
  <c r="C122" i="4"/>
  <c r="D122"/>
  <c r="B8" i="6"/>
  <c r="B6" s="1"/>
  <c r="D13" i="9" l="1"/>
  <c r="C12"/>
  <c r="B11" i="5"/>
  <c r="B10" s="1"/>
  <c r="B8" s="1"/>
  <c r="D12" i="9"/>
  <c r="B7"/>
  <c r="E40" i="5"/>
  <c r="H7" i="7"/>
  <c r="I154" i="4"/>
  <c r="F42" i="5"/>
  <c r="F34" s="1"/>
  <c r="F30"/>
  <c r="F10"/>
  <c r="J403" i="4"/>
  <c r="I403"/>
  <c r="H403"/>
  <c r="G403"/>
  <c r="J382"/>
  <c r="I382"/>
  <c r="H382"/>
  <c r="G382"/>
  <c r="J366"/>
  <c r="I366"/>
  <c r="H366"/>
  <c r="G366"/>
  <c r="J365"/>
  <c r="I365"/>
  <c r="H365"/>
  <c r="G365"/>
  <c r="G261"/>
  <c r="J261"/>
  <c r="I261"/>
  <c r="H261"/>
  <c r="J259"/>
  <c r="I259"/>
  <c r="H259"/>
  <c r="G259"/>
  <c r="J250"/>
  <c r="I250"/>
  <c r="G250"/>
  <c r="J248"/>
  <c r="I248"/>
  <c r="H248"/>
  <c r="G248"/>
  <c r="J244"/>
  <c r="J241" s="1"/>
  <c r="I244"/>
  <c r="I241" s="1"/>
  <c r="H244"/>
  <c r="H241" s="1"/>
  <c r="G244"/>
  <c r="G33" i="9" s="1"/>
  <c r="J239" i="4"/>
  <c r="I239"/>
  <c r="H239"/>
  <c r="G239"/>
  <c r="J224"/>
  <c r="I224"/>
  <c r="H224"/>
  <c r="G224"/>
  <c r="J209"/>
  <c r="I209"/>
  <c r="H209"/>
  <c r="G209"/>
  <c r="J154"/>
  <c r="H154"/>
  <c r="G154"/>
  <c r="J122"/>
  <c r="I122"/>
  <c r="H122"/>
  <c r="G122"/>
  <c r="J99"/>
  <c r="I99"/>
  <c r="H99"/>
  <c r="G99"/>
  <c r="J63"/>
  <c r="I63"/>
  <c r="H63"/>
  <c r="G63"/>
  <c r="G49"/>
  <c r="J49"/>
  <c r="I49"/>
  <c r="H49"/>
  <c r="G46" i="9" l="1"/>
  <c r="G47"/>
  <c r="G33" i="7"/>
  <c r="G241" i="4"/>
  <c r="G31" i="7"/>
  <c r="G36"/>
  <c r="I9"/>
  <c r="G46"/>
  <c r="G47"/>
  <c r="H30"/>
  <c r="I30"/>
  <c r="G18" i="5"/>
  <c r="G31"/>
  <c r="G33"/>
  <c r="G36"/>
  <c r="G39"/>
  <c r="G42"/>
  <c r="G9" s="1"/>
  <c r="G46"/>
  <c r="G47"/>
  <c r="G23"/>
  <c r="G24"/>
  <c r="G26"/>
  <c r="G19"/>
  <c r="G27"/>
  <c r="G21"/>
  <c r="G37"/>
  <c r="G48"/>
  <c r="G52"/>
  <c r="I34" i="7" l="1"/>
  <c r="G35" i="5"/>
  <c r="G34" s="1"/>
  <c r="I34" s="1"/>
  <c r="H34" i="7"/>
  <c r="G30" i="5"/>
  <c r="H30" s="1"/>
  <c r="I9"/>
  <c r="D366" i="4"/>
  <c r="D365" s="1"/>
  <c r="C366"/>
  <c r="C365" s="1"/>
  <c r="C209"/>
  <c r="B9" i="5"/>
  <c r="I33" i="4"/>
  <c r="J33"/>
  <c r="H33"/>
  <c r="G33"/>
  <c r="H31"/>
  <c r="J31"/>
  <c r="I31"/>
  <c r="G31"/>
  <c r="G11"/>
  <c r="H11"/>
  <c r="I11"/>
  <c r="J11"/>
  <c r="D403"/>
  <c r="D382"/>
  <c r="C382"/>
  <c r="D259"/>
  <c r="D250"/>
  <c r="B250" s="1"/>
  <c r="D248"/>
  <c r="C248"/>
  <c r="D244"/>
  <c r="C244"/>
  <c r="D239"/>
  <c r="C239"/>
  <c r="D224"/>
  <c r="C224"/>
  <c r="D209"/>
  <c r="D99"/>
  <c r="C99"/>
  <c r="D49"/>
  <c r="C49"/>
  <c r="D33"/>
  <c r="C33"/>
  <c r="D31"/>
  <c r="C31"/>
  <c r="C199" i="2"/>
  <c r="C37" i="7" l="1"/>
  <c r="E37" s="1"/>
  <c r="C37" i="9"/>
  <c r="I30" i="5"/>
  <c r="D7" i="4"/>
  <c r="B239"/>
  <c r="B244"/>
  <c r="B248"/>
  <c r="B382"/>
  <c r="C7"/>
  <c r="B7" s="1"/>
  <c r="B403"/>
  <c r="G15" i="5"/>
  <c r="G16"/>
  <c r="B224" i="4"/>
  <c r="C37" i="5"/>
  <c r="D37" s="1"/>
  <c r="H34"/>
  <c r="B31" i="4"/>
  <c r="B365"/>
  <c r="B7" i="5"/>
  <c r="C52" s="1"/>
  <c r="C55"/>
  <c r="B49" i="4"/>
  <c r="C18" i="9" s="1"/>
  <c r="B99" i="4"/>
  <c r="G13" i="5"/>
  <c r="D42"/>
  <c r="C13" i="7"/>
  <c r="B154" i="4"/>
  <c r="B209"/>
  <c r="B63"/>
  <c r="B33"/>
  <c r="D6"/>
  <c r="C318" i="2"/>
  <c r="D8"/>
  <c r="E8"/>
  <c r="F8"/>
  <c r="G8"/>
  <c r="H8"/>
  <c r="I8"/>
  <c r="J8"/>
  <c r="K8"/>
  <c r="L8"/>
  <c r="M8"/>
  <c r="N8"/>
  <c r="C8"/>
  <c r="D197"/>
  <c r="E197"/>
  <c r="F197"/>
  <c r="G197"/>
  <c r="H197"/>
  <c r="I197"/>
  <c r="J197"/>
  <c r="K197"/>
  <c r="L197"/>
  <c r="M197"/>
  <c r="N197"/>
  <c r="C197"/>
  <c r="C195"/>
  <c r="N195"/>
  <c r="M195"/>
  <c r="L195"/>
  <c r="K195"/>
  <c r="J195"/>
  <c r="I195"/>
  <c r="H195"/>
  <c r="G195"/>
  <c r="F195"/>
  <c r="E195"/>
  <c r="D195"/>
  <c r="C193"/>
  <c r="N193"/>
  <c r="M193"/>
  <c r="L193"/>
  <c r="K193"/>
  <c r="J193"/>
  <c r="I193"/>
  <c r="H193"/>
  <c r="G193"/>
  <c r="F193"/>
  <c r="E193"/>
  <c r="D193"/>
  <c r="D189"/>
  <c r="E189"/>
  <c r="F189"/>
  <c r="G189"/>
  <c r="H189"/>
  <c r="I189"/>
  <c r="J189"/>
  <c r="K189"/>
  <c r="L189"/>
  <c r="M189"/>
  <c r="N189"/>
  <c r="C189"/>
  <c r="D187"/>
  <c r="E187"/>
  <c r="F187"/>
  <c r="G187"/>
  <c r="H187"/>
  <c r="I187"/>
  <c r="J187"/>
  <c r="K187"/>
  <c r="L187"/>
  <c r="M187"/>
  <c r="N187"/>
  <c r="C187"/>
  <c r="C177"/>
  <c r="D177"/>
  <c r="E177"/>
  <c r="F177"/>
  <c r="G177"/>
  <c r="H177"/>
  <c r="I177"/>
  <c r="J177"/>
  <c r="K177"/>
  <c r="L177"/>
  <c r="M177"/>
  <c r="N177"/>
  <c r="C163"/>
  <c r="N163"/>
  <c r="M163"/>
  <c r="L163"/>
  <c r="K163"/>
  <c r="J163"/>
  <c r="I163"/>
  <c r="H163"/>
  <c r="G163"/>
  <c r="F163"/>
  <c r="E163"/>
  <c r="D163"/>
  <c r="C113"/>
  <c r="C103"/>
  <c r="D113"/>
  <c r="E113"/>
  <c r="F113"/>
  <c r="G113"/>
  <c r="H113"/>
  <c r="I113"/>
  <c r="J113"/>
  <c r="K113"/>
  <c r="L113"/>
  <c r="M113"/>
  <c r="N113"/>
  <c r="D103"/>
  <c r="E103"/>
  <c r="F103"/>
  <c r="G103"/>
  <c r="H103"/>
  <c r="I103"/>
  <c r="J103"/>
  <c r="K103"/>
  <c r="L103"/>
  <c r="M103"/>
  <c r="N103"/>
  <c r="C85"/>
  <c r="D85"/>
  <c r="E85"/>
  <c r="F85"/>
  <c r="G85"/>
  <c r="H85"/>
  <c r="I85"/>
  <c r="J85"/>
  <c r="K85"/>
  <c r="L85"/>
  <c r="M85"/>
  <c r="N85"/>
  <c r="C54"/>
  <c r="D44"/>
  <c r="E44"/>
  <c r="F44"/>
  <c r="G44"/>
  <c r="H44"/>
  <c r="I44"/>
  <c r="J44"/>
  <c r="K44"/>
  <c r="L44"/>
  <c r="M44"/>
  <c r="N44"/>
  <c r="C44"/>
  <c r="C31"/>
  <c r="D29"/>
  <c r="E29"/>
  <c r="F29"/>
  <c r="G29"/>
  <c r="H29"/>
  <c r="I29"/>
  <c r="J29"/>
  <c r="K29"/>
  <c r="L29"/>
  <c r="M29"/>
  <c r="N29"/>
  <c r="C29"/>
  <c r="C12"/>
  <c r="N326"/>
  <c r="M326"/>
  <c r="L326"/>
  <c r="K326"/>
  <c r="J326"/>
  <c r="I326"/>
  <c r="H326"/>
  <c r="G326"/>
  <c r="F326"/>
  <c r="E326"/>
  <c r="D326"/>
  <c r="C326"/>
  <c r="N318"/>
  <c r="M318"/>
  <c r="L318"/>
  <c r="K318"/>
  <c r="J318"/>
  <c r="I318"/>
  <c r="H318"/>
  <c r="G318"/>
  <c r="F318"/>
  <c r="E318"/>
  <c r="D318"/>
  <c r="B302"/>
  <c r="N199"/>
  <c r="M199"/>
  <c r="L199"/>
  <c r="K199"/>
  <c r="J199"/>
  <c r="I199"/>
  <c r="H199"/>
  <c r="G199"/>
  <c r="F199"/>
  <c r="E199"/>
  <c r="D199"/>
  <c r="N54"/>
  <c r="M54"/>
  <c r="L54"/>
  <c r="K54"/>
  <c r="J54"/>
  <c r="I54"/>
  <c r="H54"/>
  <c r="G54"/>
  <c r="F54"/>
  <c r="E54"/>
  <c r="D54"/>
  <c r="N31"/>
  <c r="M31"/>
  <c r="L31"/>
  <c r="K31"/>
  <c r="J31"/>
  <c r="I31"/>
  <c r="H31"/>
  <c r="G31"/>
  <c r="F31"/>
  <c r="E31"/>
  <c r="D31"/>
  <c r="N12"/>
  <c r="M12"/>
  <c r="L12"/>
  <c r="K12"/>
  <c r="J12"/>
  <c r="I12"/>
  <c r="H12"/>
  <c r="G12"/>
  <c r="F12"/>
  <c r="E12"/>
  <c r="D12"/>
  <c r="D37" i="7" l="1"/>
  <c r="C16"/>
  <c r="D16" s="1"/>
  <c r="C16" i="9"/>
  <c r="E18"/>
  <c r="D18"/>
  <c r="C15" i="7"/>
  <c r="E15" s="1"/>
  <c r="C15" i="9"/>
  <c r="C48" i="7"/>
  <c r="D48" s="1"/>
  <c r="C48" i="9"/>
  <c r="C36" i="7"/>
  <c r="E36" s="1"/>
  <c r="E35" s="1"/>
  <c r="C36" i="9"/>
  <c r="C31" i="7"/>
  <c r="C30" s="1"/>
  <c r="D30" s="1"/>
  <c r="C31" i="9"/>
  <c r="C21" i="7"/>
  <c r="E21" s="1"/>
  <c r="E20" s="1"/>
  <c r="C21" i="9"/>
  <c r="C27" i="7"/>
  <c r="E27" s="1"/>
  <c r="C27" i="9"/>
  <c r="C46" i="7"/>
  <c r="D46" s="1"/>
  <c r="D45" s="1"/>
  <c r="C46" i="9"/>
  <c r="E37"/>
  <c r="D37"/>
  <c r="C19" i="7"/>
  <c r="D19" s="1"/>
  <c r="C19" i="9"/>
  <c r="C26" i="7"/>
  <c r="D26" s="1"/>
  <c r="C26" i="9"/>
  <c r="C24" i="7"/>
  <c r="D24" s="1"/>
  <c r="C24" i="9"/>
  <c r="E19" i="7"/>
  <c r="E46"/>
  <c r="E45" s="1"/>
  <c r="D33" i="5"/>
  <c r="E16" i="7"/>
  <c r="E26"/>
  <c r="E13"/>
  <c r="E12" s="1"/>
  <c r="C12"/>
  <c r="D12" s="1"/>
  <c r="D13"/>
  <c r="C18" i="5"/>
  <c r="D18" s="1"/>
  <c r="C18" i="7"/>
  <c r="C14"/>
  <c r="E48"/>
  <c r="C35"/>
  <c r="D35" s="1"/>
  <c r="E31"/>
  <c r="D31"/>
  <c r="D27"/>
  <c r="C16" i="5"/>
  <c r="C13"/>
  <c r="D13" s="1"/>
  <c r="C27"/>
  <c r="D27" s="1"/>
  <c r="C46"/>
  <c r="C48"/>
  <c r="D48" s="1"/>
  <c r="C36"/>
  <c r="C31"/>
  <c r="D31" s="1"/>
  <c r="C26"/>
  <c r="D26" s="1"/>
  <c r="C15"/>
  <c r="D15" s="1"/>
  <c r="C19"/>
  <c r="E41"/>
  <c r="C21"/>
  <c r="G11"/>
  <c r="E37"/>
  <c r="C24"/>
  <c r="D5" i="4"/>
  <c r="E42" i="5"/>
  <c r="D9"/>
  <c r="B9" i="4"/>
  <c r="B44" i="2"/>
  <c r="B197"/>
  <c r="B29"/>
  <c r="B163"/>
  <c r="B193"/>
  <c r="B195"/>
  <c r="B103"/>
  <c r="I7"/>
  <c r="M7"/>
  <c r="C7"/>
  <c r="E7"/>
  <c r="F7"/>
  <c r="J7"/>
  <c r="N7"/>
  <c r="D7"/>
  <c r="H7"/>
  <c r="L7"/>
  <c r="G7"/>
  <c r="K7"/>
  <c r="B8"/>
  <c r="B177"/>
  <c r="B113"/>
  <c r="B85"/>
  <c r="B326"/>
  <c r="B199"/>
  <c r="B189"/>
  <c r="B31"/>
  <c r="B54"/>
  <c r="B12"/>
  <c r="D21" i="7" l="1"/>
  <c r="E24"/>
  <c r="C25"/>
  <c r="D36"/>
  <c r="D15"/>
  <c r="C20"/>
  <c r="D20" s="1"/>
  <c r="C45"/>
  <c r="E33" i="5"/>
  <c r="E46" i="9"/>
  <c r="E45" s="1"/>
  <c r="C45"/>
  <c r="D46"/>
  <c r="D45" s="1"/>
  <c r="E27"/>
  <c r="D27"/>
  <c r="E21"/>
  <c r="E20" s="1"/>
  <c r="D21"/>
  <c r="C20"/>
  <c r="D20" s="1"/>
  <c r="D31"/>
  <c r="C30"/>
  <c r="D30" s="1"/>
  <c r="E31"/>
  <c r="E36"/>
  <c r="E35" s="1"/>
  <c r="C35"/>
  <c r="D36"/>
  <c r="D48"/>
  <c r="E48"/>
  <c r="E15"/>
  <c r="C14"/>
  <c r="D15"/>
  <c r="D16"/>
  <c r="E16"/>
  <c r="D19"/>
  <c r="C17"/>
  <c r="E19"/>
  <c r="D26"/>
  <c r="C25"/>
  <c r="E26"/>
  <c r="E24"/>
  <c r="D24"/>
  <c r="E18" i="5"/>
  <c r="E15"/>
  <c r="D14" i="7"/>
  <c r="E14"/>
  <c r="E18"/>
  <c r="D18"/>
  <c r="C17"/>
  <c r="E33"/>
  <c r="D33"/>
  <c r="D25"/>
  <c r="E25"/>
  <c r="B7" i="2"/>
  <c r="E21" i="5"/>
  <c r="E20" s="1"/>
  <c r="C20"/>
  <c r="D20" s="1"/>
  <c r="E31"/>
  <c r="D30"/>
  <c r="E26"/>
  <c r="C25"/>
  <c r="E36"/>
  <c r="E35" s="1"/>
  <c r="C35"/>
  <c r="D35" s="1"/>
  <c r="E13"/>
  <c r="E12" s="1"/>
  <c r="C12"/>
  <c r="D12" s="1"/>
  <c r="E24"/>
  <c r="D46"/>
  <c r="D45" s="1"/>
  <c r="C45"/>
  <c r="G10"/>
  <c r="I10" s="1"/>
  <c r="G8"/>
  <c r="D19"/>
  <c r="C17"/>
  <c r="D16"/>
  <c r="C14"/>
  <c r="E16"/>
  <c r="E27"/>
  <c r="E19"/>
  <c r="E46"/>
  <c r="E45" s="1"/>
  <c r="D36"/>
  <c r="E48"/>
  <c r="D21"/>
  <c r="D24"/>
  <c r="E9"/>
  <c r="B10" i="2"/>
  <c r="D35" i="9" l="1"/>
  <c r="D14"/>
  <c r="E14"/>
  <c r="D17"/>
  <c r="E17"/>
  <c r="E25"/>
  <c r="D25"/>
  <c r="H10" i="5"/>
  <c r="D17" i="7"/>
  <c r="E17"/>
  <c r="D25" i="5"/>
  <c r="E25"/>
  <c r="H8"/>
  <c r="G7"/>
  <c r="H7" s="1"/>
  <c r="E17"/>
  <c r="D17"/>
  <c r="E14"/>
  <c r="D14"/>
  <c r="I8"/>
  <c r="B6" i="2"/>
  <c r="G53" i="5" l="1"/>
  <c r="I7"/>
  <c r="B122" i="4"/>
  <c r="C23" i="9" s="1"/>
  <c r="E23" l="1"/>
  <c r="D23"/>
  <c r="C22"/>
  <c r="C23" i="5"/>
  <c r="C22" s="1"/>
  <c r="C23" i="7"/>
  <c r="E22" i="9" l="1"/>
  <c r="E11" s="1"/>
  <c r="E10" s="1"/>
  <c r="D22"/>
  <c r="C11"/>
  <c r="C10" s="1"/>
  <c r="E23" i="5"/>
  <c r="D23"/>
  <c r="E23" i="7"/>
  <c r="D23"/>
  <c r="C22"/>
  <c r="D22" i="5"/>
  <c r="E22"/>
  <c r="E11" s="1"/>
  <c r="E10" s="1"/>
  <c r="C11"/>
  <c r="C10" s="1"/>
  <c r="C259" i="4"/>
  <c r="C6" s="1"/>
  <c r="D22" i="7" l="1"/>
  <c r="E22"/>
  <c r="E11" s="1"/>
  <c r="E10" s="1"/>
  <c r="C11"/>
  <c r="C10" s="1"/>
  <c r="B259" i="4"/>
  <c r="C39" i="9" s="1"/>
  <c r="C5" i="4"/>
  <c r="B6"/>
  <c r="B5" s="1"/>
  <c r="E39" i="9" l="1"/>
  <c r="D39"/>
  <c r="C34"/>
  <c r="C39" i="5"/>
  <c r="C39" i="7"/>
  <c r="E34" i="9" l="1"/>
  <c r="C8"/>
  <c r="E39" i="7"/>
  <c r="C34"/>
  <c r="D39"/>
  <c r="C34" i="5"/>
  <c r="E39"/>
  <c r="D39"/>
  <c r="D8" i="9" l="1"/>
  <c r="C7"/>
  <c r="E8"/>
  <c r="E34" i="5"/>
  <c r="C8"/>
  <c r="C8" i="7"/>
  <c r="E34"/>
  <c r="E7" i="9" l="1"/>
  <c r="D7"/>
  <c r="C56" i="5"/>
  <c r="E8"/>
  <c r="C7"/>
  <c r="D8"/>
  <c r="C7" i="7"/>
  <c r="E8"/>
  <c r="D8"/>
  <c r="E7" l="1"/>
  <c r="D7"/>
  <c r="E7" i="5"/>
  <c r="C53"/>
  <c r="D7"/>
</calcChain>
</file>

<file path=xl/sharedStrings.xml><?xml version="1.0" encoding="utf-8"?>
<sst xmlns="http://schemas.openxmlformats.org/spreadsheetml/2006/main" count="3646" uniqueCount="705">
  <si>
    <t>รวมเป้าหมายทั้งสิ้น</t>
  </si>
  <si>
    <t>เอกชน/สถานประกอบการดำเนินการ  (คน)</t>
  </si>
  <si>
    <t>ชก.</t>
  </si>
  <si>
    <t>ธบ.</t>
  </si>
  <si>
    <t>ฟฟ.</t>
  </si>
  <si>
    <t>คก.</t>
  </si>
  <si>
    <t>ชช.</t>
  </si>
  <si>
    <t>กส.</t>
  </si>
  <si>
    <t>ปส.</t>
  </si>
  <si>
    <t>สส.</t>
  </si>
  <si>
    <t>กท.</t>
  </si>
  <si>
    <t>ปชส.</t>
  </si>
  <si>
    <t>ศทส.</t>
  </si>
  <si>
    <t>พมฐ.</t>
  </si>
  <si>
    <t>ปมฐ.</t>
  </si>
  <si>
    <t>สถาบันพัฒนาฝีมือแรงงานภาค 6 ขอนแก่น ดำเนินการเอง</t>
  </si>
  <si>
    <t>สถาบันพัฒนาฝีมือแรงงาน ภาค 6 ขอนแก่น</t>
  </si>
  <si>
    <t>เป้าหมายดำเนินงาน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</si>
  <si>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</si>
  <si>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</si>
  <si>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</si>
  <si>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</si>
  <si>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</si>
  <si>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</si>
  <si>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</si>
  <si>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</si>
  <si>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</si>
  <si>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</si>
  <si>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</si>
  <si>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</si>
  <si>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พ.ศ.2557</t>
  </si>
  <si>
    <t>ผลผลิต/กิจกรรมหลัก/หลักสูตรสาขาการฝึก</t>
  </si>
  <si>
    <t>การประกอบอาหารไทย (30 ชั่วโมง)</t>
  </si>
  <si>
    <t>พนักงานขับรถบรรทุก ระดับ 1</t>
  </si>
  <si>
    <t>พนักงานควบคุมเครื่องจักรรถลากจูง ระดับ 1</t>
  </si>
  <si>
    <t>ช่างซ่อมรถยนต์ ระดับ 1</t>
  </si>
  <si>
    <t>ภาษาอังกฤษเพื่อการสื่อสาร (30 ชั่วโมง)</t>
  </si>
  <si>
    <t>ภาษาพม่าเพื่อการสื่อสาร (30 ชั่วโมง)</t>
  </si>
  <si>
    <t>พนักงานควบคุมเครื่องจักรรถยก ระดับ 1</t>
  </si>
  <si>
    <t>ช่างไฟฟ้าภายในอาคาร ระดับ 1</t>
  </si>
  <si>
    <t>ช่างไฟฟ้าอุตสาหกรรม ระดับ 1</t>
  </si>
  <si>
    <t>ช่างกลึง ระดับ 1</t>
  </si>
  <si>
    <t>ภาษาอังกฤษเพื่อการทำงาน (30 ชั่วโมง)</t>
  </si>
  <si>
    <t xml:space="preserve"> - ฝึกยกระดับฝีมือแรงงาน</t>
  </si>
  <si>
    <t>ปฏิทินแผนปฏิบัติการ (Action Plan Schedule) ประจำปีงบประมาณ พ.ศ.2558</t>
  </si>
  <si>
    <t>ผู้รับผิดชอบ</t>
  </si>
  <si>
    <t>ผลผลิต 2 : เพิ่มประสิทธิภาพของแรงงานรองรับประชาคมอาเซียน</t>
  </si>
  <si>
    <t>กิจกรรมหลัก 2.2  :  เพิ่มขีดความสามารถของแรงงานรองรับประชาคมอาเซียน</t>
  </si>
  <si>
    <t xml:space="preserve">(1)  รายการ พัฒนาขีดความสามารถด้านภาษาให้แก่แรงงานไทยเพื่อรองรับประชาคมอาเซียน (พัฒนาทักษะด้านภาษาเพื่อเพิ่มศักยภาพในการแข่งขันรองรับอาเซียนพลัสทรี (ASEAN + Summit) </t>
  </si>
  <si>
    <t>(4) รายการ ฝึกอบรมผู้ประกอบอาหารรองรับครัวไทยสู่ครัวโลก</t>
  </si>
  <si>
    <t xml:space="preserve"> - ฝึกเตรียมเข้าทำงาน</t>
  </si>
  <si>
    <t>การประกอบอาหารไทย (280 ชั่วโมง)</t>
  </si>
  <si>
    <t>(6) รายการ  พัฒนาศักยภาพแรงงานไทยเพื่อส่งเสริมความสามารถของภาคบริการและการท่องเที่ยวสู่รายได้และการแข่งขัน</t>
  </si>
  <si>
    <t>พนักงานบริการอาหารและเครื่องดื่ม (280 ชั่วโมง)</t>
  </si>
  <si>
    <t>(7) รายการ เพิ่มศักยภาพแรงงานไทยขับเคลื่อนการแข่งขันของภาคอุตสาหกรรมในการเข้าสู่ประชาคมอาเซียน</t>
  </si>
  <si>
    <t>(8) รายการ พัฒนาฝีมือแรงงานรองรับการพัฒนาโครงสร้างพื้นฐานคมนาคมและการขนส่ง</t>
  </si>
  <si>
    <t>ช่างไฟฟ้าในอาคาร (640 ชั่วโมง)</t>
  </si>
  <si>
    <t>ช่างในสาขาที่เกี่ยวข้อง (30 ชั่วโมง)</t>
  </si>
  <si>
    <t>(9) รายการ ฝึกอบรมฝีมือแรงงานรองรับการพัฒนาพื้นที่เศรษฐกิจชายแดนและชนบท</t>
  </si>
  <si>
    <t xml:space="preserve"> - ฝึกยกระดับฝีมือแรงงาน (ในระบบ)</t>
  </si>
  <si>
    <t xml:space="preserve"> - ฝึกยกระดับฝีมือแรงงาน (นอกระบบ)</t>
  </si>
  <si>
    <t>ผลผลิต 3 : โครงการ ฝึกอบรมฝีมือแรงงานตามโครงการอันเนื่องมาจากพระราชดำริ</t>
  </si>
  <si>
    <t>กิจกรรมหลัก 3.1 : ฝึกอบรมฝีมือแรงงานตามโครงการอันเนื่องมาจากพระราชดำริ</t>
  </si>
  <si>
    <t>เศรษฐกิจพอเพียง (60 ชั่วโมง)</t>
  </si>
  <si>
    <t>กิจกรรมหลัก 3.4 : จัดตั้งศูนย์ทดสอบมาตรฐานฝีมือแรงงานในสถานประกอบกิจการเทิดไท้พระบิดาแห่งมาตรฐานช่างไทย</t>
  </si>
  <si>
    <t>จัดตั้งศูนย์ทดสอบมาตรฐานฝีมือแรงงานในสถานประกอบกิจการเทิดไท้พระบิดาแห่งมาตรฐานช่างไทย</t>
  </si>
  <si>
    <t>ผลผลิต 4 : พัฒนาศักยภาพฝีมือแรงงานทั้งระบบให้สอดคล้องกับความต้องการของตลาดแรงงาน และการประกอบอาชีพ</t>
  </si>
  <si>
    <t xml:space="preserve">กิจกรรมหลัก 4.1 : พัฒนาฝีมือเพื่อเพิ่มโอกาสในการประกอบอาชีพ </t>
  </si>
  <si>
    <t>(2) รายการ  ฝึกอาชีพให้แก่ ผู้ต้องขัง ทหารก่อนปลดประจำการ ผู้ผ่านการบำบัดยาเสพติดเด็กในสถานพินิจและเยาวชน  ฯลฯ  (ตาม MOU)</t>
  </si>
  <si>
    <t>ช่างไม้เครื่องเรือน (60 ชั่วโมง)</t>
  </si>
  <si>
    <t>กิจกรรมหลัก 4.2 พัฒนา/ส่งเสริมการประกอบอาชีพอิสระ</t>
  </si>
  <si>
    <t xml:space="preserve">กิจกรรมหลัก 4.3 :  ทดสอบมาตรฐานฝีมือแรงงานแห่งชาติ </t>
  </si>
  <si>
    <t>กิจกรรมหลัก 4.6 : ส่งเสริมและสนับสนุนให้สถานประกอบกิจการดำเนินการฝึกอบรมฝีมือแรงงานตาม พ.ร.บ.ส่งเสริมฯ</t>
  </si>
  <si>
    <t xml:space="preserve"> - แรงงานในสถานประกอบกิจการ</t>
  </si>
  <si>
    <t xml:space="preserve"> - แรงงานนอกระบบ</t>
  </si>
  <si>
    <t>กิจกรรม 4.7 : ยกระดับทักษะฝีมือแรงงานให้มีศักยภาพและผลิตภาพเพื่อการแข่งขัน (รอข้อมูลเป้าหมายจากเจ้าภาพ คือ กศป.)</t>
  </si>
  <si>
    <t>กิจกรรมหลัก 4.8 : พัฒนาศักยภาพแรงงานเพื่อรองรับการจ่ายค่าจ้างตามมาตรฐานฝีมือแรงงาน</t>
  </si>
  <si>
    <t>(1) รายการ รับรองหลักสูตร และค่าใช้จ่ายในการฝึกอบรมฝีมือแรงงานของสถานประกอบกิจการ ตาม พ.ร.บ.ส่งเสริมฯ</t>
  </si>
  <si>
    <t>(2) รายการ ตรวจติดตามสถานประกอบกิจการดำเนินการฝึกอบรมตาม พ.ร.บ.ส่งเสริมฯ</t>
  </si>
  <si>
    <t>ช่างไฟฟ้า (30 ชั่วโมง)</t>
  </si>
  <si>
    <t>ช่างไฟฟ้า  (30 ชั่วโมง)</t>
  </si>
  <si>
    <t>ภาษาอังกฤษเพื่อการทำงาน  (30 ชั่วโมง)</t>
  </si>
  <si>
    <t>การสร้างบริการที่ประทับใจ  (30 ชั่วโมง)</t>
  </si>
  <si>
    <t>การควบคุมเครื่องกลึ่ง (CNC) ระดับ ๑</t>
  </si>
  <si>
    <t>เขียนแบบเครื่องกลด้วยคอมพิวเตอร์ ระดับ ๑</t>
  </si>
  <si>
    <t>เขียนแบบเครื่องกลด้วยคอมพิวเตอร์ ระดับ ๒</t>
  </si>
  <si>
    <t>การใช้เครื่องมือวัดละเอียดทางมิติ</t>
  </si>
  <si>
    <t>10 เมนูอาหารไทยยอดนิยม (30 ชั่วโมง)</t>
  </si>
  <si>
    <t>การทำขนมไทย (30 ชั่วโมง)</t>
  </si>
  <si>
    <t>การประกอบอาหารว่าง  (30 ชั่วโมง)</t>
  </si>
  <si>
    <t>การประกอบอาหารอบ (30 ชั่วโมง)</t>
  </si>
  <si>
    <t>การประกอบอาหารตามสั่ง (30 ชั่วโมง)</t>
  </si>
  <si>
    <t>พนักงานบริการเสริฟอาหาร (จำนวน 30 ชั่วโมง)</t>
  </si>
  <si>
    <t>ช่างแต่งผมสตรี (ระดับต้น) 280 ชั่วโมง</t>
  </si>
  <si>
    <t>พนักงานนวดแผนไทย  280 ชั่วโมง)</t>
  </si>
  <si>
    <t>สาขาการทำของที่ระลึก (18 ชั่วโมง)</t>
  </si>
  <si>
    <t>การแปรรูปอาหารตามปัญญา (18 ชั่วโมง)</t>
  </si>
  <si>
    <t>ฝึกภาษาอังกฤษเพื่อการสื่อสาร  (30 ชั่วโมง)</t>
  </si>
  <si>
    <t>การสร้างการบริการที่ประทับใจ (30 ชั่วโมง)</t>
  </si>
  <si>
    <t>ช่างซ่อมรถจักรยานยนต์ (840 ชั่วโมง)</t>
  </si>
  <si>
    <t>การซ่อมรถจักรยานยนต์พื้นฐานระดับ Bronz (30 ชั่วโมง)</t>
  </si>
  <si>
    <t>ช่างซ่อมรถยนต์ (540 ชั่วโมง)</t>
  </si>
  <si>
    <t>การบำรุงรักษารถยนต์ (30 ชั่วโมง)</t>
  </si>
  <si>
    <t>การซ่อมรถยนต์ (30 ชั่วโมง)</t>
  </si>
  <si>
    <t>พนักงานควบคุมเครื่องจักรรถยก(Forklif Truck) (30 ชั่วโมง)</t>
  </si>
  <si>
    <t>ภาษาและวัฒนธรรมเกาหลีเบื้องต้นก่อนเดินทางไปทำงานสาธารณรัฐเกาหลีตามระบบการจ้างงานอรงงานต่างชาติ (45 ชั่วโมง)</t>
  </si>
  <si>
    <t>การพัฒนาศักยภาพครูฝึกและพี่เลี้ยงในสถานประกอบการ  (30 ชั่วโมง)</t>
  </si>
  <si>
    <t>กลุ่มสาขาอาชีพด้านภาษา (30 ชั่วโมง)</t>
  </si>
  <si>
    <t>กลุ่มอาชีพช่างก่อสร้าง (30 ชั่วโมง)</t>
  </si>
  <si>
    <t>กลุ่มอาชีพที่เกี่ยวกับระบบโลจิสติกส์ (30 ชั่วโมง)</t>
  </si>
  <si>
    <t>9 พฤติกรรม 9 สู่ความสำเร็จ  (30 ชั่วโมง)</t>
  </si>
  <si>
    <t>การสร้างบริการที่ประทับใจ (30 ชั่วโมง)</t>
  </si>
  <si>
    <t>การเป็นหัวหน้างาน (30 ชั่วโมง)</t>
  </si>
  <si>
    <t>พนักงานขับรถโดยสารสาธรณะ (30 ชั่วโมง)</t>
  </si>
  <si>
    <t>พนักงานขับรถบรรทุก/รถพ่วง (30 ชั่วโมง)</t>
  </si>
  <si>
    <t>การแปรรูปและถนอมอาหาร (ทำแค็บหมู)  (18 ชั่วโมง)</t>
  </si>
  <si>
    <t>การแปรรูปและถนอมอาหาร (18 ชั่วโมง)</t>
  </si>
  <si>
    <t>การแปรรูปผลิตภัณฑ์ (จากกก)  (18 ชั่วโมง)</t>
  </si>
  <si>
    <t>การแปรรูปผลิตภัณฑ์ใช้ในครัวเรือน  (18 ชั่วโมง)</t>
  </si>
  <si>
    <t>พนักงานควบคุมเครื่องจักรรถลากจูง  ระดับ 1</t>
  </si>
  <si>
    <t>ช่างซ่อมบำรุงรักษารถยนต์ ระดับ 1</t>
  </si>
  <si>
    <t>พนักงานนวดไทย ระดับ 1</t>
  </si>
  <si>
    <t>พนักงานทำความสะอาดห้องพัก ระดับ 1</t>
  </si>
  <si>
    <t>พนักงานการใช้คอมพิวเตอร์ (ประมวลคำ) ระดับ 1</t>
  </si>
  <si>
    <t>พนักงานการใช้คอมพิวเตอร์ (ประมวลคำ) ระดับ 2</t>
  </si>
  <si>
    <t xml:space="preserve">ช่างซ่อมไมโครคอมพิวเตอร์ ระดับ 1 </t>
  </si>
  <si>
    <t xml:space="preserve">ช่างอิเล็กทรอนิกส์ (โทรทัศน์) ระดับ 1 </t>
  </si>
  <si>
    <t>ช่างก่ออิฐฉาบ ระดับ 1</t>
  </si>
  <si>
    <t xml:space="preserve">ช่างฉาบปูน ระดับ 1 </t>
  </si>
  <si>
    <t>ช่างไม้ก่อสร้าง ระดับ 1</t>
  </si>
  <si>
    <t>ช่างเขียนแบบเครื่องกลด้วยคอมพิวเตอร์ ระดับ 1,2</t>
  </si>
  <si>
    <t xml:space="preserve">ช่างเชื่อมแม็ก ระดับ 1 </t>
  </si>
  <si>
    <t>ช่างเชื่อมแม็ก ระดับ 2</t>
  </si>
  <si>
    <t>ช่างเชื่อมทิก  ระดับ 1</t>
  </si>
  <si>
    <t>ช่างเชื่อมทิก  ระดับ 2</t>
  </si>
  <si>
    <t>ช่างกลึง ระดับ 2</t>
  </si>
  <si>
    <t>ช่างกลึง ระดับ 3</t>
  </si>
  <si>
    <t>ซ่อมบำรุงรักษารถยนต์ (60 ชั่วโมง)</t>
  </si>
  <si>
    <t>ช่างซ่อมไมโครคอมพิวเตอร์ ระดับ 1  (60 ชั่วโมง)</t>
  </si>
  <si>
    <t>ช่างเชื่อมทิก ระดับ 1 (60 ชั่วโมง)</t>
  </si>
  <si>
    <t>พนักงานนวดไทย ระดับ 1  (60 ชั่วโมง)</t>
  </si>
  <si>
    <t xml:space="preserve">ช่างเชื่อมอาร์กโลหะด้วยมือ ระดับ 2 </t>
  </si>
  <si>
    <t>การเชื่อมทิก (30 ชั่วโมง)</t>
  </si>
  <si>
    <t>ภาษาอังกฤษสำหรับงานบริการ  (30 ชั่วโมง)</t>
  </si>
  <si>
    <t>Lean Canvas สำหรับธุรกิจโลจิสติกส์ (30 ชั่วโมง)</t>
  </si>
  <si>
    <t>การวินิจฉัยสถานประกอบการ  (30 ชั่วโมง)</t>
  </si>
  <si>
    <t>การแปรรูปผลิตภัณฑ์จากข้าวและธัญพืช (30 ชั่วโมง)</t>
  </si>
  <si>
    <r>
      <t xml:space="preserve">ภาษาอังกฤษคำต่อคำเพื่อการทำงานระดับ ๑  </t>
    </r>
    <r>
      <rPr>
        <sz val="14"/>
        <color theme="1" tint="4.9989318521683403E-2"/>
        <rFont val="TH SarabunPSK"/>
        <family val="2"/>
      </rPr>
      <t>(30 ชั่วโมง)</t>
    </r>
  </si>
  <si>
    <r>
      <t xml:space="preserve">ภาษาอังกฤษคำต่อคำเพื่อการทำงานระดับ ๒  </t>
    </r>
    <r>
      <rPr>
        <sz val="14"/>
        <color theme="1" tint="4.9989318521683403E-2"/>
        <rFont val="TH SarabunPSK"/>
        <family val="2"/>
      </rPr>
      <t>(30 ชั่วโมง)</t>
    </r>
  </si>
  <si>
    <r>
      <t>การสร้างจิตบริการ</t>
    </r>
    <r>
      <rPr>
        <sz val="14"/>
        <color theme="1" tint="4.9989318521683403E-2"/>
        <rFont val="TH SarabunPSK"/>
        <family val="2"/>
      </rPr>
      <t xml:space="preserve"> (30 ชั่วโมง)</t>
    </r>
  </si>
  <si>
    <r>
      <t xml:space="preserve">การสร้างจิตบริการ </t>
    </r>
    <r>
      <rPr>
        <sz val="14"/>
        <color theme="1" tint="4.9989318521683403E-2"/>
        <rFont val="TH SarabunPSK"/>
        <family val="2"/>
      </rPr>
      <t>(30 ชั่วโมง)</t>
    </r>
  </si>
  <si>
    <t>การทำลูกประคบและการประกอบอาชีพอิสระ (30 ชั่วโมง)</t>
  </si>
  <si>
    <t xml:space="preserve">ช่างกลึง ระดับ 1 </t>
  </si>
  <si>
    <t>ช่างมุงหลังคากระเบื้องคอนกรีต</t>
  </si>
  <si>
    <t>ช่างเชื่อมอาร์กโลหะด้วยมือ  (60 ชั่วโมง)</t>
  </si>
  <si>
    <t>การสร้างแรงจูงใจในการทำงาน (30 ชั่วโมง)</t>
  </si>
  <si>
    <t>การบริการที่ประทับใจ (30 ชั่วโมง)</t>
  </si>
  <si>
    <t>ช่างปูกระเบื้อง (30 ชั่วโมง)</t>
  </si>
  <si>
    <t>พนักงานนวดไทย ระดับ 2</t>
  </si>
  <si>
    <t>พนักงานการใช้คอมพิวเตอร์ (ตารางทำการ) ระดับ 1</t>
  </si>
  <si>
    <t>พนักงานการใช้คอมพิวเตอร์ (การนำเสนอผลงาน) ระดับ 1</t>
  </si>
  <si>
    <t xml:space="preserve">(1) รายการ พัฒนาศักยภาพและทักษะฝีมือของผู้ประกอบอาชีพ OTOP </t>
  </si>
  <si>
    <t>ระบบควบคุมยอดการดำเนินงานตามปฏิทินแผนปฏิบัติการ (Action Plan Schedule) ประจำปีงบประมาณ พ.ศ.2558</t>
  </si>
  <si>
    <t>จำนวนผู้รับการฝึก</t>
  </si>
  <si>
    <t>ชาย</t>
  </si>
  <si>
    <t>หญิง</t>
  </si>
  <si>
    <t>ช่วงเวลาฝึก</t>
  </si>
  <si>
    <t>อื่นๆ</t>
  </si>
  <si>
    <t>วิทยากร</t>
  </si>
  <si>
    <t>วัสดุ</t>
  </si>
  <si>
    <t>บริหารจัดการ</t>
  </si>
  <si>
    <t>วันเปิดฝึก</t>
  </si>
  <si>
    <t>วันจบฝึก</t>
  </si>
  <si>
    <t>งบประมาณที่ใช้ (บาท)</t>
  </si>
  <si>
    <t>เลขอนุมัติ</t>
  </si>
  <si>
    <t>รวมผลงาน ณ ขณะนี้</t>
  </si>
  <si>
    <t>ผลการดำเนินงานตามแผนปฏิบัติการพัฒนาฝีมือแรงงาน ประจำปีงบประมาณ พ.ศ.2558</t>
  </si>
  <si>
    <t>ณ วันที่</t>
  </si>
  <si>
    <t>สถาบันพัฒนาฝีมือแรงงานภาค 6 ขอนแก่น ดำเนินการเอง (คน)</t>
  </si>
  <si>
    <t>เอกชน/สถานประกอบการดำเนินการ (คน)</t>
  </si>
  <si>
    <t>เป้าหมาย</t>
  </si>
  <si>
    <t>ผลผลิต/กิจกรรมหลัก</t>
  </si>
  <si>
    <t>ผลงาน</t>
  </si>
  <si>
    <t>ร้อยละ</t>
  </si>
  <si>
    <t>ผลการดำเนินงาน (คน)</t>
  </si>
  <si>
    <t>คงเหลือ</t>
  </si>
  <si>
    <t>ผลการใช้จ่ายงบประมาณ (บาท)</t>
  </si>
  <si>
    <t>งปม.ที่ได้รับ</t>
  </si>
  <si>
    <t>ผลการเบิกจ่าย</t>
  </si>
  <si>
    <t>งบเงินอุดหนุนเฉพาะกิจ เงินอุดหนุนเพื่อช่วยเหลือผู้รับการพัฒนาฝีมือฯ</t>
  </si>
  <si>
    <t>กิจกรรมหลัก 3.4 : จัดตั้งศูนย์ทดสอบมาตรฐานฝีมือแรงงานในสถานประกอบกิจการเทิดไท้พระบิดาแห่งมาตรฐานช่างไทย (แห่ง)</t>
  </si>
  <si>
    <t>กิจกรรมหลัก 4.2  พัฒนา/ส่งเสริมการประกอบอาชีพอิสระ</t>
  </si>
  <si>
    <t>รวมทั้งสิ้น (คน)</t>
  </si>
  <si>
    <t>พนักงานควบคุมเครื่องจักรรถยกอย่างปลอดภัย (30ชม)</t>
  </si>
  <si>
    <t>เขียนแบบเครื่องกลด้วยคอมพิวเตอร์ระดับ 1</t>
  </si>
  <si>
    <t>การปูกระเบื้องโดยใช้วัสดุกาวซีเมนต์และยาแนวที่เป็นมิตรกับสิ่งแวดล้อม (18 ชั่วโมง)</t>
  </si>
  <si>
    <t>หยาด</t>
  </si>
  <si>
    <t xml:space="preserve">ผลการดำเนินการโดย สพภ.6 ขอนแก่น (คน) </t>
  </si>
  <si>
    <t>ผลการดำเนินการโดยหน่วยงานเอกชน (คน)</t>
  </si>
  <si>
    <t>การสร้างจิตบริการ (30 ชั่วโมง)</t>
  </si>
  <si>
    <t>การซ่อมรถจักรยานยนต์พื้นฐานระดับBronz (30 ชั่วโมง)</t>
  </si>
  <si>
    <t>พนักงานควบคุมเครื่องจักรรถยก (30 ชั่วโมง)</t>
  </si>
  <si>
    <t>ภาษาอังกฤษคำต่อคำเพื่อการทำงานระดับ 2  (30 ชั่วโมง)</t>
  </si>
  <si>
    <t>การควบคุมเครื่องกลึง (CNC) ระดับ 1</t>
  </si>
  <si>
    <t>การควบคุมเครื่องกลึง (CNC) ระดับ 2</t>
  </si>
  <si>
    <t>การควบคุมเครื่องกัด (CNC) ระดับ 1</t>
  </si>
  <si>
    <t>การควบคุมเครื่องกัด (CNC) ระดับ 2</t>
  </si>
  <si>
    <t>เขียนแบบเครื่องกลด้วยคอมพิวเตอร์ ระดับ 1</t>
  </si>
  <si>
    <t>เขียนแบบเครื่องกลด้วยคอมพิวเตอร์ ระดับ 2</t>
  </si>
  <si>
    <t>ช่างกลโรงงาน (640 ชั่วโมง)</t>
  </si>
  <si>
    <t>ช่างเชื่อมอาร์กโลหะด้วยมือระดับ 2  (640 ชั่วโมง)</t>
  </si>
  <si>
    <t>ช่างเชื่อมอาร์กโลหะด้วยมือระดับ 2 (640 ชั่วโมง)</t>
  </si>
  <si>
    <t>ช่างก่ออิฐฉาบปูน (640 ชั่วโมง)</t>
  </si>
  <si>
    <t>ภาษาอังกฤษคำต่อคำเพื่อการทำงาน (30 ชั่วโมง)</t>
  </si>
  <si>
    <t>ค่าสาธารณูปโภค</t>
  </si>
  <si>
    <t>งบลงทุน</t>
  </si>
  <si>
    <t>งบดำเนินงาน</t>
  </si>
  <si>
    <t>ค่าสาธารณูปโภค (กิจกรรมพัฒนาเทคโนโลยีสารสนเทศและการสื่อสาร)</t>
  </si>
  <si>
    <t>เป้าหมายรวม</t>
  </si>
  <si>
    <t>ผลงานรวม</t>
  </si>
  <si>
    <t>เป้าหมายทำเอง</t>
  </si>
  <si>
    <t>ผลงานทำเอง</t>
  </si>
  <si>
    <t>งบประมาณ</t>
  </si>
  <si>
    <t>เบิกจ่าย</t>
  </si>
  <si>
    <t>ผลการดำเนินงานเฉพาะที่ดำเนินการเอง</t>
  </si>
  <si>
    <t>ผลการเบิกจ่ายเงินงบประมาณ</t>
  </si>
  <si>
    <t xml:space="preserve">   ผลการดำเนินงานในภาพรวม</t>
  </si>
  <si>
    <t>ชอก.</t>
  </si>
  <si>
    <t>หัตถบำบัดสปาตะวันตก (30 ชั่วโมง)</t>
  </si>
  <si>
    <t>การเชื่อมไฟฟ้า (30 ชั่วโมง)</t>
  </si>
  <si>
    <t>วรรณนิสา</t>
  </si>
  <si>
    <t>พนักงานนวดไทย ระดับ 1  (18 ชั่วโมง)</t>
  </si>
  <si>
    <t xml:space="preserve"> 23/10/2557</t>
  </si>
  <si>
    <t xml:space="preserve"> 25/10/2557</t>
  </si>
  <si>
    <t xml:space="preserve">         </t>
  </si>
  <si>
    <t>ช่างการติดตั้งฝ้าเพดานและผนังยิปซั่ม (30 ชั่วโมง)</t>
  </si>
  <si>
    <t xml:space="preserve"> </t>
  </si>
  <si>
    <t xml:space="preserve"> 20/10/2557</t>
  </si>
  <si>
    <t xml:space="preserve"> 27/10/2557</t>
  </si>
  <si>
    <t>เขียนแบบเครื่องกลด้วยคอมพิวเตอร์ ระดับ ๑ (30ชั่วโมง)</t>
  </si>
  <si>
    <t xml:space="preserve"> 1/11/2577</t>
  </si>
  <si>
    <t xml:space="preserve"> 6/11/2557</t>
  </si>
  <si>
    <t>การพัฒนาทีมงานสมัยใหม่ (30 ชั่วโมง)</t>
  </si>
  <si>
    <t xml:space="preserve"> 3/11/2557</t>
  </si>
  <si>
    <t xml:space="preserve"> 7/11/2557</t>
  </si>
  <si>
    <t>การทำพวงมาลัยเพื่อการค้า (18 ชั่วโมง)</t>
  </si>
  <si>
    <t xml:space="preserve"> 9/11/2557</t>
  </si>
  <si>
    <t>ช่างไฟฟ้าในอาคารระดับ 2  (30 ชั่วโมง)</t>
  </si>
  <si>
    <t xml:space="preserve"> 18/11/2557</t>
  </si>
  <si>
    <t xml:space="preserve"> 22/11/2557</t>
  </si>
  <si>
    <t>ช่างการปูกระเบื้อง (30ชั่วโมง)</t>
  </si>
  <si>
    <t xml:space="preserve"> 27/10/2557 </t>
  </si>
  <si>
    <t xml:space="preserve"> 10/11/2557</t>
  </si>
  <si>
    <t xml:space="preserve"> 14/11/2557</t>
  </si>
  <si>
    <t xml:space="preserve"> 17/11/2557</t>
  </si>
  <si>
    <t xml:space="preserve"> 21/11/2557</t>
  </si>
  <si>
    <t xml:space="preserve"> 28/10/2557</t>
  </si>
  <si>
    <t xml:space="preserve"> 5/11/2557</t>
  </si>
  <si>
    <t xml:space="preserve"> 28/10/2558</t>
  </si>
  <si>
    <t xml:space="preserve"> 5/11/2558</t>
  </si>
  <si>
    <t>เขียนแบบเครื่องกลด้วยคอมพิวเตอร์ ระดับ ๑(30ชั่วโมง)</t>
  </si>
  <si>
    <t xml:space="preserve"> 19/11/2557</t>
  </si>
  <si>
    <t>การควบคุมเครื่องกัด (CNC) ระดับ ๑(30ชั่วโมง)</t>
  </si>
  <si>
    <t xml:space="preserve"> 12/11/2557</t>
  </si>
  <si>
    <t>การเชื่อมMAG(30ชั่วโมง)</t>
  </si>
  <si>
    <t xml:space="preserve">  26/11/2557</t>
  </si>
  <si>
    <t xml:space="preserve"> 16/11/2557</t>
  </si>
  <si>
    <t xml:space="preserve"> 24/11/2557</t>
  </si>
  <si>
    <t xml:space="preserve"> 3/12/2557</t>
  </si>
  <si>
    <t>ช่างไฟฟ้าอุตสาหกรรม (30 ชั่วโมง)</t>
  </si>
  <si>
    <t xml:space="preserve"> 20/11/2557</t>
  </si>
  <si>
    <t>เครื่องปรับอากาศขนาดกลาง (30 ชั่วโมง)</t>
  </si>
  <si>
    <t>ช่างเชื่อม MAG เหล็กหนา (30 ชั่วโมง)</t>
  </si>
  <si>
    <t xml:space="preserve"> 28/11/2557</t>
  </si>
  <si>
    <t>การเชื่อมTIG (30 ชั่วโมง)</t>
  </si>
  <si>
    <t xml:space="preserve"> 1/12/2557</t>
  </si>
  <si>
    <t xml:space="preserve"> 6/12/2557</t>
  </si>
  <si>
    <t xml:space="preserve"> 8/12/2557</t>
  </si>
  <si>
    <t xml:space="preserve"> 12/12/2557</t>
  </si>
  <si>
    <t xml:space="preserve"> 15/12/2557</t>
  </si>
  <si>
    <t xml:space="preserve"> 19/12/2557</t>
  </si>
  <si>
    <t>การจัดทำเอกสารระบบบริหารคุณภาพ (30 ชั่วโมง)</t>
  </si>
  <si>
    <t xml:space="preserve"> 23/11/2557</t>
  </si>
  <si>
    <t>ภาษาอังกฤษสำหรับงานบริการโรงแรม  (30 ชั่วโมง)</t>
  </si>
  <si>
    <t xml:space="preserve"> 25/11/2557</t>
  </si>
  <si>
    <t xml:space="preserve"> 27/11/2557</t>
  </si>
  <si>
    <t xml:space="preserve"> 4/12/2557</t>
  </si>
  <si>
    <t xml:space="preserve"> 5/12/2557</t>
  </si>
  <si>
    <t>การวางแผนพัฒนาทัพยากรบุคคล (30 ชั่วโมง)</t>
  </si>
  <si>
    <t xml:space="preserve"> 30/11/2557</t>
  </si>
  <si>
    <t>เครื่องปรับอากาศขนาดเล็กและการพาณิชย์ (30 ชั่วโมง)</t>
  </si>
  <si>
    <t xml:space="preserve"> 13/12/2557</t>
  </si>
  <si>
    <t xml:space="preserve">  29/11/2557</t>
  </si>
  <si>
    <t xml:space="preserve"> 15/5/2558</t>
  </si>
  <si>
    <t>ช่างเชื่อมอุตสาหกรรม(1120 ชั่วโมง)</t>
  </si>
  <si>
    <t>ช่างกลึง (1120ชั่วโมง)</t>
  </si>
  <si>
    <t xml:space="preserve"> 15/5/2556</t>
  </si>
  <si>
    <t>ช่างเทคนิคงานสีผลิตภัณฑ์ไม้ (420 ชั่วโมง)</t>
  </si>
  <si>
    <t>ช่างเดินสายไฟฟ้าในอาคาร (780 ชั่วโมง)</t>
  </si>
  <si>
    <t xml:space="preserve"> 13/03/2558</t>
  </si>
  <si>
    <t>ช่างซ่อมรถจักรยานยนต์ (1120 ชั่วโมง)</t>
  </si>
  <si>
    <t xml:space="preserve"> 15/05/2558</t>
  </si>
  <si>
    <t xml:space="preserve"> 9/12/2557</t>
  </si>
  <si>
    <t xml:space="preserve"> 24/12/2557</t>
  </si>
  <si>
    <t>ช่างออกแบบเสื้อผ้า (840 ชั่งโมง)</t>
  </si>
  <si>
    <t>พนักงานขับรถบรรทุก (30 ชั่วโมง)</t>
  </si>
  <si>
    <t xml:space="preserve"> 2/12/2557</t>
  </si>
  <si>
    <t xml:space="preserve"> 7/12/2557</t>
  </si>
  <si>
    <t xml:space="preserve">                                                                  </t>
  </si>
  <si>
    <t xml:space="preserve">  8/12/2557 </t>
  </si>
  <si>
    <t>.</t>
  </si>
  <si>
    <t>การแปรรูปและการถนอมอาหาร  (18 ชั่วโมง)</t>
  </si>
  <si>
    <t xml:space="preserve"> 22/12/2557</t>
  </si>
  <si>
    <t xml:space="preserve"> 26/12/2557</t>
  </si>
  <si>
    <t>พูดภาษาอังกฤษคำต่อคำเพื่อการทำงานระดับ1 (30 ชั่วโมง)</t>
  </si>
  <si>
    <t>ช่างซ่อมรถยนต์ (30 ชั่วโมง)</t>
  </si>
  <si>
    <t xml:space="preserve"> 16/12/2557</t>
  </si>
  <si>
    <t xml:space="preserve"> 20/12/2557</t>
  </si>
  <si>
    <t xml:space="preserve">  </t>
  </si>
  <si>
    <t>ปลุกฝังค่านิยมด้านศิลธรรมที่ดี (ศีล5)</t>
  </si>
  <si>
    <t>ทส</t>
  </si>
  <si>
    <t xml:space="preserve"> 18/12/2557</t>
  </si>
  <si>
    <t xml:space="preserve"> 17/12/2557</t>
  </si>
  <si>
    <t xml:space="preserve"> 24/12/2554</t>
  </si>
  <si>
    <t>พูดภาษาอังกฤษคำต่อคำเพื่อการทำงาน ระดับ1 (30 ชั่วโมง)</t>
  </si>
  <si>
    <t xml:space="preserve"> 6/01/2558</t>
  </si>
  <si>
    <t>อิเล็กทรอนิกส์ (โทรทัศน์)ระดับ1 (30 ชั่วโมง)</t>
  </si>
  <si>
    <t xml:space="preserve">  15/12/2557</t>
  </si>
  <si>
    <t>ภาษาอังกฤษคำต่อคำเพื่อการทำงาน ระดับ1(30 ชั่วโมง)</t>
  </si>
  <si>
    <t>นักส่งเสริมแบบองค์รวมสปาตะวันตก (หัตถบำบัด)</t>
  </si>
  <si>
    <t>ช่างซ่อมรถยนต์ ระดับ1 (30 ชั่วโมง)</t>
  </si>
  <si>
    <t xml:space="preserve"> 5/01/2558</t>
  </si>
  <si>
    <t xml:space="preserve"> 14/01/2558</t>
  </si>
  <si>
    <t>การเชื่อมไฟฟ้าระดับ 2 (30 ชั่วโมง)</t>
  </si>
  <si>
    <t>การดูแลบำรุงรักษารถยนต์ (30ชั่วโมง)</t>
  </si>
  <si>
    <t>การควบคุมเครื่องกลึง (CNC) ระดับ ๑</t>
  </si>
  <si>
    <t>การควบคุมเครื่องกลึง (CNC) ระดับ ๒</t>
  </si>
  <si>
    <t xml:space="preserve"> 7/01/2558</t>
  </si>
  <si>
    <t xml:space="preserve"> 20/01/2558</t>
  </si>
  <si>
    <t xml:space="preserve"> 30/12/2557</t>
  </si>
  <si>
    <t>การแปรรูปผลิตภัณฑ์จากเส้นพลาสติก(18 ชั่วโมง)</t>
  </si>
  <si>
    <t>ช่างซ่อมรถยนต์(540ชั่วโมง)</t>
  </si>
  <si>
    <t>ช่างไฟฟ้าในอาคาร(640ชั่วโมง)</t>
  </si>
  <si>
    <t>ช่างกลโรงงาน(640ชัวโมง)</t>
  </si>
  <si>
    <t xml:space="preserve"> 20/2/2558</t>
  </si>
  <si>
    <t>วันที่คุมยอด</t>
  </si>
  <si>
    <t xml:space="preserve"> 25/12/2557</t>
  </si>
  <si>
    <t xml:space="preserve"> 29/12/2557</t>
  </si>
  <si>
    <t xml:space="preserve"> 26/12/57</t>
  </si>
  <si>
    <t>ช่างกลึงรูปพรรณ (30 ชั่วโมง)</t>
  </si>
  <si>
    <t xml:space="preserve"> -</t>
  </si>
  <si>
    <t>งปม.ของ ม.ราชฯ</t>
  </si>
  <si>
    <t>ช่างสีรถยนต์ (840 ชั่วโมง)</t>
  </si>
  <si>
    <t xml:space="preserve"> 10/4/2558</t>
  </si>
  <si>
    <t xml:space="preserve"> 9/1/58</t>
  </si>
  <si>
    <t>ช่างซ่อมตัวถังรถยนต์ (840 ชั่วโมง)</t>
  </si>
  <si>
    <t xml:space="preserve"> 21/1/2558</t>
  </si>
  <si>
    <t xml:space="preserve"> 28/1/2558</t>
  </si>
  <si>
    <t>สถาบันพัฒนาฝีมือแรงงานภาค 6 ขอนแก่น</t>
  </si>
  <si>
    <t>ผลผลิต/กิจกรรมหลัก/รายการ</t>
  </si>
  <si>
    <t>(คน)</t>
  </si>
  <si>
    <t xml:space="preserve">กิจกรรม 4.7 : ยกระดับทักษะฝีมือแรงงานให้มีศักยภาพและผลิตภาพเพื่อการแข่งขัน </t>
  </si>
  <si>
    <t xml:space="preserve"> 13/1/58</t>
  </si>
  <si>
    <t>ช่างควบคุมเครื่องกลึง (CNC) ระดับ ๑(30ชั่วโมง)</t>
  </si>
  <si>
    <t xml:space="preserve"> 29/1/2558</t>
  </si>
  <si>
    <t xml:space="preserve"> 4/2/2558</t>
  </si>
  <si>
    <t xml:space="preserve"> 20/1/58</t>
  </si>
  <si>
    <t>ช่างควบคุมเครื่องกลึง (CNC) ระดับ ๒</t>
  </si>
  <si>
    <t>ช่างควบคุมเครื่องกัด (CNC) ระดับ ๑</t>
  </si>
  <si>
    <t xml:space="preserve"> 26/1/2558</t>
  </si>
  <si>
    <t xml:space="preserve"> 2/2/2558</t>
  </si>
  <si>
    <t xml:space="preserve"> 20/1/2558</t>
  </si>
  <si>
    <t>ช่างตัดเย็บเสื้อผ้าสตรี(840ชั่วโมง)</t>
  </si>
  <si>
    <t xml:space="preserve"> 29/7/2558</t>
  </si>
  <si>
    <t>ช่างเชื่อมอุตสาหกรรม (1,120 ชั่วโมง)</t>
  </si>
  <si>
    <t xml:space="preserve"> 30/9/2558</t>
  </si>
  <si>
    <t>ช่างประกอบโครงอะลูมิเนียม (840 ชั่วโมง)</t>
  </si>
  <si>
    <t xml:space="preserve"> 26/1/58</t>
  </si>
  <si>
    <t xml:space="preserve"> 27/7/2558</t>
  </si>
  <si>
    <t>ช่างเชื่อมอุตสาหกรรม(1,120 ชั่วโมง)</t>
  </si>
  <si>
    <t xml:space="preserve"> 27/1/2558</t>
  </si>
  <si>
    <t xml:space="preserve"> 27/1/58</t>
  </si>
  <si>
    <t xml:space="preserve"> 6/2/2558</t>
  </si>
  <si>
    <t xml:space="preserve"> 6/1/2558</t>
  </si>
  <si>
    <t xml:space="preserve"> 2/3/2558</t>
  </si>
  <si>
    <t>พนักงานนวดแผนไทย  (280 ชั่วโมง)</t>
  </si>
  <si>
    <t xml:space="preserve"> 23/7/2558</t>
  </si>
  <si>
    <t xml:space="preserve"> 28/1/58</t>
  </si>
  <si>
    <t xml:space="preserve"> 15/10/2557</t>
  </si>
  <si>
    <t xml:space="preserve"> 17/10/2557</t>
  </si>
  <si>
    <t>ช่างเทคนิคการปูกระเบื้องห้องน้ำและติดตั้งเครื่องสุขภัณฑ์ (30 ชม.)</t>
  </si>
  <si>
    <t xml:space="preserve"> 6/3/2558</t>
  </si>
  <si>
    <t xml:space="preserve"> 29/1/58</t>
  </si>
  <si>
    <t xml:space="preserve">  9/2/2558</t>
  </si>
  <si>
    <t xml:space="preserve"> 13/2/2558</t>
  </si>
  <si>
    <t xml:space="preserve"> 10/2/2558</t>
  </si>
  <si>
    <t xml:space="preserve"> 14/2/2558</t>
  </si>
  <si>
    <t xml:space="preserve"> 30/1/58</t>
  </si>
  <si>
    <t xml:space="preserve"> ชช.</t>
  </si>
  <si>
    <t>การเชื่อมอาร์กโลหะด้วยมือ ระดับ 1 (30 ชั่วโมง)</t>
  </si>
  <si>
    <t xml:space="preserve"> 31/10/2557</t>
  </si>
  <si>
    <t xml:space="preserve"> 9/2/2558</t>
  </si>
  <si>
    <t xml:space="preserve"> 31/3/2558</t>
  </si>
  <si>
    <t xml:space="preserve">  2/2/58</t>
  </si>
  <si>
    <t>พนักงานควบคุมเครื่องจักรรถยก ระดับ 1 (30ชม)</t>
  </si>
  <si>
    <t xml:space="preserve"> 23/2/2558</t>
  </si>
  <si>
    <t xml:space="preserve"> 27/2/2558</t>
  </si>
  <si>
    <t xml:space="preserve"> 2/2/58</t>
  </si>
  <si>
    <t>ช่างซ่อมรถยนต์ ระดับ 1 (30 ชั่วโมง)</t>
  </si>
  <si>
    <t>การเพ้นท์ผ้าและออกแบบลวดลายผ้า (30 ชั่วโมง)</t>
  </si>
  <si>
    <t xml:space="preserve"> 11/2/2558</t>
  </si>
  <si>
    <t xml:space="preserve"> 17/2/2558</t>
  </si>
  <si>
    <t xml:space="preserve"> 3/2/58</t>
  </si>
  <si>
    <t xml:space="preserve"> 16/2/2558</t>
  </si>
  <si>
    <t>ค่าวิทยากร 9000 ร้านกาลมือสองรับผิดชอบ</t>
  </si>
  <si>
    <t>ช่างไฟฟ้าอุตสาหกรรม ระดับ 1  (30 ชั่วโมง)</t>
  </si>
  <si>
    <t xml:space="preserve"> 4/2/58</t>
  </si>
  <si>
    <t>ภาษาอังกฤษเพื่อการบริการ  (30 ชั่วโมง)</t>
  </si>
  <si>
    <t xml:space="preserve">  6/2/58</t>
  </si>
  <si>
    <t xml:space="preserve"> เทคนิคการลดการสูญเสียในกระบวนการผลิต</t>
  </si>
  <si>
    <t xml:space="preserve"> 25/2/2558</t>
  </si>
  <si>
    <t xml:space="preserve"> 10/2/58</t>
  </si>
  <si>
    <t xml:space="preserve"> 12/2/2558</t>
  </si>
  <si>
    <t xml:space="preserve"> 26/2/2558</t>
  </si>
  <si>
    <t xml:space="preserve"> การลดการสูญเสียและเพิ่มผลผลิต</t>
  </si>
  <si>
    <t xml:space="preserve"> การปรับปรุงขั้นตอนกระบวนการทำงาน</t>
  </si>
  <si>
    <t xml:space="preserve">  16/2/2558</t>
  </si>
  <si>
    <t>พูดอังกฤษคำต่อคำเพื่อการทำงาน ระดับ 1 (30 ชั่วโมง)</t>
  </si>
  <si>
    <t xml:space="preserve"> 10/3/2558</t>
  </si>
  <si>
    <t xml:space="preserve"> 16/3/2558</t>
  </si>
  <si>
    <t xml:space="preserve"> อย่างต่อเนื่อง</t>
  </si>
  <si>
    <t xml:space="preserve"> การลดความสูญเปล่าและเพิ่มผลิตภาพด้วยการปรับปรุง-</t>
  </si>
  <si>
    <t xml:space="preserve">  28/2/2558</t>
  </si>
  <si>
    <t xml:space="preserve"> 18/2/58</t>
  </si>
  <si>
    <t xml:space="preserve"> 20/2/58</t>
  </si>
  <si>
    <t xml:space="preserve"> 3/3/2558</t>
  </si>
  <si>
    <t>ช่างซ่อมไมโครคอมพิวเตอร์ ระดับ1</t>
  </si>
  <si>
    <t xml:space="preserve">  23/2/2558</t>
  </si>
  <si>
    <t xml:space="preserve"> 23/2/58</t>
  </si>
  <si>
    <t>ช่างไฟฟ้าอุตสาหกรรม ระดับ 1 (30 ชั่วโมง)</t>
  </si>
  <si>
    <t xml:space="preserve"> 9/3/2558</t>
  </si>
  <si>
    <t xml:space="preserve"> 19/3/2558</t>
  </si>
  <si>
    <t xml:space="preserve"> 24/2/58</t>
  </si>
  <si>
    <t>การสร้างการบริการที่ปประทับใจ  (30 ชั่วโมง)</t>
  </si>
  <si>
    <t xml:space="preserve">  2/3/2558</t>
  </si>
  <si>
    <t xml:space="preserve"> 25/2/58</t>
  </si>
  <si>
    <t>การประดิษฐ์ดอกไม้จันทน์ (18 ชั่วโมง)</t>
  </si>
  <si>
    <t xml:space="preserve"> 8/3/2558</t>
  </si>
  <si>
    <t xml:space="preserve"> 26/2/58</t>
  </si>
  <si>
    <t xml:space="preserve"> 13/3/2558</t>
  </si>
  <si>
    <t xml:space="preserve"> 3/3/58</t>
  </si>
  <si>
    <t>หลักของการเป็นหัวหน้างาน (30 ชั่วโมง)</t>
  </si>
  <si>
    <t xml:space="preserve"> 23/3/2558</t>
  </si>
  <si>
    <t xml:space="preserve"> 27/3/2558</t>
  </si>
  <si>
    <t xml:space="preserve"> 5/3/58</t>
  </si>
  <si>
    <t xml:space="preserve"> 20/3/2558</t>
  </si>
  <si>
    <t xml:space="preserve"> 27/10/.2557</t>
  </si>
  <si>
    <t>ช่างแต่งผมสตรี:ระดับต้น (280 ชั่วโมง)</t>
  </si>
  <si>
    <t>การพาณิชย์อิเล็กทรอนิกส์ (140 ชั่วโมง)</t>
  </si>
  <si>
    <t>ฟฟ..</t>
  </si>
  <si>
    <t xml:space="preserve"> 12/3/2558</t>
  </si>
  <si>
    <t xml:space="preserve"> 11/3/58</t>
  </si>
  <si>
    <t>ผง.</t>
  </si>
  <si>
    <t>ชค.</t>
  </si>
  <si>
    <t xml:space="preserve"> 17/3/2558</t>
  </si>
  <si>
    <t xml:space="preserve"> 21/3/2558</t>
  </si>
  <si>
    <t xml:space="preserve"> 12/3/58</t>
  </si>
  <si>
    <t xml:space="preserve"> 3/4/2558</t>
  </si>
  <si>
    <t xml:space="preserve"> 4/5/2558</t>
  </si>
  <si>
    <t>การประกอบอาหารไทย  (30 ชั่วโมง)</t>
  </si>
  <si>
    <t xml:space="preserve"> 14/3/2558</t>
  </si>
  <si>
    <t xml:space="preserve"> 18/3/2558</t>
  </si>
  <si>
    <t>ค่าใช้จ่าย 29000.- ร้านองศาแม็คโปรรับผิดชอบ</t>
  </si>
  <si>
    <t xml:space="preserve"> 5/3/2558</t>
  </si>
  <si>
    <t xml:space="preserve"> 2/11/2558</t>
  </si>
  <si>
    <t>พูดอังกฤษคำต่อคำเพื่อการทำงานระดับ 2 (30 ชั่วโมง)</t>
  </si>
  <si>
    <t xml:space="preserve"> 30/3/2558</t>
  </si>
  <si>
    <t xml:space="preserve"> 22/3/2558</t>
  </si>
  <si>
    <t xml:space="preserve"> 16/3/58</t>
  </si>
  <si>
    <t>พนักงานควบคุมเครื่องจักรรถยก ระดับ 1 (30 ชั่วโมง)</t>
  </si>
  <si>
    <t xml:space="preserve">  ค่าใช้จ่าย 24000 .- บ.ลัคกี้ดรากอนฯ รับผิดชอบ</t>
  </si>
  <si>
    <t xml:space="preserve"> 25/3/2558</t>
  </si>
  <si>
    <t xml:space="preserve"> 19/3/58</t>
  </si>
  <si>
    <t>พนักงานควบคุมเครื่องจักรรถตักหน้าขุดหลัง (30ชม)</t>
  </si>
  <si>
    <t xml:space="preserve"> 2/4/2558</t>
  </si>
  <si>
    <t xml:space="preserve"> 30/3/58</t>
  </si>
  <si>
    <t xml:space="preserve"> 7/4/2558</t>
  </si>
  <si>
    <t xml:space="preserve"> 11/4/2558</t>
  </si>
  <si>
    <t xml:space="preserve"> 31/3/58</t>
  </si>
  <si>
    <t xml:space="preserve">กิจกรรมหลัก 4.3  ทดสอบมาตรฐานฝีมือแรงงานแห่งชาติ </t>
  </si>
  <si>
    <t>กิจกรรมหลัก 4.4 จัดทำหลักเกณฑ์พัฒนา/ส่งเสริมมาตรฐาน</t>
  </si>
  <si>
    <t>ฝีมือแรงงาน</t>
  </si>
  <si>
    <t xml:space="preserve"> - ฝึกยกระดับฝีมือแรงงาน </t>
  </si>
  <si>
    <t>ผู้ประกอบอาหารไทย</t>
  </si>
  <si>
    <t>ไฟฟ้าอุตสาหกรรม</t>
  </si>
  <si>
    <t>พนักงานนวดไทย</t>
  </si>
  <si>
    <t>ค่าใช้จ่ายทั้ง ๓ สาขา ๑๑๖,๕๕๐ บาท</t>
  </si>
  <si>
    <t xml:space="preserve">กิจกรรมหลัก 4.4  จัดทำหลักเกณฑ์พัฒนา/ส่งเสริมมาตรฐานฝีมือแรงงาน </t>
  </si>
  <si>
    <t xml:space="preserve"> 4/4/2558</t>
  </si>
  <si>
    <t xml:space="preserve"> 8/4/2558</t>
  </si>
  <si>
    <t xml:space="preserve"> 2/4/58</t>
  </si>
  <si>
    <t xml:space="preserve"> 24/4/2558</t>
  </si>
  <si>
    <t xml:space="preserve"> 20/4/2558</t>
  </si>
  <si>
    <t xml:space="preserve"> 9/4/2558</t>
  </si>
  <si>
    <t xml:space="preserve"> 8/4/58</t>
  </si>
  <si>
    <t>พนักงานการโรงแรม (700 ชั่วโมง)</t>
  </si>
  <si>
    <t>เพิ่มประสิทธิภาพพนักงานขับรถบรรทุก (30 ชั่วโมง)</t>
  </si>
  <si>
    <t xml:space="preserve"> 27/4/2558</t>
  </si>
  <si>
    <t xml:space="preserve"> 1/5/2558</t>
  </si>
  <si>
    <t xml:space="preserve"> 23/4/58</t>
  </si>
  <si>
    <t>ฟฟ</t>
  </si>
  <si>
    <t xml:space="preserve"> 26/4/2558</t>
  </si>
  <si>
    <t xml:space="preserve"> 30/4//2558</t>
  </si>
  <si>
    <t xml:space="preserve"> 22/4/58</t>
  </si>
  <si>
    <t xml:space="preserve"> 6/5/2558</t>
  </si>
  <si>
    <t xml:space="preserve"> 10/5/2558</t>
  </si>
  <si>
    <t xml:space="preserve"> 24/4/58</t>
  </si>
  <si>
    <t>พ.ศ.2558</t>
  </si>
  <si>
    <t>ช่างสีรถยนต์ (30 ชั่วโมง)</t>
  </si>
  <si>
    <t xml:space="preserve"> 30/4/58</t>
  </si>
  <si>
    <t>ช่างตัดเย็บเสื้อผ้าสตรี (840ชั่วโมง)</t>
  </si>
  <si>
    <t xml:space="preserve"> 7/5/58</t>
  </si>
  <si>
    <t xml:space="preserve"> 30/12/2558</t>
  </si>
  <si>
    <t>ช่างซ่อมรถยนต์ (840ชั่วโมง)</t>
  </si>
  <si>
    <t xml:space="preserve"> 2/10/2558</t>
  </si>
  <si>
    <t>ช่างเดินสายไฟฟ้าภายในอาคาร (700 ชั่วโมง)</t>
  </si>
  <si>
    <t xml:space="preserve"> 7/9/2558</t>
  </si>
  <si>
    <t>ผลการพัฒนาฝีมือแรงงาน ประจำปีงบประมาณ พ.ศ. 2558</t>
  </si>
  <si>
    <t xml:space="preserve"> 13/5/2558</t>
  </si>
  <si>
    <t xml:space="preserve"> 17/5/2558</t>
  </si>
  <si>
    <t>บ.สยามอุตสาหกรรมยิปซั่ม (สระบุรี) รับผิดชอบค่าใช้จ่าย 65000 บ.</t>
  </si>
  <si>
    <t xml:space="preserve"> 20/4/58</t>
  </si>
  <si>
    <t xml:space="preserve"> 11/5/2558</t>
  </si>
  <si>
    <t xml:space="preserve"> 11/5/58</t>
  </si>
  <si>
    <t>เทคนิคการใช้โปรแกรม Adobe Photoshop</t>
  </si>
  <si>
    <t xml:space="preserve">  25/5/2558</t>
  </si>
  <si>
    <t xml:space="preserve"> 27/5/2558</t>
  </si>
  <si>
    <t xml:space="preserve">  28/5/2558</t>
  </si>
  <si>
    <t xml:space="preserve"> 30/5/2558</t>
  </si>
  <si>
    <t>ศูนย์การเรียนปัญญาภิวัฒน์ รับผิดชอบค่าวิทยากร 5400บ.</t>
  </si>
  <si>
    <t xml:space="preserve"> 12/5/58</t>
  </si>
  <si>
    <t xml:space="preserve"> 18/5/2558</t>
  </si>
  <si>
    <t xml:space="preserve"> 22/5/2558</t>
  </si>
  <si>
    <t>พื้นฐานรถจักรยานยนต์ ระดับ BRONZE (30ชม)</t>
  </si>
  <si>
    <t>( บ.ผลิตภัณฑ์และวัสดุก่อสร้าง จก. บ.ในเครือ SCG)สนับสนุน จำนวน 29,000 บ.</t>
  </si>
  <si>
    <t xml:space="preserve"> 7/5/2558</t>
  </si>
  <si>
    <t xml:space="preserve"> 15/5/58</t>
  </si>
  <si>
    <t>( บ.ไทยยามาฮ่ามอเตอร์ จก.รับผิดชอบค่าวัสดุฝึก 11,000 บ.)</t>
  </si>
  <si>
    <t xml:space="preserve">ค่าสาธารณูปโภค </t>
  </si>
  <si>
    <t>การแปรรูปเสื่อกก (30 ชั่วโมง)</t>
  </si>
  <si>
    <t xml:space="preserve"> 19/5/2558</t>
  </si>
  <si>
    <t xml:space="preserve"> 21/5/2558</t>
  </si>
  <si>
    <t>(บ.แซง-โกแบ็ง เวเบอร์ จก. รับผิดชอบค่าใช้จ่าย 87,500 บ.)</t>
  </si>
  <si>
    <t>งบรายจ่ายอื่น</t>
  </si>
  <si>
    <t>งบเงินอุดหนุน</t>
  </si>
  <si>
    <t>รวมทุกงบ</t>
  </si>
  <si>
    <t>วันที่ส่งผล</t>
  </si>
  <si>
    <t xml:space="preserve"> 20/5/58</t>
  </si>
  <si>
    <t xml:space="preserve"> 25/5/58</t>
  </si>
  <si>
    <t xml:space="preserve"> 26/5/58</t>
  </si>
  <si>
    <t xml:space="preserve"> 30/6/2558</t>
  </si>
  <si>
    <t>ช่างซ่อมบำรุงเครื่องจักรกล (60 ชั่วโมง)</t>
  </si>
  <si>
    <t xml:space="preserve"> (บ.ขอนแก่นแหอวน รับผิดชอบค่าใช้จ่าย 38,000.-)</t>
  </si>
  <si>
    <t xml:space="preserve"> 27/5/58</t>
  </si>
  <si>
    <t>การทำขนมไทย (18 ชั่วโมง)</t>
  </si>
  <si>
    <t xml:space="preserve"> 29/5/2558</t>
  </si>
  <si>
    <t xml:space="preserve"> 31/5/2558</t>
  </si>
  <si>
    <t xml:space="preserve"> 15/6/2558</t>
  </si>
  <si>
    <t xml:space="preserve"> 19/6/2558</t>
  </si>
  <si>
    <t xml:space="preserve"> 28/6/58</t>
  </si>
  <si>
    <t xml:space="preserve"> 29/5/58</t>
  </si>
  <si>
    <t>(ไม่ผ่านการฝึกใน สพภ.) -</t>
  </si>
  <si>
    <t>(จบฝึกใน สพภ. 11 คน)</t>
  </si>
  <si>
    <t xml:space="preserve"> 22/6/2558</t>
  </si>
  <si>
    <t xml:space="preserve"> 26/6/2558</t>
  </si>
  <si>
    <t xml:space="preserve"> 2/6/58</t>
  </si>
  <si>
    <t xml:space="preserve">  15/6/2558</t>
  </si>
  <si>
    <t xml:space="preserve">  19/6/2558</t>
  </si>
  <si>
    <t xml:space="preserve"> 4/6/2558</t>
  </si>
  <si>
    <t xml:space="preserve"> 8/6/2558</t>
  </si>
  <si>
    <t xml:space="preserve"> 3/6/58</t>
  </si>
  <si>
    <t xml:space="preserve"> 3 มิ.ย.58</t>
  </si>
  <si>
    <t xml:space="preserve"> 25/5/2558 </t>
  </si>
  <si>
    <t xml:space="preserve"> 20/7/2558</t>
  </si>
  <si>
    <t xml:space="preserve"> 5/6/58</t>
  </si>
  <si>
    <t>การมุงหลังคากระเบื้องคอนกรีต (30 ชั่วโมง)</t>
  </si>
  <si>
    <t xml:space="preserve"> 11/6/2558</t>
  </si>
  <si>
    <t xml:space="preserve"> 8/6/58</t>
  </si>
  <si>
    <t>การทำขนมไทย (60 ชั่วโมง)</t>
  </si>
  <si>
    <t xml:space="preserve"> 10/6/2558</t>
  </si>
  <si>
    <t xml:space="preserve"> 10/6/58</t>
  </si>
  <si>
    <t xml:space="preserve"> 9/6/58</t>
  </si>
  <si>
    <t xml:space="preserve"> 12/6/58</t>
  </si>
  <si>
    <t xml:space="preserve"> 15/6/58</t>
  </si>
  <si>
    <t xml:space="preserve"> 12/6/2558</t>
  </si>
  <si>
    <t xml:space="preserve"> 16/6/58</t>
  </si>
  <si>
    <t>การเชื่อม TIG ระดับ 1 (30 ชั่วโมง)</t>
  </si>
  <si>
    <t xml:space="preserve"> 23/6/2558</t>
  </si>
  <si>
    <t xml:space="preserve"> 27/6/2558</t>
  </si>
  <si>
    <t xml:space="preserve"> 19/6/58</t>
  </si>
  <si>
    <t xml:space="preserve"> 29/6/2558</t>
  </si>
  <si>
    <t xml:space="preserve"> 3/7/2558</t>
  </si>
  <si>
    <t xml:space="preserve"> 22/6/58</t>
  </si>
  <si>
    <t xml:space="preserve"> 6/7/2558</t>
  </si>
  <si>
    <t xml:space="preserve"> 10/7/2558</t>
  </si>
  <si>
    <t xml:space="preserve"> 23/6/58</t>
  </si>
  <si>
    <t>เทคนิคการติดตั้งและตรวจสอบนั่งร้านสำหรับงานก่อสร้าง        (30 ชั่วโมง)</t>
  </si>
  <si>
    <t xml:space="preserve"> 2/7/2558</t>
  </si>
  <si>
    <t xml:space="preserve"> 7/7/2558</t>
  </si>
  <si>
    <t xml:space="preserve"> 29/7/58</t>
  </si>
  <si>
    <t xml:space="preserve"> 1/7/2558</t>
  </si>
  <si>
    <t xml:space="preserve"> 5/7/2558</t>
  </si>
  <si>
    <t xml:space="preserve"> 29/6/58</t>
  </si>
  <si>
    <t>การออกแบบลายผ้าไหมและการทอผ้าไหมประยุกต์ (30 ชั่วโมง)</t>
  </si>
  <si>
    <t xml:space="preserve"> 30/6/58</t>
  </si>
  <si>
    <t xml:space="preserve"> 11/7/2558</t>
  </si>
  <si>
    <t xml:space="preserve"> 13/7/2558</t>
  </si>
  <si>
    <t xml:space="preserve"> 17/7/2558</t>
  </si>
  <si>
    <t xml:space="preserve"> 2/7/58</t>
  </si>
  <si>
    <t>พนักงานควบคุมเครื่องจักรรถยก (30ชม)</t>
  </si>
  <si>
    <t xml:space="preserve"> 3/7/58</t>
  </si>
  <si>
    <t>ช่างเชื่อมอาร์กโลหะด้วยมือ ระดับ 1  (30 ชั่วโมง)</t>
  </si>
  <si>
    <t xml:space="preserve"> 9/7/58</t>
  </si>
  <si>
    <t xml:space="preserve"> 24/7/2558</t>
  </si>
  <si>
    <t xml:space="preserve"> 10/7/58</t>
  </si>
  <si>
    <t xml:space="preserve"> 15/7/2558</t>
  </si>
  <si>
    <t xml:space="preserve"> 19/7/2558</t>
  </si>
  <si>
    <t>กิจกรรมหลัก 3.3 : ฝึกอาชีพแรงงานกลุ่มเฉพาะ</t>
  </si>
  <si>
    <t xml:space="preserve"> 9/9/2558</t>
  </si>
  <si>
    <t xml:space="preserve"> 14/7/58</t>
  </si>
  <si>
    <t>ผู้ประกอบอาหารไทย (280 ชั่วโมง)</t>
  </si>
  <si>
    <t xml:space="preserve"> 14/8/2558</t>
  </si>
  <si>
    <t>การพาณิชย์อิเล็กทรอนิกส์ (150 ชั่วโมง)</t>
  </si>
  <si>
    <t>หัวใจการบริการ (30 ชั่วโมง)</t>
  </si>
  <si>
    <t>การบริหารกิจกรรม 5ส (30 ชั่วโมง)</t>
  </si>
  <si>
    <t>ภาษาอังกฤษคำต่อคำเพื่อการทำงานระดับ 2 (30 ชั่วโมง)</t>
  </si>
  <si>
    <t>ช่างก่ออิฐ (30 ชั่วโมง)</t>
  </si>
  <si>
    <t>กส</t>
  </si>
  <si>
    <t xml:space="preserve"> 12/12/57</t>
  </si>
  <si>
    <t>ช่างควบคุมเครื่องกลึง (CNC) ระดับ 2</t>
  </si>
  <si>
    <t>ช่างควบคุมเครื่องกัด (CNC) ระดับ 1</t>
  </si>
  <si>
    <t>เขียนแบบเครื่องกลด้วยคอมพิวเตอร์ ระดับ 1 (30ชั่วโมง)</t>
  </si>
  <si>
    <t>ภาษาและวัฒนธรรมเกาหลีเบื้องต้นก่อนเดินทางไปทำงานสาธารณรัฐเกาหลีตามระบบการจ้างงานแรงงานต่างชาติ (45 ชั่วโมง)</t>
  </si>
  <si>
    <t xml:space="preserve"> 19/1/2558</t>
  </si>
  <si>
    <t xml:space="preserve"> 23/1/2558</t>
  </si>
  <si>
    <t xml:space="preserve"> 15/1/58</t>
  </si>
  <si>
    <t>การเชื่อมMAG เหล็กหนา (30ชั่วโมง)</t>
  </si>
  <si>
    <t>ช่างซ่อมรถยนต์ ระดับ 1(30 ชั่วโมง)</t>
  </si>
  <si>
    <t>การเชื่อมไฟฟ้า ระดับ 2 (30 ชั่วโมง)</t>
  </si>
  <si>
    <t>การควบคุมเครื่องกลึ่ง (CNC) ระดับ 1</t>
  </si>
  <si>
    <t>การควบคุมเครื่องกัด (CNC) ระดับ 1 (30ชั่วโมง)</t>
  </si>
  <si>
    <t>ช่างควบคุมเครื่องกลึง (CNC) ระดับ 1 (30ชั่วโมง)</t>
  </si>
  <si>
    <t>เขียนแบบเครื่องกลด้วยคอมพิวเตอร์ ระดับ 2 (30ชั่วโมง)</t>
  </si>
  <si>
    <t>การควบคุมเครื่องกัด (CNC) ระดับ 2 (30ชั่วโมง)</t>
  </si>
  <si>
    <t>เทคนิคการขาย (30 ชั่วโมง)</t>
  </si>
  <si>
    <t xml:space="preserve"> 17/7/58</t>
  </si>
  <si>
    <t xml:space="preserve"> 25/7/2558</t>
  </si>
  <si>
    <t>ช่างซ่อมรถจักรยานยนต์ (ผู้บำบัดยาเสพติด) 30 ชั่วโมง</t>
  </si>
  <si>
    <t xml:space="preserve"> 21/7/58</t>
  </si>
  <si>
    <t>ช่างแต่งผมบุรุษ (ระดับต้น) 150 ชั่วโมง</t>
  </si>
  <si>
    <t xml:space="preserve"> 21/7/2558</t>
  </si>
  <si>
    <t xml:space="preserve"> 24/8/258</t>
  </si>
  <si>
    <t>นวดเท้าเพื่อสุขภาพ (คนพิการ)  60 ชั่วโมง</t>
  </si>
  <si>
    <t xml:space="preserve"> 5/8/2558</t>
  </si>
  <si>
    <t xml:space="preserve"> 23/7/58</t>
  </si>
  <si>
    <t>พนักงานทำความสะอาดส่วนกลาง (30 ชั่วโมง)</t>
  </si>
  <si>
    <t>บริกร (30 ชั่วโมง)</t>
  </si>
  <si>
    <t xml:space="preserve"> 22/1/2558</t>
  </si>
  <si>
    <t xml:space="preserve"> 24/1/2558</t>
  </si>
  <si>
    <t xml:space="preserve">  1/11/2557</t>
  </si>
  <si>
    <t xml:space="preserve"> 17/8/2558</t>
  </si>
  <si>
    <t xml:space="preserve"> 21/8/2558</t>
  </si>
  <si>
    <t xml:space="preserve"> 7/8/58</t>
  </si>
  <si>
    <t>ความปลอดภัยในการทำงานก่อสร้างบนที่สูง</t>
  </si>
  <si>
    <t xml:space="preserve"> 13/8/2558</t>
  </si>
  <si>
    <t xml:space="preserve"> 10/8/58</t>
  </si>
  <si>
    <t>การมุงหลังคากระเบื้องคอนกรีต</t>
  </si>
  <si>
    <t xml:space="preserve"> 18/8/2558</t>
  </si>
  <si>
    <t xml:space="preserve"> 22/8/2558</t>
  </si>
  <si>
    <t xml:space="preserve"> 14/8/58</t>
  </si>
  <si>
    <t>การติดตั้งอะลูมิเนียนคอมโพสีต</t>
  </si>
  <si>
    <t xml:space="preserve"> 24/8/2558</t>
  </si>
  <si>
    <t xml:space="preserve"> 17/8/58</t>
  </si>
  <si>
    <t>หลักสูตรต่างๆ</t>
  </si>
  <si>
    <t>ความปลอดภัยในการทำงานก่อสร้างบนที่สูง (30 ชั่วโมง)</t>
  </si>
  <si>
    <t>การติดตั้งอะลูมิเนียนคอมโพสีต (30 ชั่วโมง)</t>
  </si>
  <si>
    <t>ลำดับที่</t>
  </si>
  <si>
    <t>ขนมอบเบื้องต้นและอาหารว่างไทย (150 ชั่วโมง)</t>
  </si>
  <si>
    <t>ช่างเดินสายไฟฟ้าในอาคาร(640ชั่วโมง)</t>
  </si>
  <si>
    <t>การแปรรูปและถนอมอาหาร  (18 ชั่วโมง)</t>
  </si>
  <si>
    <t>เทคนิคการติดตั้งและตรวจสอบนั่งร้านสำหรับงานก่อสร้าง (30 ชั่วโมง)</t>
  </si>
  <si>
    <t>พนักงานบริการขับรถแท๊กซี่ (30 ชั่วโมง)</t>
  </si>
  <si>
    <t>การบริหารคลังสินค้า (30 ชั่วโมง)</t>
  </si>
  <si>
    <t>การจัดเก็บพัสดุ (30 ชั่วโมง)</t>
  </si>
  <si>
    <t>การควบคุมคลังสินค้า (30 ชั่วโมง)</t>
  </si>
  <si>
    <t>พนักงานทำความสะอาห้องพัก (30 ชั่วโมง)</t>
  </si>
  <si>
    <t>พนักงานบริการอาหารและเครื่องดื่ม (30 ชั่วโมง)</t>
  </si>
  <si>
    <t>กิจกรรมหลัก 4.3  ทดสอบมาตรฐานฝีมือแรงงาน</t>
  </si>
  <si>
    <t xml:space="preserve"> (1) รายการทดสอบมาตรฐานฝีมือแรงงานแห่งชาติ</t>
  </si>
  <si>
    <t xml:space="preserve"> (2) รายการทดสอบมาตรฐานฝีมือคนหางานเพื่อไปทำงานต่างประเทศ</t>
  </si>
  <si>
    <t>(3) รายการทดสอบฝีมือแรงงานตามความต้องการของสถานประกอบกิจการ</t>
  </si>
  <si>
    <t>(5) รายการทดสอบฝีมือช่างเชื่อมมาตรฐานสากล</t>
  </si>
  <si>
    <t>(6) ส่งเสริมศักยภาพมาตรฐานฝีมือแรงงานไทยในต่างประเทศ</t>
  </si>
  <si>
    <t xml:space="preserve"> 13/8/58</t>
  </si>
  <si>
    <t xml:space="preserve"> 26/8/2558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</si>
</sst>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[$-107041E]d\ mmmm\ yyyy;@"/>
    <numFmt numFmtId="189" formatCode="0.00_ ;\-0.00\ "/>
    <numFmt numFmtId="190" formatCode="#,##0;[Red]#,##0"/>
  </numFmts>
  <fonts count="2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b/>
      <sz val="14"/>
      <name val="TH SarabunPSK"/>
      <family val="2"/>
    </font>
    <font>
      <sz val="14"/>
      <name val="Cordia New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indexed="8"/>
      <name val="TH SarabunPSK"/>
      <family val="2"/>
    </font>
    <font>
      <sz val="14"/>
      <color theme="1" tint="4.9989318521683403E-2"/>
      <name val="TH SarabunPSK"/>
      <family val="2"/>
    </font>
    <font>
      <b/>
      <sz val="12"/>
      <color theme="1"/>
      <name val="TH SarabunPSK"/>
      <family val="2"/>
    </font>
    <font>
      <sz val="14"/>
      <color theme="3"/>
      <name val="TH SarabunPSK"/>
      <family val="2"/>
    </font>
    <font>
      <sz val="14"/>
      <color theme="3" tint="-0.249977111117893"/>
      <name val="TH SarabunPSK"/>
      <family val="2"/>
    </font>
    <font>
      <sz val="14"/>
      <color theme="0"/>
      <name val="TH SarabunPSK"/>
      <family val="2"/>
    </font>
    <font>
      <b/>
      <i/>
      <sz val="14"/>
      <name val="TH SarabunPSK"/>
      <family val="2"/>
    </font>
    <font>
      <i/>
      <sz val="14"/>
      <name val="TH SarabunPSK"/>
      <family val="2"/>
    </font>
    <font>
      <b/>
      <i/>
      <sz val="14"/>
      <color theme="1"/>
      <name val="TH SarabunPSK"/>
      <family val="2"/>
    </font>
    <font>
      <sz val="14"/>
      <color rgb="FFFF0000"/>
      <name val="TH SarabunPSK"/>
      <family val="2"/>
    </font>
    <font>
      <sz val="12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3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9" fontId="1" fillId="0" borderId="0" applyFont="0" applyFill="0" applyBorder="0" applyAlignment="0" applyProtection="0"/>
  </cellStyleXfs>
  <cellXfs count="472">
    <xf numFmtId="0" fontId="0" fillId="0" borderId="0" xfId="0"/>
    <xf numFmtId="0" fontId="5" fillId="0" borderId="0" xfId="0" applyFont="1"/>
    <xf numFmtId="41" fontId="6" fillId="0" borderId="1" xfId="1" applyNumberFormat="1" applyFont="1" applyFill="1" applyBorder="1" applyAlignment="1">
      <alignment horizontal="center" vertical="top"/>
    </xf>
    <xf numFmtId="41" fontId="6" fillId="0" borderId="2" xfId="1" applyNumberFormat="1" applyFont="1" applyFill="1" applyBorder="1" applyAlignment="1">
      <alignment horizontal="center" vertical="top"/>
    </xf>
    <xf numFmtId="41" fontId="3" fillId="3" borderId="1" xfId="1" applyNumberFormat="1" applyFont="1" applyFill="1" applyBorder="1" applyAlignment="1">
      <alignment horizontal="center" vertical="top"/>
    </xf>
    <xf numFmtId="41" fontId="3" fillId="4" borderId="1" xfId="1" applyNumberFormat="1" applyFont="1" applyFill="1" applyBorder="1" applyAlignment="1">
      <alignment horizontal="center" vertical="top"/>
    </xf>
    <xf numFmtId="41" fontId="5" fillId="0" borderId="0" xfId="0" applyNumberFormat="1" applyFont="1"/>
    <xf numFmtId="41" fontId="6" fillId="3" borderId="1" xfId="1" applyNumberFormat="1" applyFont="1" applyFill="1" applyBorder="1" applyAlignment="1">
      <alignment horizontal="center" vertical="top"/>
    </xf>
    <xf numFmtId="0" fontId="3" fillId="0" borderId="1" xfId="2" applyFont="1" applyFill="1" applyBorder="1" applyAlignment="1">
      <alignment horizontal="right" wrapText="1"/>
    </xf>
    <xf numFmtId="0" fontId="3" fillId="0" borderId="1" xfId="2" applyFont="1" applyBorder="1" applyAlignment="1">
      <alignment horizontal="right" wrapText="1"/>
    </xf>
    <xf numFmtId="0" fontId="3" fillId="3" borderId="1" xfId="2" applyFont="1" applyFill="1" applyBorder="1" applyAlignment="1">
      <alignment wrapText="1"/>
    </xf>
    <xf numFmtId="0" fontId="3" fillId="3" borderId="1" xfId="2" applyFont="1" applyFill="1" applyBorder="1" applyAlignment="1">
      <alignment horizontal="left" wrapText="1"/>
    </xf>
    <xf numFmtId="0" fontId="6" fillId="2" borderId="1" xfId="2" applyFont="1" applyFill="1" applyBorder="1" applyAlignment="1">
      <alignment wrapText="1"/>
    </xf>
    <xf numFmtId="0" fontId="6" fillId="0" borderId="1" xfId="2" applyFont="1" applyFill="1" applyBorder="1" applyAlignment="1">
      <alignment wrapText="1"/>
    </xf>
    <xf numFmtId="0" fontId="3" fillId="4" borderId="1" xfId="2" applyFont="1" applyFill="1" applyBorder="1" applyAlignment="1">
      <alignment wrapText="1"/>
    </xf>
    <xf numFmtId="41" fontId="5" fillId="0" borderId="0" xfId="0" applyNumberFormat="1" applyFont="1" applyAlignment="1">
      <alignment horizontal="center" vertical="top"/>
    </xf>
    <xf numFmtId="41" fontId="5" fillId="0" borderId="0" xfId="0" applyNumberFormat="1" applyFont="1" applyFill="1" applyAlignment="1">
      <alignment horizontal="center" vertical="top"/>
    </xf>
    <xf numFmtId="0" fontId="5" fillId="0" borderId="0" xfId="0" applyFont="1" applyFill="1"/>
    <xf numFmtId="0" fontId="6" fillId="3" borderId="1" xfId="2" applyFont="1" applyFill="1" applyBorder="1" applyAlignment="1">
      <alignment wrapText="1"/>
    </xf>
    <xf numFmtId="41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41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3" fillId="4" borderId="1" xfId="2" applyNumberFormat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Fill="1" applyBorder="1"/>
    <xf numFmtId="0" fontId="5" fillId="0" borderId="1" xfId="0" applyFont="1" applyBorder="1" applyAlignment="1">
      <alignment horizontal="center"/>
    </xf>
    <xf numFmtId="187" fontId="5" fillId="0" borderId="1" xfId="1" applyNumberFormat="1" applyFont="1" applyBorder="1" applyAlignment="1">
      <alignment horizontal="center" vertical="top"/>
    </xf>
    <xf numFmtId="187" fontId="5" fillId="0" borderId="1" xfId="1" applyNumberFormat="1" applyFont="1" applyBorder="1"/>
    <xf numFmtId="187" fontId="5" fillId="3" borderId="1" xfId="1" applyNumberFormat="1" applyFont="1" applyFill="1" applyBorder="1" applyAlignment="1">
      <alignment horizontal="center" vertical="top"/>
    </xf>
    <xf numFmtId="187" fontId="5" fillId="0" borderId="1" xfId="1" applyNumberFormat="1" applyFont="1" applyFill="1" applyBorder="1" applyAlignment="1">
      <alignment horizontal="center" vertical="top"/>
    </xf>
    <xf numFmtId="187" fontId="5" fillId="4" borderId="1" xfId="1" applyNumberFormat="1" applyFont="1" applyFill="1" applyBorder="1" applyAlignment="1">
      <alignment horizontal="center" vertical="top"/>
    </xf>
    <xf numFmtId="187" fontId="6" fillId="0" borderId="1" xfId="1" applyNumberFormat="1" applyFont="1" applyBorder="1" applyAlignment="1">
      <alignment horizontal="center" vertical="top"/>
    </xf>
    <xf numFmtId="187" fontId="5" fillId="0" borderId="1" xfId="1" applyNumberFormat="1" applyFont="1" applyFill="1" applyBorder="1"/>
    <xf numFmtId="187" fontId="5" fillId="0" borderId="1" xfId="1" applyNumberFormat="1" applyFont="1" applyBorder="1" applyAlignment="1">
      <alignment horizontal="center"/>
    </xf>
    <xf numFmtId="187" fontId="8" fillId="3" borderId="1" xfId="1" applyNumberFormat="1" applyFont="1" applyFill="1" applyBorder="1" applyAlignment="1">
      <alignment horizontal="center" vertical="top"/>
    </xf>
    <xf numFmtId="0" fontId="6" fillId="0" borderId="1" xfId="3" applyFont="1" applyBorder="1"/>
    <xf numFmtId="187" fontId="6" fillId="0" borderId="1" xfId="1" applyNumberFormat="1" applyFont="1" applyFill="1" applyBorder="1" applyAlignment="1">
      <alignment horizontal="center" vertical="top"/>
    </xf>
    <xf numFmtId="187" fontId="8" fillId="0" borderId="0" xfId="1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/>
    </xf>
    <xf numFmtId="0" fontId="8" fillId="0" borderId="0" xfId="0" applyFont="1"/>
    <xf numFmtId="41" fontId="8" fillId="0" borderId="1" xfId="0" applyNumberFormat="1" applyFont="1" applyBorder="1" applyAlignment="1">
      <alignment horizontal="center" vertical="top"/>
    </xf>
    <xf numFmtId="187" fontId="5" fillId="0" borderId="2" xfId="1" applyNumberFormat="1" applyFont="1" applyBorder="1" applyAlignment="1">
      <alignment horizontal="center" vertical="top"/>
    </xf>
    <xf numFmtId="187" fontId="5" fillId="0" borderId="2" xfId="1" applyNumberFormat="1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9" fillId="0" borderId="1" xfId="0" applyFont="1" applyBorder="1" applyAlignment="1">
      <alignment vertical="top" wrapText="1"/>
    </xf>
    <xf numFmtId="0" fontId="10" fillId="0" borderId="1" xfId="2" applyFont="1" applyFill="1" applyBorder="1" applyAlignment="1">
      <alignment wrapText="1"/>
    </xf>
    <xf numFmtId="0" fontId="7" fillId="0" borderId="0" xfId="0" applyFont="1" applyAlignment="1">
      <alignment horizontal="center"/>
    </xf>
    <xf numFmtId="0" fontId="11" fillId="3" borderId="1" xfId="0" applyFont="1" applyFill="1" applyBorder="1" applyAlignment="1">
      <alignment horizontal="center"/>
    </xf>
    <xf numFmtId="3" fontId="3" fillId="3" borderId="2" xfId="2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3" fontId="3" fillId="0" borderId="1" xfId="2" applyNumberFormat="1" applyFont="1" applyFill="1" applyBorder="1" applyAlignment="1">
      <alignment horizontal="center" wrapText="1"/>
    </xf>
    <xf numFmtId="3" fontId="3" fillId="0" borderId="1" xfId="2" applyNumberFormat="1" applyFont="1" applyBorder="1" applyAlignment="1">
      <alignment horizontal="center" wrapText="1"/>
    </xf>
    <xf numFmtId="3" fontId="3" fillId="4" borderId="1" xfId="2" applyNumberFormat="1" applyFont="1" applyFill="1" applyBorder="1" applyAlignment="1">
      <alignment horizontal="center" wrapText="1"/>
    </xf>
    <xf numFmtId="3" fontId="6" fillId="0" borderId="1" xfId="2" applyNumberFormat="1" applyFont="1" applyFill="1" applyBorder="1" applyAlignment="1">
      <alignment horizontal="center" wrapText="1"/>
    </xf>
    <xf numFmtId="3" fontId="5" fillId="0" borderId="0" xfId="0" applyNumberFormat="1" applyFont="1" applyAlignment="1">
      <alignment horizontal="center"/>
    </xf>
    <xf numFmtId="0" fontId="3" fillId="0" borderId="1" xfId="2" applyFont="1" applyFill="1" applyBorder="1" applyAlignment="1">
      <alignment horizontal="left" wrapText="1"/>
    </xf>
    <xf numFmtId="41" fontId="5" fillId="0" borderId="1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3" fillId="0" borderId="1" xfId="2" applyFont="1" applyFill="1" applyBorder="1" applyAlignment="1">
      <alignment wrapText="1"/>
    </xf>
    <xf numFmtId="0" fontId="3" fillId="5" borderId="1" xfId="2" applyFont="1" applyFill="1" applyBorder="1" applyAlignment="1">
      <alignment horizontal="right" wrapText="1"/>
    </xf>
    <xf numFmtId="41" fontId="3" fillId="5" borderId="1" xfId="1" applyNumberFormat="1" applyFont="1" applyFill="1" applyBorder="1" applyAlignment="1">
      <alignment horizontal="center" vertical="top"/>
    </xf>
    <xf numFmtId="41" fontId="8" fillId="5" borderId="1" xfId="0" applyNumberFormat="1" applyFont="1" applyFill="1" applyBorder="1" applyAlignment="1">
      <alignment horizontal="center" vertical="top"/>
    </xf>
    <xf numFmtId="188" fontId="7" fillId="0" borderId="14" xfId="0" applyNumberFormat="1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5" fillId="0" borderId="0" xfId="0" applyFont="1" applyBorder="1"/>
    <xf numFmtId="3" fontId="3" fillId="0" borderId="1" xfId="2" applyNumberFormat="1" applyFont="1" applyFill="1" applyBorder="1" applyAlignment="1">
      <alignment horizontal="center" vertical="top" wrapText="1"/>
    </xf>
    <xf numFmtId="3" fontId="3" fillId="4" borderId="1" xfId="2" applyNumberFormat="1" applyFont="1" applyFill="1" applyBorder="1" applyAlignment="1">
      <alignment horizontal="center" vertical="top" wrapText="1"/>
    </xf>
    <xf numFmtId="3" fontId="6" fillId="0" borderId="1" xfId="2" applyNumberFormat="1" applyFont="1" applyFill="1" applyBorder="1" applyAlignment="1">
      <alignment horizontal="center" vertical="top" wrapText="1"/>
    </xf>
    <xf numFmtId="3" fontId="5" fillId="0" borderId="1" xfId="0" applyNumberFormat="1" applyFont="1" applyFill="1" applyBorder="1" applyAlignment="1">
      <alignment horizontal="center" vertical="top"/>
    </xf>
    <xf numFmtId="3" fontId="5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189" fontId="5" fillId="0" borderId="1" xfId="0" applyNumberFormat="1" applyFont="1" applyFill="1" applyBorder="1" applyAlignment="1">
      <alignment horizontal="center" vertical="top"/>
    </xf>
    <xf numFmtId="189" fontId="8" fillId="0" borderId="1" xfId="0" applyNumberFormat="1" applyFont="1" applyFill="1" applyBorder="1" applyAlignment="1">
      <alignment horizontal="center" vertical="top"/>
    </xf>
    <xf numFmtId="3" fontId="5" fillId="0" borderId="0" xfId="0" applyNumberFormat="1" applyFont="1" applyBorder="1" applyAlignment="1">
      <alignment horizont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top"/>
    </xf>
    <xf numFmtId="1" fontId="3" fillId="0" borderId="1" xfId="1" applyNumberFormat="1" applyFont="1" applyFill="1" applyBorder="1" applyAlignment="1">
      <alignment horizontal="center" vertical="top"/>
    </xf>
    <xf numFmtId="1" fontId="6" fillId="0" borderId="1" xfId="1" applyNumberFormat="1" applyFont="1" applyFill="1" applyBorder="1" applyAlignment="1">
      <alignment horizontal="center" vertical="top"/>
    </xf>
    <xf numFmtId="0" fontId="12" fillId="2" borderId="1" xfId="2" applyFont="1" applyFill="1" applyBorder="1" applyAlignment="1">
      <alignment wrapText="1"/>
    </xf>
    <xf numFmtId="0" fontId="12" fillId="2" borderId="2" xfId="2" applyFont="1" applyFill="1" applyBorder="1" applyAlignment="1">
      <alignment wrapText="1"/>
    </xf>
    <xf numFmtId="0" fontId="12" fillId="2" borderId="3" xfId="2" applyFont="1" applyFill="1" applyBorder="1" applyAlignment="1">
      <alignment wrapText="1"/>
    </xf>
    <xf numFmtId="0" fontId="12" fillId="0" borderId="1" xfId="2" applyFont="1" applyFill="1" applyBorder="1" applyAlignment="1">
      <alignment wrapText="1"/>
    </xf>
    <xf numFmtId="0" fontId="13" fillId="0" borderId="1" xfId="2" applyFont="1" applyFill="1" applyBorder="1" applyAlignment="1">
      <alignment wrapText="1"/>
    </xf>
    <xf numFmtId="0" fontId="13" fillId="0" borderId="0" xfId="0" applyFont="1" applyFill="1"/>
    <xf numFmtId="0" fontId="13" fillId="0" borderId="1" xfId="0" applyFont="1" applyFill="1" applyBorder="1"/>
    <xf numFmtId="0" fontId="13" fillId="2" borderId="3" xfId="2" applyFont="1" applyFill="1" applyBorder="1" applyAlignment="1">
      <alignment wrapText="1"/>
    </xf>
    <xf numFmtId="0" fontId="13" fillId="2" borderId="1" xfId="2" applyFont="1" applyFill="1" applyBorder="1" applyAlignment="1">
      <alignment wrapText="1"/>
    </xf>
    <xf numFmtId="0" fontId="13" fillId="0" borderId="1" xfId="3" applyFont="1" applyBorder="1"/>
    <xf numFmtId="0" fontId="9" fillId="0" borderId="1" xfId="0" applyFont="1" applyBorder="1" applyAlignment="1">
      <alignment horizontal="right" vertical="top" wrapText="1"/>
    </xf>
    <xf numFmtId="43" fontId="3" fillId="0" borderId="1" xfId="1" applyNumberFormat="1" applyFont="1" applyFill="1" applyBorder="1" applyAlignment="1">
      <alignment horizontal="center" wrapText="1"/>
    </xf>
    <xf numFmtId="43" fontId="8" fillId="0" borderId="1" xfId="1" applyNumberFormat="1" applyFont="1" applyFill="1" applyBorder="1" applyAlignment="1">
      <alignment horizontal="center" vertical="top"/>
    </xf>
    <xf numFmtId="43" fontId="3" fillId="0" borderId="1" xfId="1" applyNumberFormat="1" applyFont="1" applyBorder="1" applyAlignment="1">
      <alignment horizontal="center" wrapText="1"/>
    </xf>
    <xf numFmtId="43" fontId="3" fillId="4" borderId="1" xfId="1" applyNumberFormat="1" applyFont="1" applyFill="1" applyBorder="1" applyAlignment="1">
      <alignment wrapText="1"/>
    </xf>
    <xf numFmtId="43" fontId="5" fillId="0" borderId="1" xfId="1" applyNumberFormat="1" applyFont="1" applyFill="1" applyBorder="1" applyAlignment="1">
      <alignment horizontal="center" vertical="top"/>
    </xf>
    <xf numFmtId="43" fontId="8" fillId="4" borderId="1" xfId="1" applyNumberFormat="1" applyFont="1" applyFill="1" applyBorder="1" applyAlignment="1">
      <alignment horizontal="center" vertical="top"/>
    </xf>
    <xf numFmtId="43" fontId="3" fillId="4" borderId="1" xfId="1" applyNumberFormat="1" applyFont="1" applyFill="1" applyBorder="1" applyAlignment="1">
      <alignment vertical="top" wrapText="1"/>
    </xf>
    <xf numFmtId="1" fontId="5" fillId="0" borderId="1" xfId="0" applyNumberFormat="1" applyFont="1" applyFill="1" applyBorder="1" applyAlignment="1">
      <alignment horizontal="center" vertical="top"/>
    </xf>
    <xf numFmtId="43" fontId="6" fillId="0" borderId="1" xfId="1" applyNumberFormat="1" applyFont="1" applyFill="1" applyBorder="1" applyAlignment="1">
      <alignment vertical="top" wrapText="1"/>
    </xf>
    <xf numFmtId="0" fontId="15" fillId="0" borderId="1" xfId="2" applyFont="1" applyFill="1" applyBorder="1" applyAlignment="1">
      <alignment wrapText="1"/>
    </xf>
    <xf numFmtId="0" fontId="16" fillId="0" borderId="1" xfId="2" applyFont="1" applyFill="1" applyBorder="1" applyAlignment="1">
      <alignment wrapText="1"/>
    </xf>
    <xf numFmtId="0" fontId="17" fillId="0" borderId="1" xfId="0" applyFont="1" applyFill="1" applyBorder="1"/>
    <xf numFmtId="3" fontId="14" fillId="0" borderId="0" xfId="0" applyNumberFormat="1" applyFont="1" applyFill="1" applyAlignment="1">
      <alignment horizontal="center" vertical="top"/>
    </xf>
    <xf numFmtId="3" fontId="14" fillId="0" borderId="0" xfId="0" applyNumberFormat="1" applyFont="1" applyFill="1" applyAlignment="1">
      <alignment vertical="top"/>
    </xf>
    <xf numFmtId="0" fontId="14" fillId="0" borderId="0" xfId="0" applyFont="1" applyFill="1" applyAlignment="1">
      <alignment vertical="top"/>
    </xf>
    <xf numFmtId="43" fontId="14" fillId="0" borderId="0" xfId="0" applyNumberFormat="1" applyFont="1" applyFill="1" applyAlignment="1">
      <alignment vertical="top"/>
    </xf>
    <xf numFmtId="3" fontId="14" fillId="0" borderId="0" xfId="0" applyNumberFormat="1" applyFont="1" applyAlignment="1">
      <alignment horizontal="center"/>
    </xf>
    <xf numFmtId="0" fontId="14" fillId="0" borderId="0" xfId="0" applyFont="1"/>
    <xf numFmtId="3" fontId="14" fillId="0" borderId="0" xfId="0" applyNumberFormat="1" applyFont="1"/>
    <xf numFmtId="0" fontId="8" fillId="0" borderId="0" xfId="0" applyFont="1" applyAlignment="1">
      <alignment horizontal="center"/>
    </xf>
    <xf numFmtId="41" fontId="6" fillId="0" borderId="0" xfId="0" applyNumberFormat="1" applyFont="1" applyFill="1" applyAlignment="1">
      <alignment horizontal="center" vertical="top"/>
    </xf>
    <xf numFmtId="0" fontId="6" fillId="0" borderId="0" xfId="0" applyFont="1" applyFill="1"/>
    <xf numFmtId="3" fontId="5" fillId="0" borderId="1" xfId="0" applyNumberFormat="1" applyFont="1" applyBorder="1"/>
    <xf numFmtId="0" fontId="13" fillId="0" borderId="1" xfId="0" applyFont="1" applyBorder="1"/>
    <xf numFmtId="41" fontId="18" fillId="0" borderId="0" xfId="0" applyNumberFormat="1" applyFont="1" applyAlignment="1">
      <alignment horizontal="center" vertical="top"/>
    </xf>
    <xf numFmtId="0" fontId="18" fillId="0" borderId="0" xfId="0" applyFont="1"/>
    <xf numFmtId="0" fontId="5" fillId="0" borderId="1" xfId="2" applyFont="1" applyFill="1" applyBorder="1" applyAlignment="1">
      <alignment wrapText="1"/>
    </xf>
    <xf numFmtId="41" fontId="5" fillId="0" borderId="1" xfId="1" applyNumberFormat="1" applyFont="1" applyFill="1" applyBorder="1" applyAlignment="1">
      <alignment horizontal="center" vertical="top"/>
    </xf>
    <xf numFmtId="0" fontId="13" fillId="6" borderId="1" xfId="2" applyFont="1" applyFill="1" applyBorder="1" applyAlignment="1">
      <alignment wrapText="1"/>
    </xf>
    <xf numFmtId="41" fontId="13" fillId="6" borderId="1" xfId="1" applyNumberFormat="1" applyFont="1" applyFill="1" applyBorder="1" applyAlignment="1">
      <alignment horizontal="center" vertical="top"/>
    </xf>
    <xf numFmtId="187" fontId="13" fillId="6" borderId="1" xfId="1" applyNumberFormat="1" applyFont="1" applyFill="1" applyBorder="1" applyAlignment="1">
      <alignment horizontal="center" vertical="top"/>
    </xf>
    <xf numFmtId="41" fontId="13" fillId="6" borderId="0" xfId="0" applyNumberFormat="1" applyFont="1" applyFill="1" applyAlignment="1">
      <alignment horizontal="center" vertical="top"/>
    </xf>
    <xf numFmtId="0" fontId="13" fillId="6" borderId="0" xfId="0" applyFont="1" applyFill="1"/>
    <xf numFmtId="41" fontId="13" fillId="0" borderId="1" xfId="1" applyNumberFormat="1" applyFont="1" applyFill="1" applyBorder="1" applyAlignment="1">
      <alignment horizontal="center" vertical="top"/>
    </xf>
    <xf numFmtId="187" fontId="13" fillId="0" borderId="1" xfId="1" applyNumberFormat="1" applyFont="1" applyFill="1" applyBorder="1" applyAlignment="1">
      <alignment horizontal="center" vertical="top"/>
    </xf>
    <xf numFmtId="41" fontId="13" fillId="0" borderId="0" xfId="0" applyNumberFormat="1" applyFont="1" applyAlignment="1">
      <alignment horizontal="center" vertical="top"/>
    </xf>
    <xf numFmtId="0" fontId="13" fillId="0" borderId="0" xfId="0" applyFont="1"/>
    <xf numFmtId="187" fontId="19" fillId="0" borderId="2" xfId="1" applyNumberFormat="1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3" fontId="20" fillId="3" borderId="2" xfId="2" applyNumberFormat="1" applyFont="1" applyFill="1" applyBorder="1" applyAlignment="1">
      <alignment horizontal="center" vertical="center" wrapText="1"/>
    </xf>
    <xf numFmtId="3" fontId="20" fillId="3" borderId="3" xfId="2" applyNumberFormat="1" applyFont="1" applyFill="1" applyBorder="1" applyAlignment="1">
      <alignment horizontal="center" vertical="center" wrapText="1"/>
    </xf>
    <xf numFmtId="0" fontId="20" fillId="0" borderId="1" xfId="2" applyFont="1" applyFill="1" applyBorder="1" applyAlignment="1">
      <alignment horizontal="right" wrapText="1"/>
    </xf>
    <xf numFmtId="3" fontId="20" fillId="0" borderId="3" xfId="2" applyNumberFormat="1" applyFont="1" applyFill="1" applyBorder="1" applyAlignment="1">
      <alignment horizontal="center" wrapText="1"/>
    </xf>
    <xf numFmtId="3" fontId="20" fillId="0" borderId="1" xfId="2" applyNumberFormat="1" applyFont="1" applyFill="1" applyBorder="1" applyAlignment="1">
      <alignment horizontal="center" wrapText="1"/>
    </xf>
    <xf numFmtId="0" fontId="20" fillId="0" borderId="1" xfId="2" applyFont="1" applyBorder="1" applyAlignment="1">
      <alignment horizontal="right" wrapText="1"/>
    </xf>
    <xf numFmtId="3" fontId="20" fillId="0" borderId="1" xfId="2" applyNumberFormat="1" applyFont="1" applyBorder="1" applyAlignment="1">
      <alignment horizontal="center" wrapText="1"/>
    </xf>
    <xf numFmtId="0" fontId="20" fillId="4" borderId="1" xfId="2" applyFont="1" applyFill="1" applyBorder="1" applyAlignment="1">
      <alignment wrapText="1"/>
    </xf>
    <xf numFmtId="3" fontId="20" fillId="4" borderId="1" xfId="2" applyNumberFormat="1" applyFont="1" applyFill="1" applyBorder="1" applyAlignment="1">
      <alignment horizontal="center" wrapText="1"/>
    </xf>
    <xf numFmtId="0" fontId="20" fillId="0" borderId="1" xfId="2" applyFont="1" applyFill="1" applyBorder="1" applyAlignment="1">
      <alignment horizontal="left" wrapText="1"/>
    </xf>
    <xf numFmtId="0" fontId="21" fillId="0" borderId="1" xfId="2" applyFont="1" applyFill="1" applyBorder="1" applyAlignment="1">
      <alignment wrapText="1"/>
    </xf>
    <xf numFmtId="3" fontId="21" fillId="0" borderId="1" xfId="2" applyNumberFormat="1" applyFont="1" applyFill="1" applyBorder="1" applyAlignment="1">
      <alignment horizontal="center" wrapText="1"/>
    </xf>
    <xf numFmtId="0" fontId="20" fillId="0" borderId="1" xfId="2" applyFont="1" applyFill="1" applyBorder="1" applyAlignment="1">
      <alignment wrapText="1"/>
    </xf>
    <xf numFmtId="0" fontId="20" fillId="4" borderId="1" xfId="2" applyNumberFormat="1" applyFont="1" applyFill="1" applyBorder="1" applyAlignment="1">
      <alignment wrapText="1"/>
    </xf>
    <xf numFmtId="3" fontId="21" fillId="0" borderId="1" xfId="2" applyNumberFormat="1" applyFont="1" applyFill="1" applyBorder="1" applyAlignment="1">
      <alignment horizontal="center" vertical="top" wrapText="1"/>
    </xf>
    <xf numFmtId="3" fontId="20" fillId="4" borderId="1" xfId="2" applyNumberFormat="1" applyFont="1" applyFill="1" applyBorder="1" applyAlignment="1">
      <alignment horizontal="center" vertical="top" wrapText="1"/>
    </xf>
    <xf numFmtId="3" fontId="20" fillId="0" borderId="1" xfId="2" applyNumberFormat="1" applyFont="1" applyFill="1" applyBorder="1" applyAlignment="1">
      <alignment horizontal="center" vertical="top" wrapText="1"/>
    </xf>
    <xf numFmtId="0" fontId="22" fillId="0" borderId="1" xfId="2" applyFont="1" applyFill="1" applyBorder="1" applyAlignment="1">
      <alignment wrapText="1"/>
    </xf>
    <xf numFmtId="187" fontId="5" fillId="6" borderId="1" xfId="1" applyNumberFormat="1" applyFont="1" applyFill="1" applyBorder="1" applyAlignment="1">
      <alignment horizontal="center" vertical="top"/>
    </xf>
    <xf numFmtId="187" fontId="19" fillId="0" borderId="1" xfId="1" applyNumberFormat="1" applyFont="1" applyFill="1" applyBorder="1" applyAlignment="1">
      <alignment horizontal="center" vertical="top"/>
    </xf>
    <xf numFmtId="41" fontId="3" fillId="0" borderId="1" xfId="1" applyNumberFormat="1" applyFont="1" applyFill="1" applyBorder="1" applyAlignment="1">
      <alignment horizontal="center" vertical="top"/>
    </xf>
    <xf numFmtId="187" fontId="3" fillId="0" borderId="1" xfId="1" applyNumberFormat="1" applyFont="1" applyFill="1" applyBorder="1" applyAlignment="1">
      <alignment horizontal="center" vertical="top"/>
    </xf>
    <xf numFmtId="3" fontId="5" fillId="4" borderId="1" xfId="0" applyNumberFormat="1" applyFont="1" applyFill="1" applyBorder="1" applyAlignment="1">
      <alignment horizontal="center" vertical="top"/>
    </xf>
    <xf numFmtId="189" fontId="5" fillId="0" borderId="1" xfId="0" applyNumberFormat="1" applyFont="1" applyFill="1" applyBorder="1" applyAlignment="1">
      <alignment horizontal="center"/>
    </xf>
    <xf numFmtId="189" fontId="8" fillId="0" borderId="1" xfId="0" applyNumberFormat="1" applyFont="1" applyFill="1" applyBorder="1" applyAlignment="1">
      <alignment horizontal="center"/>
    </xf>
    <xf numFmtId="3" fontId="8" fillId="0" borderId="1" xfId="0" applyNumberFormat="1" applyFont="1" applyFill="1" applyBorder="1" applyAlignment="1">
      <alignment horizontal="center"/>
    </xf>
    <xf numFmtId="1" fontId="3" fillId="0" borderId="1" xfId="1" applyNumberFormat="1" applyFont="1" applyFill="1" applyBorder="1" applyAlignment="1">
      <alignment horizontal="center"/>
    </xf>
    <xf numFmtId="1" fontId="3" fillId="4" borderId="1" xfId="1" applyNumberFormat="1" applyFont="1" applyFill="1" applyBorder="1" applyAlignment="1">
      <alignment horizontal="center"/>
    </xf>
    <xf numFmtId="43" fontId="8" fillId="4" borderId="1" xfId="1" applyNumberFormat="1" applyFont="1" applyFill="1" applyBorder="1" applyAlignment="1">
      <alignment horizontal="center"/>
    </xf>
    <xf numFmtId="4" fontId="3" fillId="0" borderId="1" xfId="2" applyNumberFormat="1" applyFont="1" applyFill="1" applyBorder="1" applyAlignment="1">
      <alignment horizontal="center" vertical="top" wrapText="1"/>
    </xf>
    <xf numFmtId="4" fontId="3" fillId="4" borderId="1" xfId="2" applyNumberFormat="1" applyFont="1" applyFill="1" applyBorder="1" applyAlignment="1">
      <alignment horizontal="center" wrapText="1"/>
    </xf>
    <xf numFmtId="43" fontId="5" fillId="4" borderId="1" xfId="1" applyNumberFormat="1" applyFont="1" applyFill="1" applyBorder="1" applyAlignment="1">
      <alignment horizontal="center" vertical="top"/>
    </xf>
    <xf numFmtId="0" fontId="13" fillId="0" borderId="6" xfId="0" applyFont="1" applyFill="1" applyBorder="1"/>
    <xf numFmtId="9" fontId="5" fillId="0" borderId="1" xfId="4" applyFont="1" applyBorder="1"/>
    <xf numFmtId="3" fontId="20" fillId="3" borderId="13" xfId="2" applyNumberFormat="1" applyFont="1" applyFill="1" applyBorder="1" applyAlignment="1">
      <alignment horizontal="center" vertical="center" wrapText="1"/>
    </xf>
    <xf numFmtId="3" fontId="20" fillId="3" borderId="15" xfId="2" applyNumberFormat="1" applyFont="1" applyFill="1" applyBorder="1" applyAlignment="1">
      <alignment horizontal="center" vertical="center" wrapText="1"/>
    </xf>
    <xf numFmtId="0" fontId="0" fillId="0" borderId="1" xfId="0" applyBorder="1"/>
    <xf numFmtId="3" fontId="20" fillId="3" borderId="8" xfId="2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7" fillId="3" borderId="2" xfId="0" applyFont="1" applyFill="1" applyBorder="1" applyAlignment="1">
      <alignment horizontal="center" vertical="center"/>
    </xf>
    <xf numFmtId="3" fontId="7" fillId="3" borderId="10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3" fontId="3" fillId="3" borderId="2" xfId="2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43" fontId="3" fillId="7" borderId="1" xfId="1" applyNumberFormat="1" applyFont="1" applyFill="1" applyBorder="1" applyAlignment="1">
      <alignment horizontal="center" wrapText="1"/>
    </xf>
    <xf numFmtId="43" fontId="5" fillId="7" borderId="1" xfId="1" applyNumberFormat="1" applyFont="1" applyFill="1" applyBorder="1" applyAlignment="1">
      <alignment horizontal="center" vertical="top"/>
    </xf>
    <xf numFmtId="43" fontId="8" fillId="7" borderId="1" xfId="1" applyNumberFormat="1" applyFont="1" applyFill="1" applyBorder="1" applyAlignment="1">
      <alignment horizontal="center" vertical="top"/>
    </xf>
    <xf numFmtId="0" fontId="0" fillId="7" borderId="0" xfId="0" applyFill="1"/>
    <xf numFmtId="43" fontId="5" fillId="0" borderId="0" xfId="0" applyNumberFormat="1" applyFont="1" applyFill="1"/>
    <xf numFmtId="43" fontId="5" fillId="0" borderId="0" xfId="1" applyFont="1"/>
    <xf numFmtId="43" fontId="5" fillId="0" borderId="0" xfId="0" applyNumberFormat="1" applyFont="1"/>
    <xf numFmtId="3" fontId="3" fillId="3" borderId="1" xfId="2" applyNumberFormat="1" applyFont="1" applyFill="1" applyBorder="1" applyAlignment="1">
      <alignment horizontal="center" wrapText="1"/>
    </xf>
    <xf numFmtId="4" fontId="3" fillId="3" borderId="1" xfId="2" applyNumberFormat="1" applyFont="1" applyFill="1" applyBorder="1" applyAlignment="1">
      <alignment horizontal="center" wrapText="1"/>
    </xf>
    <xf numFmtId="43" fontId="3" fillId="3" borderId="1" xfId="1" applyNumberFormat="1" applyFont="1" applyFill="1" applyBorder="1" applyAlignment="1">
      <alignment wrapText="1"/>
    </xf>
    <xf numFmtId="43" fontId="8" fillId="3" borderId="1" xfId="1" applyNumberFormat="1" applyFont="1" applyFill="1" applyBorder="1" applyAlignment="1">
      <alignment horizontal="center" vertical="top"/>
    </xf>
    <xf numFmtId="0" fontId="5" fillId="3" borderId="0" xfId="0" applyFont="1" applyFill="1"/>
    <xf numFmtId="0" fontId="3" fillId="3" borderId="1" xfId="2" applyNumberFormat="1" applyFont="1" applyFill="1" applyBorder="1" applyAlignment="1">
      <alignment wrapText="1"/>
    </xf>
    <xf numFmtId="1" fontId="3" fillId="3" borderId="1" xfId="1" applyNumberFormat="1" applyFont="1" applyFill="1" applyBorder="1" applyAlignment="1">
      <alignment horizontal="center"/>
    </xf>
    <xf numFmtId="189" fontId="5" fillId="3" borderId="1" xfId="0" applyNumberFormat="1" applyFont="1" applyFill="1" applyBorder="1" applyAlignment="1">
      <alignment horizontal="center"/>
    </xf>
    <xf numFmtId="3" fontId="5" fillId="3" borderId="1" xfId="1" applyNumberFormat="1" applyFont="1" applyFill="1" applyBorder="1" applyAlignment="1">
      <alignment horizontal="center"/>
    </xf>
    <xf numFmtId="43" fontId="8" fillId="3" borderId="1" xfId="1" applyNumberFormat="1" applyFont="1" applyFill="1" applyBorder="1" applyAlignment="1">
      <alignment horizontal="center"/>
    </xf>
    <xf numFmtId="41" fontId="5" fillId="3" borderId="0" xfId="0" applyNumberFormat="1" applyFont="1" applyFill="1" applyAlignment="1">
      <alignment horizontal="center" vertical="top"/>
    </xf>
    <xf numFmtId="3" fontId="3" fillId="3" borderId="1" xfId="2" applyNumberFormat="1" applyFont="1" applyFill="1" applyBorder="1" applyAlignment="1">
      <alignment horizontal="center" vertical="top" wrapText="1"/>
    </xf>
    <xf numFmtId="43" fontId="5" fillId="3" borderId="1" xfId="1" applyNumberFormat="1" applyFont="1" applyFill="1" applyBorder="1" applyAlignment="1">
      <alignment horizontal="center" vertical="top"/>
    </xf>
    <xf numFmtId="3" fontId="5" fillId="3" borderId="1" xfId="0" applyNumberFormat="1" applyFont="1" applyFill="1" applyBorder="1" applyAlignment="1">
      <alignment horizontal="center" vertical="top"/>
    </xf>
    <xf numFmtId="43" fontId="3" fillId="3" borderId="1" xfId="1" applyNumberFormat="1" applyFont="1" applyFill="1" applyBorder="1" applyAlignment="1">
      <alignment vertical="top" wrapText="1"/>
    </xf>
    <xf numFmtId="0" fontId="5" fillId="6" borderId="0" xfId="0" applyFont="1" applyFill="1" applyBorder="1"/>
    <xf numFmtId="0" fontId="5" fillId="6" borderId="0" xfId="0" applyFont="1" applyFill="1"/>
    <xf numFmtId="43" fontId="3" fillId="6" borderId="1" xfId="1" applyNumberFormat="1" applyFont="1" applyFill="1" applyBorder="1" applyAlignment="1">
      <alignment horizontal="center" wrapText="1"/>
    </xf>
    <xf numFmtId="43" fontId="5" fillId="6" borderId="1" xfId="1" applyNumberFormat="1" applyFont="1" applyFill="1" applyBorder="1" applyAlignment="1">
      <alignment horizontal="center" vertical="top"/>
    </xf>
    <xf numFmtId="43" fontId="3" fillId="6" borderId="1" xfId="1" applyNumberFormat="1" applyFont="1" applyFill="1" applyBorder="1" applyAlignment="1">
      <alignment wrapText="1"/>
    </xf>
    <xf numFmtId="43" fontId="8" fillId="6" borderId="1" xfId="1" applyNumberFormat="1" applyFont="1" applyFill="1" applyBorder="1" applyAlignment="1">
      <alignment horizontal="center" vertical="top"/>
    </xf>
    <xf numFmtId="0" fontId="0" fillId="6" borderId="0" xfId="0" applyFill="1"/>
    <xf numFmtId="0" fontId="0" fillId="0" borderId="0" xfId="0" applyAlignment="1" applyProtection="1"/>
    <xf numFmtId="0" fontId="8" fillId="3" borderId="1" xfId="0" applyFont="1" applyFill="1" applyBorder="1" applyAlignment="1" applyProtection="1">
      <alignment horizontal="center" vertical="center"/>
    </xf>
    <xf numFmtId="0" fontId="3" fillId="5" borderId="1" xfId="2" applyFont="1" applyFill="1" applyBorder="1" applyAlignment="1" applyProtection="1">
      <alignment horizontal="right" wrapText="1"/>
    </xf>
    <xf numFmtId="41" fontId="3" fillId="5" borderId="1" xfId="1" applyNumberFormat="1" applyFont="1" applyFill="1" applyBorder="1" applyAlignment="1" applyProtection="1">
      <alignment horizontal="center" vertical="top"/>
    </xf>
    <xf numFmtId="41" fontId="8" fillId="5" borderId="1" xfId="0" applyNumberFormat="1" applyFont="1" applyFill="1" applyBorder="1" applyAlignment="1" applyProtection="1">
      <alignment horizontal="center" vertical="top"/>
    </xf>
    <xf numFmtId="0" fontId="3" fillId="4" borderId="1" xfId="2" applyFont="1" applyFill="1" applyBorder="1" applyAlignment="1" applyProtection="1">
      <alignment wrapText="1"/>
    </xf>
    <xf numFmtId="0" fontId="3" fillId="3" borderId="1" xfId="2" applyFont="1" applyFill="1" applyBorder="1" applyAlignment="1" applyProtection="1">
      <alignment horizontal="left" wrapText="1"/>
    </xf>
    <xf numFmtId="41" fontId="3" fillId="3" borderId="1" xfId="1" applyNumberFormat="1" applyFont="1" applyFill="1" applyBorder="1" applyAlignment="1" applyProtection="1">
      <alignment horizontal="center" vertical="top"/>
    </xf>
    <xf numFmtId="41" fontId="5" fillId="3" borderId="1" xfId="0" applyNumberFormat="1" applyFont="1" applyFill="1" applyBorder="1" applyAlignment="1" applyProtection="1">
      <alignment horizontal="center" vertical="top"/>
    </xf>
    <xf numFmtId="0" fontId="5" fillId="3" borderId="1" xfId="0" applyFont="1" applyFill="1" applyBorder="1" applyAlignment="1" applyProtection="1">
      <alignment horizontal="center" vertical="top"/>
    </xf>
    <xf numFmtId="0" fontId="6" fillId="3" borderId="1" xfId="2" applyFont="1" applyFill="1" applyBorder="1" applyAlignment="1" applyProtection="1">
      <alignment wrapText="1"/>
    </xf>
    <xf numFmtId="41" fontId="6" fillId="3" borderId="1" xfId="1" applyNumberFormat="1" applyFont="1" applyFill="1" applyBorder="1" applyAlignment="1" applyProtection="1">
      <alignment horizontal="center" vertical="top"/>
    </xf>
    <xf numFmtId="0" fontId="12" fillId="2" borderId="1" xfId="2" applyFont="1" applyFill="1" applyBorder="1" applyAlignment="1" applyProtection="1">
      <alignment wrapText="1"/>
    </xf>
    <xf numFmtId="41" fontId="6" fillId="0" borderId="1" xfId="1" applyNumberFormat="1" applyFont="1" applyFill="1" applyBorder="1" applyAlignment="1" applyProtection="1">
      <alignment horizontal="center" vertical="top"/>
    </xf>
    <xf numFmtId="187" fontId="5" fillId="0" borderId="1" xfId="1" applyNumberFormat="1" applyFont="1" applyBorder="1" applyAlignment="1" applyProtection="1">
      <alignment horizontal="center" vertical="top"/>
    </xf>
    <xf numFmtId="187" fontId="5" fillId="0" borderId="2" xfId="1" applyNumberFormat="1" applyFont="1" applyBorder="1" applyAlignment="1" applyProtection="1">
      <alignment horizontal="center" vertical="top"/>
    </xf>
    <xf numFmtId="0" fontId="12" fillId="2" borderId="3" xfId="2" applyFont="1" applyFill="1" applyBorder="1" applyAlignment="1" applyProtection="1">
      <alignment wrapText="1"/>
    </xf>
    <xf numFmtId="41" fontId="6" fillId="0" borderId="2" xfId="1" applyNumberFormat="1" applyFont="1" applyFill="1" applyBorder="1" applyAlignment="1" applyProtection="1">
      <alignment horizontal="center" vertical="top"/>
    </xf>
    <xf numFmtId="187" fontId="5" fillId="0" borderId="1" xfId="1" applyNumberFormat="1" applyFont="1" applyBorder="1" applyAlignment="1" applyProtection="1"/>
    <xf numFmtId="0" fontId="12" fillId="2" borderId="2" xfId="2" applyFont="1" applyFill="1" applyBorder="1" applyAlignment="1" applyProtection="1">
      <alignment wrapText="1"/>
    </xf>
    <xf numFmtId="187" fontId="6" fillId="0" borderId="1" xfId="1" applyNumberFormat="1" applyFont="1" applyBorder="1" applyAlignment="1" applyProtection="1">
      <alignment horizontal="center" vertical="top"/>
    </xf>
    <xf numFmtId="0" fontId="5" fillId="0" borderId="1" xfId="0" applyFont="1" applyBorder="1" applyAlignment="1" applyProtection="1"/>
    <xf numFmtId="3" fontId="5" fillId="0" borderId="1" xfId="0" applyNumberFormat="1" applyFont="1" applyBorder="1" applyAlignment="1" applyProtection="1"/>
    <xf numFmtId="0" fontId="3" fillId="3" borderId="1" xfId="2" applyFont="1" applyFill="1" applyBorder="1" applyAlignment="1" applyProtection="1">
      <alignment wrapText="1"/>
    </xf>
    <xf numFmtId="187" fontId="5" fillId="3" borderId="1" xfId="1" applyNumberFormat="1" applyFont="1" applyFill="1" applyBorder="1" applyAlignment="1" applyProtection="1">
      <alignment horizontal="center" vertical="top"/>
    </xf>
    <xf numFmtId="0" fontId="13" fillId="0" borderId="1" xfId="2" applyFont="1" applyFill="1" applyBorder="1" applyAlignment="1" applyProtection="1">
      <alignment wrapText="1"/>
    </xf>
    <xf numFmtId="187" fontId="5" fillId="0" borderId="1" xfId="1" applyNumberFormat="1" applyFont="1" applyFill="1" applyBorder="1" applyAlignment="1" applyProtection="1">
      <alignment horizontal="center" vertical="top"/>
    </xf>
    <xf numFmtId="187" fontId="5" fillId="6" borderId="1" xfId="1" applyNumberFormat="1" applyFont="1" applyFill="1" applyBorder="1" applyAlignment="1" applyProtection="1">
      <alignment horizontal="center" vertical="top"/>
    </xf>
    <xf numFmtId="0" fontId="5" fillId="0" borderId="0" xfId="0" applyFont="1" applyAlignment="1" applyProtection="1"/>
    <xf numFmtId="0" fontId="13" fillId="0" borderId="6" xfId="0" applyFont="1" applyFill="1" applyBorder="1" applyAlignment="1" applyProtection="1"/>
    <xf numFmtId="0" fontId="13" fillId="0" borderId="0" xfId="0" applyFont="1" applyFill="1" applyAlignment="1" applyProtection="1"/>
    <xf numFmtId="0" fontId="13" fillId="0" borderId="1" xfId="0" applyFont="1" applyFill="1" applyBorder="1" applyAlignment="1" applyProtection="1"/>
    <xf numFmtId="0" fontId="13" fillId="2" borderId="3" xfId="2" applyFont="1" applyFill="1" applyBorder="1" applyAlignment="1" applyProtection="1">
      <alignment wrapText="1"/>
    </xf>
    <xf numFmtId="0" fontId="13" fillId="2" borderId="1" xfId="2" applyFont="1" applyFill="1" applyBorder="1" applyAlignment="1" applyProtection="1">
      <alignment wrapText="1"/>
    </xf>
    <xf numFmtId="0" fontId="13" fillId="6" borderId="1" xfId="2" applyFont="1" applyFill="1" applyBorder="1" applyAlignment="1" applyProtection="1">
      <alignment wrapText="1"/>
    </xf>
    <xf numFmtId="41" fontId="13" fillId="6" borderId="1" xfId="1" applyNumberFormat="1" applyFont="1" applyFill="1" applyBorder="1" applyAlignment="1" applyProtection="1">
      <alignment horizontal="center" vertical="top"/>
    </xf>
    <xf numFmtId="187" fontId="13" fillId="6" borderId="1" xfId="1" applyNumberFormat="1" applyFont="1" applyFill="1" applyBorder="1" applyAlignment="1" applyProtection="1">
      <alignment horizontal="center" vertical="top"/>
    </xf>
    <xf numFmtId="41" fontId="13" fillId="0" borderId="1" xfId="1" applyNumberFormat="1" applyFont="1" applyFill="1" applyBorder="1" applyAlignment="1" applyProtection="1">
      <alignment horizontal="center" vertical="top"/>
    </xf>
    <xf numFmtId="187" fontId="13" fillId="0" borderId="1" xfId="1" applyNumberFormat="1" applyFont="1" applyFill="1" applyBorder="1" applyAlignment="1" applyProtection="1">
      <alignment horizontal="center" vertical="top"/>
    </xf>
    <xf numFmtId="0" fontId="12" fillId="0" borderId="1" xfId="2" applyFont="1" applyFill="1" applyBorder="1" applyAlignment="1" applyProtection="1">
      <alignment wrapText="1"/>
    </xf>
    <xf numFmtId="187" fontId="19" fillId="0" borderId="2" xfId="1" applyNumberFormat="1" applyFont="1" applyBorder="1" applyAlignment="1" applyProtection="1">
      <alignment horizontal="center" vertical="top"/>
    </xf>
    <xf numFmtId="187" fontId="5" fillId="0" borderId="2" xfId="1" applyNumberFormat="1" applyFont="1" applyFill="1" applyBorder="1" applyAlignment="1" applyProtection="1">
      <alignment horizontal="center" vertical="top"/>
    </xf>
    <xf numFmtId="0" fontId="6" fillId="0" borderId="1" xfId="2" applyFont="1" applyFill="1" applyBorder="1" applyAlignment="1" applyProtection="1">
      <alignment wrapText="1"/>
    </xf>
    <xf numFmtId="0" fontId="22" fillId="0" borderId="1" xfId="2" applyFont="1" applyFill="1" applyBorder="1" applyAlignment="1" applyProtection="1">
      <alignment wrapText="1"/>
    </xf>
    <xf numFmtId="187" fontId="19" fillId="0" borderId="1" xfId="1" applyNumberFormat="1" applyFont="1" applyFill="1" applyBorder="1" applyAlignment="1" applyProtection="1">
      <alignment horizontal="center" vertical="top"/>
    </xf>
    <xf numFmtId="187" fontId="6" fillId="0" borderId="1" xfId="1" applyNumberFormat="1" applyFont="1" applyFill="1" applyBorder="1" applyAlignment="1" applyProtection="1">
      <alignment horizontal="center" vertical="top"/>
    </xf>
    <xf numFmtId="0" fontId="5" fillId="0" borderId="1" xfId="2" applyFont="1" applyFill="1" applyBorder="1" applyAlignment="1" applyProtection="1">
      <alignment wrapText="1"/>
    </xf>
    <xf numFmtId="41" fontId="5" fillId="0" borderId="1" xfId="1" applyNumberFormat="1" applyFont="1" applyFill="1" applyBorder="1" applyAlignment="1" applyProtection="1">
      <alignment horizontal="center" vertical="top"/>
    </xf>
    <xf numFmtId="0" fontId="3" fillId="4" borderId="1" xfId="2" applyNumberFormat="1" applyFont="1" applyFill="1" applyBorder="1" applyAlignment="1" applyProtection="1">
      <alignment wrapText="1"/>
    </xf>
    <xf numFmtId="41" fontId="3" fillId="4" borderId="1" xfId="1" applyNumberFormat="1" applyFont="1" applyFill="1" applyBorder="1" applyAlignment="1" applyProtection="1">
      <alignment horizontal="center" vertical="top"/>
    </xf>
    <xf numFmtId="187" fontId="5" fillId="4" borderId="1" xfId="1" applyNumberFormat="1" applyFont="1" applyFill="1" applyBorder="1" applyAlignment="1" applyProtection="1">
      <alignment horizontal="center" vertical="top"/>
    </xf>
    <xf numFmtId="187" fontId="8" fillId="3" borderId="1" xfId="1" applyNumberFormat="1" applyFont="1" applyFill="1" applyBorder="1" applyAlignment="1" applyProtection="1">
      <alignment horizontal="center" vertical="top"/>
    </xf>
    <xf numFmtId="0" fontId="13" fillId="0" borderId="1" xfId="3" applyFont="1" applyBorder="1" applyAlignment="1" applyProtection="1"/>
    <xf numFmtId="41" fontId="3" fillId="0" borderId="1" xfId="1" applyNumberFormat="1" applyFont="1" applyFill="1" applyBorder="1" applyAlignment="1" applyProtection="1">
      <alignment horizontal="center" vertical="top"/>
    </xf>
    <xf numFmtId="187" fontId="3" fillId="0" borderId="1" xfId="1" applyNumberFormat="1" applyFont="1" applyFill="1" applyBorder="1" applyAlignment="1" applyProtection="1">
      <alignment horizontal="center" vertical="top"/>
    </xf>
    <xf numFmtId="0" fontId="9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horizontal="right" vertical="top" wrapText="1"/>
    </xf>
    <xf numFmtId="0" fontId="5" fillId="0" borderId="1" xfId="0" applyFont="1" applyFill="1" applyBorder="1" applyAlignment="1" applyProtection="1"/>
    <xf numFmtId="0" fontId="5" fillId="0" borderId="1" xfId="0" applyFont="1" applyFill="1" applyBorder="1" applyAlignment="1" applyProtection="1">
      <alignment horizontal="center"/>
    </xf>
    <xf numFmtId="187" fontId="5" fillId="0" borderId="1" xfId="1" applyNumberFormat="1" applyFont="1" applyFill="1" applyBorder="1" applyAlignment="1" applyProtection="1"/>
    <xf numFmtId="0" fontId="5" fillId="0" borderId="1" xfId="0" applyFont="1" applyBorder="1" applyAlignment="1" applyProtection="1">
      <alignment horizontal="center"/>
    </xf>
    <xf numFmtId="187" fontId="5" fillId="0" borderId="1" xfId="1" applyNumberFormat="1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13" fillId="0" borderId="1" xfId="0" applyFont="1" applyBorder="1" applyAlignment="1" applyProtection="1"/>
    <xf numFmtId="187" fontId="5" fillId="0" borderId="2" xfId="1" applyNumberFormat="1" applyFont="1" applyBorder="1" applyAlignment="1" applyProtection="1"/>
    <xf numFmtId="187" fontId="5" fillId="0" borderId="2" xfId="1" applyNumberFormat="1" applyFont="1" applyBorder="1" applyAlignment="1" applyProtection="1">
      <alignment horizontal="center"/>
    </xf>
    <xf numFmtId="43" fontId="20" fillId="3" borderId="1" xfId="1" applyNumberFormat="1" applyFont="1" applyFill="1" applyBorder="1" applyAlignment="1">
      <alignment wrapText="1"/>
    </xf>
    <xf numFmtId="43" fontId="7" fillId="3" borderId="1" xfId="1" applyNumberFormat="1" applyFont="1" applyFill="1" applyBorder="1" applyAlignment="1">
      <alignment horizontal="center" vertical="top"/>
    </xf>
    <xf numFmtId="0" fontId="23" fillId="0" borderId="8" xfId="0" applyFont="1" applyBorder="1"/>
    <xf numFmtId="0" fontId="23" fillId="0" borderId="9" xfId="0" applyFont="1" applyBorder="1"/>
    <xf numFmtId="0" fontId="23" fillId="0" borderId="10" xfId="0" applyFont="1" applyBorder="1"/>
    <xf numFmtId="0" fontId="23" fillId="0" borderId="11" xfId="0" applyFont="1" applyBorder="1"/>
    <xf numFmtId="0" fontId="23" fillId="0" borderId="0" xfId="0" applyFont="1" applyBorder="1"/>
    <xf numFmtId="0" fontId="23" fillId="0" borderId="12" xfId="0" applyFont="1" applyBorder="1"/>
    <xf numFmtId="0" fontId="23" fillId="0" borderId="13" xfId="0" applyFont="1" applyBorder="1"/>
    <xf numFmtId="0" fontId="23" fillId="0" borderId="14" xfId="0" applyFont="1" applyBorder="1"/>
    <xf numFmtId="0" fontId="23" fillId="0" borderId="15" xfId="0" applyFont="1" applyBorder="1"/>
    <xf numFmtId="43" fontId="7" fillId="3" borderId="1" xfId="1" applyFont="1" applyFill="1" applyBorder="1"/>
    <xf numFmtId="187" fontId="5" fillId="6" borderId="2" xfId="1" applyNumberFormat="1" applyFont="1" applyFill="1" applyBorder="1" applyAlignment="1">
      <alignment horizontal="center" vertical="top"/>
    </xf>
    <xf numFmtId="0" fontId="5" fillId="6" borderId="1" xfId="2" applyFont="1" applyFill="1" applyBorder="1" applyAlignment="1">
      <alignment wrapText="1"/>
    </xf>
    <xf numFmtId="41" fontId="5" fillId="6" borderId="1" xfId="1" applyNumberFormat="1" applyFont="1" applyFill="1" applyBorder="1" applyAlignment="1">
      <alignment horizontal="center" vertical="top"/>
    </xf>
    <xf numFmtId="41" fontId="6" fillId="6" borderId="1" xfId="1" applyNumberFormat="1" applyFont="1" applyFill="1" applyBorder="1" applyAlignment="1">
      <alignment horizontal="center" vertical="top"/>
    </xf>
    <xf numFmtId="187" fontId="8" fillId="6" borderId="1" xfId="1" applyNumberFormat="1" applyFont="1" applyFill="1" applyBorder="1" applyAlignment="1">
      <alignment horizontal="center" vertical="top"/>
    </xf>
    <xf numFmtId="41" fontId="5" fillId="6" borderId="0" xfId="0" applyNumberFormat="1" applyFont="1" applyFill="1" applyAlignment="1">
      <alignment horizontal="center" vertical="top"/>
    </xf>
    <xf numFmtId="0" fontId="6" fillId="6" borderId="1" xfId="2" applyFont="1" applyFill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187" fontId="5" fillId="0" borderId="4" xfId="1" applyNumberFormat="1" applyFont="1" applyBorder="1" applyAlignment="1">
      <alignment horizontal="center" vertical="top"/>
    </xf>
    <xf numFmtId="187" fontId="5" fillId="0" borderId="5" xfId="1" applyNumberFormat="1" applyFont="1" applyBorder="1" applyAlignment="1">
      <alignment horizontal="center" vertical="top"/>
    </xf>
    <xf numFmtId="187" fontId="5" fillId="0" borderId="6" xfId="1" applyNumberFormat="1" applyFont="1" applyBorder="1" applyAlignment="1">
      <alignment horizontal="center" vertical="top"/>
    </xf>
    <xf numFmtId="187" fontId="19" fillId="0" borderId="4" xfId="1" applyNumberFormat="1" applyFont="1" applyBorder="1" applyAlignment="1">
      <alignment horizontal="center" vertical="top"/>
    </xf>
    <xf numFmtId="187" fontId="19" fillId="0" borderId="5" xfId="1" applyNumberFormat="1" applyFont="1" applyBorder="1" applyAlignment="1">
      <alignment horizontal="center" vertical="top"/>
    </xf>
    <xf numFmtId="187" fontId="19" fillId="0" borderId="6" xfId="1" applyNumberFormat="1" applyFont="1" applyBorder="1" applyAlignment="1">
      <alignment horizontal="center" vertical="top"/>
    </xf>
    <xf numFmtId="0" fontId="3" fillId="6" borderId="1" xfId="2" applyFont="1" applyFill="1" applyBorder="1" applyAlignment="1">
      <alignment wrapText="1"/>
    </xf>
    <xf numFmtId="41" fontId="8" fillId="3" borderId="1" xfId="1" applyNumberFormat="1" applyFont="1" applyFill="1" applyBorder="1" applyAlignment="1">
      <alignment horizontal="center" vertical="top"/>
    </xf>
    <xf numFmtId="43" fontId="8" fillId="3" borderId="1" xfId="1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3" fontId="5" fillId="0" borderId="0" xfId="0" applyNumberFormat="1" applyFont="1" applyBorder="1" applyAlignment="1">
      <alignment horizontal="center" vertical="top"/>
    </xf>
    <xf numFmtId="0" fontId="5" fillId="6" borderId="0" xfId="0" applyFont="1" applyFill="1" applyBorder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188" fontId="7" fillId="0" borderId="14" xfId="0" applyNumberFormat="1" applyFont="1" applyBorder="1" applyAlignment="1">
      <alignment horizontal="left" vertical="top"/>
    </xf>
    <xf numFmtId="3" fontId="5" fillId="0" borderId="0" xfId="0" applyNumberFormat="1" applyFont="1" applyAlignment="1">
      <alignment horizontal="center" vertical="top"/>
    </xf>
    <xf numFmtId="0" fontId="5" fillId="6" borderId="0" xfId="0" applyFont="1" applyFill="1" applyAlignment="1">
      <alignment vertical="top"/>
    </xf>
    <xf numFmtId="3" fontId="3" fillId="3" borderId="2" xfId="2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3" fontId="8" fillId="3" borderId="1" xfId="0" applyNumberFormat="1" applyFont="1" applyFill="1" applyBorder="1" applyAlignment="1">
      <alignment horizontal="center" vertical="top"/>
    </xf>
    <xf numFmtId="0" fontId="3" fillId="0" borderId="1" xfId="2" applyFont="1" applyFill="1" applyBorder="1" applyAlignment="1">
      <alignment horizontal="right" vertical="top" wrapText="1"/>
    </xf>
    <xf numFmtId="41" fontId="5" fillId="0" borderId="0" xfId="0" applyNumberFormat="1" applyFont="1" applyAlignment="1">
      <alignment vertical="top"/>
    </xf>
    <xf numFmtId="43" fontId="5" fillId="0" borderId="0" xfId="0" applyNumberFormat="1" applyFont="1" applyAlignment="1">
      <alignment vertical="top"/>
    </xf>
    <xf numFmtId="0" fontId="3" fillId="0" borderId="1" xfId="2" applyFont="1" applyBorder="1" applyAlignment="1">
      <alignment horizontal="right" vertical="top" wrapText="1"/>
    </xf>
    <xf numFmtId="3" fontId="3" fillId="0" borderId="1" xfId="2" applyNumberFormat="1" applyFont="1" applyBorder="1" applyAlignment="1">
      <alignment horizontal="center" vertical="top" wrapText="1"/>
    </xf>
    <xf numFmtId="0" fontId="3" fillId="3" borderId="1" xfId="2" applyFont="1" applyFill="1" applyBorder="1" applyAlignment="1">
      <alignment vertical="top" wrapText="1"/>
    </xf>
    <xf numFmtId="4" fontId="3" fillId="3" borderId="1" xfId="2" applyNumberFormat="1" applyFont="1" applyFill="1" applyBorder="1" applyAlignment="1">
      <alignment horizontal="center" vertical="top" wrapText="1"/>
    </xf>
    <xf numFmtId="0" fontId="5" fillId="3" borderId="0" xfId="0" applyFont="1" applyFill="1" applyAlignment="1">
      <alignment vertical="top"/>
    </xf>
    <xf numFmtId="0" fontId="3" fillId="0" borderId="1" xfId="2" applyFont="1" applyFill="1" applyBorder="1" applyAlignment="1">
      <alignment horizontal="left" vertical="top" wrapText="1"/>
    </xf>
    <xf numFmtId="4" fontId="3" fillId="4" borderId="1" xfId="2" applyNumberFormat="1" applyFont="1" applyFill="1" applyBorder="1" applyAlignment="1">
      <alignment horizontal="center" vertical="top" wrapText="1"/>
    </xf>
    <xf numFmtId="0" fontId="6" fillId="0" borderId="1" xfId="2" applyFont="1" applyFill="1" applyBorder="1" applyAlignment="1">
      <alignment vertical="top" wrapText="1"/>
    </xf>
    <xf numFmtId="43" fontId="5" fillId="0" borderId="0" xfId="1" applyFont="1" applyAlignment="1">
      <alignment vertical="top"/>
    </xf>
    <xf numFmtId="0" fontId="3" fillId="0" borderId="1" xfId="2" applyFont="1" applyFill="1" applyBorder="1" applyAlignment="1">
      <alignment vertical="top" wrapText="1"/>
    </xf>
    <xf numFmtId="0" fontId="15" fillId="0" borderId="1" xfId="2" applyFont="1" applyFill="1" applyBorder="1" applyAlignment="1">
      <alignment vertical="top" wrapText="1"/>
    </xf>
    <xf numFmtId="0" fontId="3" fillId="3" borderId="1" xfId="2" applyNumberFormat="1" applyFont="1" applyFill="1" applyBorder="1" applyAlignment="1">
      <alignment vertical="top" wrapText="1"/>
    </xf>
    <xf numFmtId="1" fontId="3" fillId="3" borderId="1" xfId="1" applyNumberFormat="1" applyFont="1" applyFill="1" applyBorder="1" applyAlignment="1">
      <alignment horizontal="center" vertical="top"/>
    </xf>
    <xf numFmtId="189" fontId="5" fillId="3" borderId="1" xfId="0" applyNumberFormat="1" applyFont="1" applyFill="1" applyBorder="1" applyAlignment="1">
      <alignment horizontal="center" vertical="top"/>
    </xf>
    <xf numFmtId="3" fontId="5" fillId="3" borderId="1" xfId="1" applyNumberFormat="1" applyFont="1" applyFill="1" applyBorder="1" applyAlignment="1">
      <alignment horizontal="center" vertical="top"/>
    </xf>
    <xf numFmtId="43" fontId="5" fillId="0" borderId="0" xfId="0" applyNumberFormat="1" applyFont="1" applyFill="1" applyAlignment="1">
      <alignment vertical="top"/>
    </xf>
    <xf numFmtId="0" fontId="16" fillId="0" borderId="1" xfId="2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7" borderId="0" xfId="0" applyFill="1" applyAlignment="1">
      <alignment vertical="top"/>
    </xf>
    <xf numFmtId="190" fontId="3" fillId="0" borderId="1" xfId="1" applyNumberFormat="1" applyFont="1" applyFill="1" applyBorder="1" applyAlignment="1">
      <alignment horizontal="center" vertical="top"/>
    </xf>
    <xf numFmtId="189" fontId="5" fillId="0" borderId="1" xfId="0" applyNumberFormat="1" applyFont="1" applyFill="1" applyBorder="1" applyAlignment="1">
      <alignment horizontal="right" vertical="top"/>
    </xf>
    <xf numFmtId="43" fontId="5" fillId="3" borderId="1" xfId="1" applyNumberFormat="1" applyFont="1" applyFill="1" applyBorder="1" applyAlignment="1">
      <alignment horizontal="right" vertical="top"/>
    </xf>
    <xf numFmtId="189" fontId="8" fillId="0" borderId="1" xfId="0" applyNumberFormat="1" applyFont="1" applyFill="1" applyBorder="1" applyAlignment="1">
      <alignment horizontal="right" vertical="top"/>
    </xf>
    <xf numFmtId="4" fontId="3" fillId="0" borderId="1" xfId="2" applyNumberFormat="1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right" vertical="top"/>
    </xf>
    <xf numFmtId="0" fontId="8" fillId="0" borderId="8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9" xfId="0" applyFont="1" applyBorder="1" applyAlignment="1">
      <alignment horizontal="right" vertical="top"/>
    </xf>
    <xf numFmtId="0" fontId="8" fillId="0" borderId="10" xfId="0" applyFont="1" applyBorder="1" applyAlignment="1">
      <alignment vertical="top"/>
    </xf>
    <xf numFmtId="0" fontId="24" fillId="0" borderId="0" xfId="0" applyFont="1" applyAlignment="1">
      <alignment vertical="top"/>
    </xf>
    <xf numFmtId="0" fontId="8" fillId="0" borderId="11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right" vertical="top"/>
    </xf>
    <xf numFmtId="0" fontId="8" fillId="0" borderId="12" xfId="0" applyFont="1" applyBorder="1" applyAlignment="1">
      <alignment vertical="top"/>
    </xf>
    <xf numFmtId="0" fontId="8" fillId="0" borderId="13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8" fillId="0" borderId="14" xfId="0" applyFont="1" applyBorder="1" applyAlignment="1">
      <alignment horizontal="right" vertical="top"/>
    </xf>
    <xf numFmtId="0" fontId="8" fillId="0" borderId="15" xfId="0" applyFont="1" applyBorder="1" applyAlignment="1">
      <alignment vertical="top"/>
    </xf>
    <xf numFmtId="0" fontId="24" fillId="6" borderId="0" xfId="0" applyFont="1" applyFill="1" applyAlignment="1">
      <alignment vertical="top"/>
    </xf>
    <xf numFmtId="43" fontId="3" fillId="7" borderId="1" xfId="1" applyNumberFormat="1" applyFont="1" applyFill="1" applyBorder="1" applyAlignment="1">
      <alignment horizontal="right" vertical="top" wrapText="1"/>
    </xf>
    <xf numFmtId="43" fontId="8" fillId="0" borderId="1" xfId="1" applyNumberFormat="1" applyFont="1" applyFill="1" applyBorder="1" applyAlignment="1">
      <alignment horizontal="right" vertical="top"/>
    </xf>
    <xf numFmtId="43" fontId="3" fillId="6" borderId="1" xfId="1" applyNumberFormat="1" applyFont="1" applyFill="1" applyBorder="1" applyAlignment="1">
      <alignment horizontal="right" vertical="top" wrapText="1"/>
    </xf>
    <xf numFmtId="43" fontId="3" fillId="3" borderId="1" xfId="1" applyNumberFormat="1" applyFont="1" applyFill="1" applyBorder="1" applyAlignment="1">
      <alignment horizontal="right" vertical="top" wrapText="1"/>
    </xf>
    <xf numFmtId="43" fontId="8" fillId="3" borderId="1" xfId="1" applyNumberFormat="1" applyFont="1" applyFill="1" applyBorder="1" applyAlignment="1">
      <alignment horizontal="right" vertical="top"/>
    </xf>
    <xf numFmtId="43" fontId="5" fillId="7" borderId="1" xfId="1" applyNumberFormat="1" applyFont="1" applyFill="1" applyBorder="1" applyAlignment="1">
      <alignment horizontal="right" vertical="top"/>
    </xf>
    <xf numFmtId="43" fontId="3" fillId="4" borderId="1" xfId="1" applyNumberFormat="1" applyFont="1" applyFill="1" applyBorder="1" applyAlignment="1">
      <alignment horizontal="right" vertical="top" wrapText="1"/>
    </xf>
    <xf numFmtId="43" fontId="5" fillId="6" borderId="1" xfId="1" applyNumberFormat="1" applyFont="1" applyFill="1" applyBorder="1" applyAlignment="1">
      <alignment horizontal="right" vertical="top"/>
    </xf>
    <xf numFmtId="43" fontId="5" fillId="0" borderId="1" xfId="1" applyNumberFormat="1" applyFont="1" applyFill="1" applyBorder="1" applyAlignment="1">
      <alignment horizontal="right" vertical="top"/>
    </xf>
    <xf numFmtId="43" fontId="8" fillId="7" borderId="1" xfId="1" applyNumberFormat="1" applyFont="1" applyFill="1" applyBorder="1" applyAlignment="1">
      <alignment horizontal="right" vertical="top"/>
    </xf>
    <xf numFmtId="43" fontId="8" fillId="6" borderId="1" xfId="1" applyNumberFormat="1" applyFont="1" applyFill="1" applyBorder="1" applyAlignment="1">
      <alignment horizontal="right" vertical="top"/>
    </xf>
    <xf numFmtId="43" fontId="8" fillId="3" borderId="1" xfId="1" applyFont="1" applyFill="1" applyBorder="1" applyAlignment="1">
      <alignment horizontal="right" vertical="top"/>
    </xf>
    <xf numFmtId="43" fontId="3" fillId="0" borderId="1" xfId="1" applyNumberFormat="1" applyFont="1" applyFill="1" applyBorder="1" applyAlignment="1">
      <alignment horizontal="right" vertical="top" wrapText="1"/>
    </xf>
    <xf numFmtId="0" fontId="21" fillId="3" borderId="1" xfId="2" applyFont="1" applyFill="1" applyBorder="1" applyAlignment="1">
      <alignment wrapText="1"/>
    </xf>
    <xf numFmtId="0" fontId="25" fillId="6" borderId="1" xfId="2" applyFont="1" applyFill="1" applyBorder="1" applyAlignment="1">
      <alignment wrapText="1"/>
    </xf>
    <xf numFmtId="0" fontId="25" fillId="0" borderId="1" xfId="2" applyFont="1" applyFill="1" applyBorder="1" applyAlignment="1">
      <alignment wrapText="1"/>
    </xf>
    <xf numFmtId="0" fontId="20" fillId="3" borderId="1" xfId="2" applyFont="1" applyFill="1" applyBorder="1" applyAlignment="1">
      <alignment horizontal="center" wrapText="1"/>
    </xf>
    <xf numFmtId="0" fontId="2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5" fillId="3" borderId="1" xfId="0" applyFont="1" applyFill="1" applyBorder="1" applyAlignment="1">
      <alignment horizontal="center" vertical="center"/>
    </xf>
    <xf numFmtId="0" fontId="25" fillId="3" borderId="1" xfId="0" applyFont="1" applyFill="1" applyBorder="1"/>
    <xf numFmtId="0" fontId="25" fillId="3" borderId="1" xfId="2" applyFont="1" applyFill="1" applyBorder="1" applyAlignment="1">
      <alignment wrapText="1"/>
    </xf>
    <xf numFmtId="0" fontId="25" fillId="2" borderId="1" xfId="2" applyFont="1" applyFill="1" applyBorder="1" applyAlignment="1">
      <alignment wrapText="1"/>
    </xf>
    <xf numFmtId="0" fontId="25" fillId="2" borderId="3" xfId="2" applyFont="1" applyFill="1" applyBorder="1" applyAlignment="1">
      <alignment wrapText="1"/>
    </xf>
    <xf numFmtId="4" fontId="3" fillId="6" borderId="1" xfId="2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3" fillId="3" borderId="1" xfId="2" applyFont="1" applyFill="1" applyBorder="1" applyAlignment="1">
      <alignment horizontal="center" vertical="center"/>
    </xf>
    <xf numFmtId="3" fontId="3" fillId="3" borderId="1" xfId="2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3" fontId="3" fillId="3" borderId="2" xfId="2" applyNumberFormat="1" applyFont="1" applyFill="1" applyBorder="1" applyAlignment="1">
      <alignment horizontal="center" vertical="center" wrapText="1"/>
    </xf>
    <xf numFmtId="3" fontId="3" fillId="3" borderId="7" xfId="2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87" fontId="5" fillId="0" borderId="4" xfId="1" applyNumberFormat="1" applyFont="1" applyBorder="1" applyAlignment="1">
      <alignment horizontal="center" vertical="top"/>
    </xf>
    <xf numFmtId="187" fontId="5" fillId="0" borderId="5" xfId="1" applyNumberFormat="1" applyFont="1" applyBorder="1" applyAlignment="1">
      <alignment horizontal="center" vertical="top"/>
    </xf>
    <xf numFmtId="187" fontId="5" fillId="0" borderId="6" xfId="1" applyNumberFormat="1" applyFont="1" applyBorder="1" applyAlignment="1">
      <alignment horizontal="center" vertical="top"/>
    </xf>
    <xf numFmtId="187" fontId="19" fillId="0" borderId="4" xfId="1" applyNumberFormat="1" applyFont="1" applyBorder="1" applyAlignment="1">
      <alignment horizontal="center" vertical="top"/>
    </xf>
    <xf numFmtId="187" fontId="19" fillId="0" borderId="5" xfId="1" applyNumberFormat="1" applyFont="1" applyBorder="1" applyAlignment="1">
      <alignment horizontal="center" vertical="top"/>
    </xf>
    <xf numFmtId="187" fontId="19" fillId="0" borderId="6" xfId="1" applyNumberFormat="1" applyFont="1" applyBorder="1" applyAlignment="1">
      <alignment horizontal="center" vertical="top"/>
    </xf>
    <xf numFmtId="187" fontId="6" fillId="0" borderId="4" xfId="1" applyNumberFormat="1" applyFont="1" applyFill="1" applyBorder="1" applyAlignment="1">
      <alignment horizontal="center" vertical="top"/>
    </xf>
    <xf numFmtId="187" fontId="6" fillId="0" borderId="5" xfId="1" applyNumberFormat="1" applyFont="1" applyFill="1" applyBorder="1" applyAlignment="1">
      <alignment horizontal="center" vertical="top"/>
    </xf>
    <xf numFmtId="187" fontId="6" fillId="0" borderId="6" xfId="1" applyNumberFormat="1" applyFont="1" applyFill="1" applyBorder="1" applyAlignment="1">
      <alignment horizontal="center" vertical="top"/>
    </xf>
    <xf numFmtId="187" fontId="5" fillId="0" borderId="4" xfId="1" applyNumberFormat="1" applyFont="1" applyFill="1" applyBorder="1" applyAlignment="1">
      <alignment horizontal="center" vertical="top"/>
    </xf>
    <xf numFmtId="187" fontId="5" fillId="0" borderId="5" xfId="1" applyNumberFormat="1" applyFont="1" applyFill="1" applyBorder="1" applyAlignment="1">
      <alignment horizontal="center" vertical="top"/>
    </xf>
    <xf numFmtId="187" fontId="5" fillId="0" borderId="6" xfId="1" applyNumberFormat="1" applyFont="1" applyFill="1" applyBorder="1" applyAlignment="1">
      <alignment horizontal="center" vertical="top"/>
    </xf>
    <xf numFmtId="0" fontId="5" fillId="5" borderId="8" xfId="0" applyFont="1" applyFill="1" applyBorder="1" applyAlignment="1">
      <alignment horizontal="center" vertical="top"/>
    </xf>
    <xf numFmtId="0" fontId="5" fillId="5" borderId="9" xfId="0" applyFont="1" applyFill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top"/>
    </xf>
    <xf numFmtId="0" fontId="5" fillId="5" borderId="11" xfId="0" applyFont="1" applyFill="1" applyBorder="1" applyAlignment="1">
      <alignment horizontal="center" vertical="top"/>
    </xf>
    <xf numFmtId="0" fontId="5" fillId="5" borderId="0" xfId="0" applyFont="1" applyFill="1" applyBorder="1" applyAlignment="1">
      <alignment horizontal="center" vertical="top"/>
    </xf>
    <xf numFmtId="0" fontId="5" fillId="5" borderId="12" xfId="0" applyFont="1" applyFill="1" applyBorder="1" applyAlignment="1">
      <alignment horizontal="center" vertical="top"/>
    </xf>
    <xf numFmtId="0" fontId="5" fillId="5" borderId="13" xfId="0" applyFont="1" applyFill="1" applyBorder="1" applyAlignment="1">
      <alignment horizontal="center" vertical="top"/>
    </xf>
    <xf numFmtId="0" fontId="5" fillId="5" borderId="14" xfId="0" applyFont="1" applyFill="1" applyBorder="1" applyAlignment="1">
      <alignment horizontal="center" vertical="top"/>
    </xf>
    <xf numFmtId="0" fontId="5" fillId="5" borderId="15" xfId="0" applyFont="1" applyFill="1" applyBorder="1" applyAlignment="1">
      <alignment horizontal="center" vertical="top"/>
    </xf>
    <xf numFmtId="188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20" fillId="3" borderId="2" xfId="2" applyFont="1" applyFill="1" applyBorder="1" applyAlignment="1">
      <alignment horizontal="center" vertical="center"/>
    </xf>
    <xf numFmtId="0" fontId="20" fillId="3" borderId="3" xfId="2" applyFont="1" applyFill="1" applyBorder="1" applyAlignment="1">
      <alignment horizontal="center" vertical="center"/>
    </xf>
    <xf numFmtId="187" fontId="5" fillId="0" borderId="4" xfId="1" applyNumberFormat="1" applyFont="1" applyBorder="1" applyAlignment="1" applyProtection="1">
      <alignment horizontal="center" vertical="top"/>
    </xf>
    <xf numFmtId="187" fontId="5" fillId="0" borderId="5" xfId="1" applyNumberFormat="1" applyFont="1" applyBorder="1" applyAlignment="1" applyProtection="1">
      <alignment horizontal="center" vertical="top"/>
    </xf>
    <xf numFmtId="187" fontId="5" fillId="0" borderId="6" xfId="1" applyNumberFormat="1" applyFont="1" applyBorder="1" applyAlignment="1" applyProtection="1">
      <alignment horizontal="center" vertical="top"/>
    </xf>
    <xf numFmtId="187" fontId="6" fillId="0" borderId="4" xfId="1" applyNumberFormat="1" applyFont="1" applyFill="1" applyBorder="1" applyAlignment="1" applyProtection="1">
      <alignment horizontal="center" vertical="top"/>
    </xf>
    <xf numFmtId="187" fontId="6" fillId="0" borderId="5" xfId="1" applyNumberFormat="1" applyFont="1" applyFill="1" applyBorder="1" applyAlignment="1" applyProtection="1">
      <alignment horizontal="center" vertical="top"/>
    </xf>
    <xf numFmtId="187" fontId="6" fillId="0" borderId="6" xfId="1" applyNumberFormat="1" applyFont="1" applyFill="1" applyBorder="1" applyAlignment="1" applyProtection="1">
      <alignment horizontal="center" vertical="top"/>
    </xf>
    <xf numFmtId="0" fontId="5" fillId="5" borderId="8" xfId="0" applyFont="1" applyFill="1" applyBorder="1" applyAlignment="1" applyProtection="1">
      <alignment horizontal="center" vertical="top"/>
    </xf>
    <xf numFmtId="0" fontId="5" fillId="5" borderId="9" xfId="0" applyFont="1" applyFill="1" applyBorder="1" applyAlignment="1" applyProtection="1">
      <alignment horizontal="center" vertical="top"/>
    </xf>
    <xf numFmtId="0" fontId="5" fillId="5" borderId="10" xfId="0" applyFont="1" applyFill="1" applyBorder="1" applyAlignment="1" applyProtection="1">
      <alignment horizontal="center" vertical="top"/>
    </xf>
    <xf numFmtId="0" fontId="5" fillId="5" borderId="11" xfId="0" applyFont="1" applyFill="1" applyBorder="1" applyAlignment="1" applyProtection="1">
      <alignment horizontal="center" vertical="top"/>
    </xf>
    <xf numFmtId="0" fontId="5" fillId="5" borderId="0" xfId="0" applyFont="1" applyFill="1" applyBorder="1" applyAlignment="1" applyProtection="1">
      <alignment horizontal="center" vertical="top"/>
    </xf>
    <xf numFmtId="0" fontId="5" fillId="5" borderId="12" xfId="0" applyFont="1" applyFill="1" applyBorder="1" applyAlignment="1" applyProtection="1">
      <alignment horizontal="center" vertical="top"/>
    </xf>
    <xf numFmtId="0" fontId="5" fillId="5" borderId="13" xfId="0" applyFont="1" applyFill="1" applyBorder="1" applyAlignment="1" applyProtection="1">
      <alignment horizontal="center" vertical="top"/>
    </xf>
    <xf numFmtId="0" fontId="5" fillId="5" borderId="14" xfId="0" applyFont="1" applyFill="1" applyBorder="1" applyAlignment="1" applyProtection="1">
      <alignment horizontal="center" vertical="top"/>
    </xf>
    <xf numFmtId="0" fontId="5" fillId="5" borderId="15" xfId="0" applyFont="1" applyFill="1" applyBorder="1" applyAlignment="1" applyProtection="1">
      <alignment horizontal="center" vertical="top"/>
    </xf>
    <xf numFmtId="187" fontId="19" fillId="0" borderId="4" xfId="1" applyNumberFormat="1" applyFont="1" applyBorder="1" applyAlignment="1" applyProtection="1">
      <alignment horizontal="center" vertical="top"/>
    </xf>
    <xf numFmtId="187" fontId="19" fillId="0" borderId="5" xfId="1" applyNumberFormat="1" applyFont="1" applyBorder="1" applyAlignment="1" applyProtection="1">
      <alignment horizontal="center" vertical="top"/>
    </xf>
    <xf numFmtId="187" fontId="19" fillId="0" borderId="6" xfId="1" applyNumberFormat="1" applyFont="1" applyBorder="1" applyAlignment="1" applyProtection="1">
      <alignment horizontal="center" vertical="top"/>
    </xf>
    <xf numFmtId="187" fontId="5" fillId="0" borderId="4" xfId="1" applyNumberFormat="1" applyFont="1" applyFill="1" applyBorder="1" applyAlignment="1" applyProtection="1">
      <alignment horizontal="center" vertical="top"/>
    </xf>
    <xf numFmtId="187" fontId="5" fillId="0" borderId="5" xfId="1" applyNumberFormat="1" applyFont="1" applyFill="1" applyBorder="1" applyAlignment="1" applyProtection="1">
      <alignment horizontal="center" vertical="top"/>
    </xf>
    <xf numFmtId="187" fontId="5" fillId="0" borderId="6" xfId="1" applyNumberFormat="1" applyFont="1" applyFill="1" applyBorder="1" applyAlignment="1" applyProtection="1">
      <alignment horizontal="center" vertical="top"/>
    </xf>
    <xf numFmtId="187" fontId="13" fillId="6" borderId="4" xfId="1" applyNumberFormat="1" applyFont="1" applyFill="1" applyBorder="1" applyAlignment="1" applyProtection="1">
      <alignment horizontal="center" vertical="top"/>
    </xf>
    <xf numFmtId="187" fontId="13" fillId="6" borderId="6" xfId="1" applyNumberFormat="1" applyFont="1" applyFill="1" applyBorder="1" applyAlignment="1" applyProtection="1">
      <alignment horizontal="center" vertical="top"/>
    </xf>
    <xf numFmtId="187" fontId="13" fillId="0" borderId="4" xfId="1" applyNumberFormat="1" applyFont="1" applyFill="1" applyBorder="1" applyAlignment="1" applyProtection="1">
      <alignment horizontal="center" vertical="top"/>
    </xf>
    <xf numFmtId="187" fontId="13" fillId="0" borderId="6" xfId="1" applyNumberFormat="1" applyFont="1" applyFill="1" applyBorder="1" applyAlignment="1" applyProtection="1">
      <alignment horizontal="center" vertical="top"/>
    </xf>
    <xf numFmtId="0" fontId="7" fillId="0" borderId="0" xfId="0" applyFont="1" applyAlignment="1" applyProtection="1">
      <alignment horizontal="center"/>
    </xf>
    <xf numFmtId="0" fontId="3" fillId="3" borderId="2" xfId="2" applyFont="1" applyFill="1" applyBorder="1" applyAlignment="1" applyProtection="1">
      <alignment horizontal="center" vertical="center"/>
    </xf>
    <xf numFmtId="0" fontId="3" fillId="3" borderId="7" xfId="2" applyFont="1" applyFill="1" applyBorder="1" applyAlignment="1" applyProtection="1">
      <alignment horizontal="center" vertical="center"/>
    </xf>
    <xf numFmtId="3" fontId="3" fillId="3" borderId="2" xfId="2" applyNumberFormat="1" applyFont="1" applyFill="1" applyBorder="1" applyAlignment="1" applyProtection="1">
      <alignment horizontal="center" vertical="center" wrapText="1"/>
    </xf>
    <xf numFmtId="3" fontId="3" fillId="3" borderId="7" xfId="2" applyNumberFormat="1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188" fontId="7" fillId="0" borderId="0" xfId="0" applyNumberFormat="1" applyFont="1" applyBorder="1" applyAlignment="1">
      <alignment horizontal="left" vertical="top"/>
    </xf>
    <xf numFmtId="0" fontId="3" fillId="3" borderId="2" xfId="2" applyFont="1" applyFill="1" applyBorder="1" applyAlignment="1">
      <alignment horizontal="center" vertical="top"/>
    </xf>
    <xf numFmtId="0" fontId="3" fillId="3" borderId="3" xfId="2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top"/>
    </xf>
  </cellXfs>
  <cellStyles count="5">
    <cellStyle name="Comma" xfId="1" builtinId="3"/>
    <cellStyle name="Normal" xfId="0" builtinId="0"/>
    <cellStyle name="Percent" xfId="4" builtinId="5"/>
    <cellStyle name="ปกติ_ภาค6" xfId="2"/>
    <cellStyle name="ปกติ_สำเนาของ _แบบฟอร์ม_แก้ไข16มค52.xls_" xfId="3"/>
  </cellStyles>
  <dxfs count="0"/>
  <tableStyles count="0" defaultTableStyle="TableStyleMedium9" defaultPivotStyle="PivotStyleLight16"/>
  <colors>
    <mruColors>
      <color rgb="FFFFFF99"/>
      <color rgb="FFFFFF66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03D4A8"/>
                </a:gs>
                <a:gs pos="25000">
                  <a:srgbClr val="21D6E0"/>
                </a:gs>
                <a:gs pos="75000">
                  <a:srgbClr val="0087E6"/>
                </a:gs>
                <a:gs pos="100000">
                  <a:srgbClr val="005CBF"/>
                </a:gs>
              </a:gsLst>
              <a:lin ang="5400000" scaled="0"/>
            </a:gradFill>
          </c:spPr>
          <c:cat>
            <c:strRef>
              <c:f>Report!$B$52:$B$53</c:f>
              <c:strCache>
                <c:ptCount val="2"/>
                <c:pt idx="0">
                  <c:v>เป้าหมายรวม</c:v>
                </c:pt>
                <c:pt idx="1">
                  <c:v>ผลงานรวม</c:v>
                </c:pt>
              </c:strCache>
            </c:strRef>
          </c:cat>
          <c:val>
            <c:numRef>
              <c:f>Report!$C$52:$C$53</c:f>
              <c:numCache>
                <c:formatCode>#,##0</c:formatCode>
                <c:ptCount val="2"/>
                <c:pt idx="0">
                  <c:v>13218</c:v>
                </c:pt>
                <c:pt idx="1">
                  <c:v>36228</c:v>
                </c:pt>
              </c:numCache>
            </c:numRef>
          </c:val>
        </c:ser>
        <c:axId val="77184000"/>
        <c:axId val="77185792"/>
      </c:barChart>
      <c:catAx>
        <c:axId val="77184000"/>
        <c:scaling>
          <c:orientation val="minMax"/>
        </c:scaling>
        <c:axPos val="b"/>
        <c:tickLblPos val="nextTo"/>
        <c:crossAx val="77185792"/>
        <c:crosses val="autoZero"/>
        <c:auto val="1"/>
        <c:lblAlgn val="ctr"/>
        <c:lblOffset val="100"/>
      </c:catAx>
      <c:valAx>
        <c:axId val="77185792"/>
        <c:scaling>
          <c:orientation val="minMax"/>
        </c:scaling>
        <c:axPos val="l"/>
        <c:majorGridlines/>
        <c:numFmt formatCode="#,##0" sourceLinked="1"/>
        <c:tickLblPos val="nextTo"/>
        <c:crossAx val="77184000"/>
        <c:crosses val="autoZero"/>
        <c:crossBetween val="between"/>
      </c:valAx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000082"/>
                </a:gs>
                <a:gs pos="30000">
                  <a:srgbClr val="66008F"/>
                </a:gs>
                <a:gs pos="64999">
                  <a:srgbClr val="BA0066"/>
                </a:gs>
                <a:gs pos="89999">
                  <a:srgbClr val="FF0000"/>
                </a:gs>
                <a:gs pos="100000">
                  <a:srgbClr val="FF8200"/>
                </a:gs>
              </a:gsLst>
              <a:lin ang="5400000" scaled="0"/>
            </a:gradFill>
          </c:spPr>
          <c:cat>
            <c:strRef>
              <c:f>Report!$B$55:$B$56</c:f>
              <c:strCache>
                <c:ptCount val="2"/>
                <c:pt idx="0">
                  <c:v>เป้าหมายทำเอง</c:v>
                </c:pt>
                <c:pt idx="1">
                  <c:v>ผลงานทำเอง</c:v>
                </c:pt>
              </c:strCache>
            </c:strRef>
          </c:cat>
          <c:val>
            <c:numRef>
              <c:f>Report!$C$55:$C$56</c:f>
              <c:numCache>
                <c:formatCode>#,##0</c:formatCode>
                <c:ptCount val="2"/>
                <c:pt idx="0">
                  <c:v>5718</c:v>
                </c:pt>
                <c:pt idx="1">
                  <c:v>6000</c:v>
                </c:pt>
              </c:numCache>
            </c:numRef>
          </c:val>
        </c:ser>
        <c:axId val="77192576"/>
        <c:axId val="41878656"/>
      </c:barChart>
      <c:catAx>
        <c:axId val="77192576"/>
        <c:scaling>
          <c:orientation val="minMax"/>
        </c:scaling>
        <c:axPos val="b"/>
        <c:tickLblPos val="nextTo"/>
        <c:crossAx val="41878656"/>
        <c:crosses val="autoZero"/>
        <c:auto val="1"/>
        <c:lblAlgn val="ctr"/>
        <c:lblOffset val="100"/>
      </c:catAx>
      <c:valAx>
        <c:axId val="41878656"/>
        <c:scaling>
          <c:orientation val="minMax"/>
        </c:scaling>
        <c:axPos val="l"/>
        <c:majorGridlines/>
        <c:numFmt formatCode="#,##0" sourceLinked="1"/>
        <c:tickLblPos val="nextTo"/>
        <c:crossAx val="77192576"/>
        <c:crosses val="autoZero"/>
        <c:crossBetween val="between"/>
      </c:valAx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barChart>
        <c:barDir val="col"/>
        <c:grouping val="clustered"/>
        <c:ser>
          <c:idx val="0"/>
          <c:order val="0"/>
          <c:cat>
            <c:strRef>
              <c:f>Report!$F$52:$F$53</c:f>
              <c:strCache>
                <c:ptCount val="2"/>
                <c:pt idx="0">
                  <c:v>งบประมาณ</c:v>
                </c:pt>
                <c:pt idx="1">
                  <c:v>เบิกจ่าย</c:v>
                </c:pt>
              </c:strCache>
            </c:strRef>
          </c:cat>
          <c:val>
            <c:numRef>
              <c:f>Report!$G$52:$G$53</c:f>
              <c:numCache>
                <c:formatCode>_-* #,##0.00_-;\-* #,##0.00_-;_-* "-"??_-;_-@_-</c:formatCode>
                <c:ptCount val="2"/>
                <c:pt idx="0">
                  <c:v>21448000</c:v>
                </c:pt>
                <c:pt idx="1">
                  <c:v>10953798.600000001</c:v>
                </c:pt>
              </c:numCache>
            </c:numRef>
          </c:val>
        </c:ser>
        <c:axId val="41897984"/>
        <c:axId val="41899520"/>
      </c:barChart>
      <c:catAx>
        <c:axId val="41897984"/>
        <c:scaling>
          <c:orientation val="minMax"/>
        </c:scaling>
        <c:axPos val="b"/>
        <c:tickLblPos val="nextTo"/>
        <c:crossAx val="41899520"/>
        <c:crosses val="autoZero"/>
        <c:auto val="1"/>
        <c:lblAlgn val="ctr"/>
        <c:lblOffset val="100"/>
      </c:catAx>
      <c:valAx>
        <c:axId val="41899520"/>
        <c:scaling>
          <c:orientation val="minMax"/>
        </c:scaling>
        <c:axPos val="l"/>
        <c:majorGridlines/>
        <c:numFmt formatCode="_-* #,##0.00_-;\-* #,##0.00_-;_-* &quot;-&quot;??_-;_-@_-" sourceLinked="1"/>
        <c:tickLblPos val="nextTo"/>
        <c:crossAx val="41897984"/>
        <c:crosses val="autoZero"/>
        <c:crossBetween val="between"/>
      </c:valAx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52</xdr:row>
      <xdr:rowOff>88900</xdr:rowOff>
    </xdr:from>
    <xdr:to>
      <xdr:col>0</xdr:col>
      <xdr:colOff>3378201</xdr:colOff>
      <xdr:row>61</xdr:row>
      <xdr:rowOff>88900</xdr:rowOff>
    </xdr:to>
    <xdr:graphicFrame macro="">
      <xdr:nvGraphicFramePr>
        <xdr:cNvPr id="3" name="แผนภูมิ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3619500</xdr:colOff>
      <xdr:row>52</xdr:row>
      <xdr:rowOff>88900</xdr:rowOff>
    </xdr:from>
    <xdr:to>
      <xdr:col>4</xdr:col>
      <xdr:colOff>571500</xdr:colOff>
      <xdr:row>61</xdr:row>
      <xdr:rowOff>88900</xdr:rowOff>
    </xdr:to>
    <xdr:graphicFrame macro="">
      <xdr:nvGraphicFramePr>
        <xdr:cNvPr id="4" name="แผนภูมิ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749300</xdr:colOff>
      <xdr:row>52</xdr:row>
      <xdr:rowOff>83820</xdr:rowOff>
    </xdr:from>
    <xdr:to>
      <xdr:col>8</xdr:col>
      <xdr:colOff>850900</xdr:colOff>
      <xdr:row>61</xdr:row>
      <xdr:rowOff>91440</xdr:rowOff>
    </xdr:to>
    <xdr:graphicFrame macro="">
      <xdr:nvGraphicFramePr>
        <xdr:cNvPr id="5" name="แผนภูมิ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42"/>
  <sheetViews>
    <sheetView zoomScaleNormal="100" workbookViewId="0">
      <pane xSplit="2" ySplit="5" topLeftCell="E184" activePane="bottomRight" state="frozen"/>
      <selection pane="topRight" activeCell="C1" sqref="C1"/>
      <selection pane="bottomLeft" activeCell="A7" sqref="A7"/>
      <selection pane="bottomRight" activeCell="A305" sqref="A305:N325"/>
    </sheetView>
  </sheetViews>
  <sheetFormatPr defaultColWidth="9" defaultRowHeight="18"/>
  <cols>
    <col min="1" max="1" width="41.8984375" style="1" customWidth="1"/>
    <col min="2" max="2" width="8.5" style="1" bestFit="1" customWidth="1"/>
    <col min="3" max="3" width="5.69921875" style="1" bestFit="1" customWidth="1"/>
    <col min="4" max="4" width="7.3984375" style="1" bestFit="1" customWidth="1"/>
    <col min="5" max="5" width="6.3984375" style="1" bestFit="1" customWidth="1"/>
    <col min="6" max="6" width="6.19921875" style="1" bestFit="1" customWidth="1"/>
    <col min="7" max="7" width="7.69921875" style="1" bestFit="1" customWidth="1"/>
    <col min="8" max="8" width="5.59765625" style="1" bestFit="1" customWidth="1"/>
    <col min="9" max="9" width="6.09765625" style="1" bestFit="1" customWidth="1"/>
    <col min="10" max="10" width="7.8984375" style="1" bestFit="1" customWidth="1"/>
    <col min="11" max="11" width="6.59765625" style="1" bestFit="1" customWidth="1"/>
    <col min="12" max="12" width="7.09765625" style="1" bestFit="1" customWidth="1"/>
    <col min="13" max="13" width="6.3984375" style="1" bestFit="1" customWidth="1"/>
    <col min="14" max="14" width="6" style="1" customWidth="1"/>
    <col min="15" max="16384" width="9" style="1"/>
  </cols>
  <sheetData>
    <row r="1" spans="1:15" ht="21">
      <c r="A1" s="383" t="s">
        <v>44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</row>
    <row r="2" spans="1:15" ht="21">
      <c r="A2" s="383" t="s">
        <v>16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</row>
    <row r="3" spans="1:15" ht="18.75" customHeight="1">
      <c r="A3" s="385" t="s">
        <v>31</v>
      </c>
      <c r="B3" s="386" t="s">
        <v>45</v>
      </c>
      <c r="C3" s="384" t="s">
        <v>17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</row>
    <row r="4" spans="1:15">
      <c r="A4" s="385"/>
      <c r="B4" s="386"/>
      <c r="C4" s="384" t="s">
        <v>30</v>
      </c>
      <c r="D4" s="384"/>
      <c r="E4" s="384"/>
      <c r="F4" s="384" t="s">
        <v>517</v>
      </c>
      <c r="G4" s="384"/>
      <c r="H4" s="384"/>
      <c r="I4" s="384"/>
      <c r="J4" s="384"/>
      <c r="K4" s="384"/>
      <c r="L4" s="384"/>
      <c r="M4" s="384"/>
      <c r="N4" s="384"/>
    </row>
    <row r="5" spans="1:15">
      <c r="A5" s="385"/>
      <c r="B5" s="386"/>
      <c r="C5" s="48" t="s">
        <v>27</v>
      </c>
      <c r="D5" s="48" t="s">
        <v>28</v>
      </c>
      <c r="E5" s="48" t="s">
        <v>29</v>
      </c>
      <c r="F5" s="48" t="s">
        <v>18</v>
      </c>
      <c r="G5" s="48" t="s">
        <v>19</v>
      </c>
      <c r="H5" s="48" t="s">
        <v>20</v>
      </c>
      <c r="I5" s="48" t="s">
        <v>21</v>
      </c>
      <c r="J5" s="48" t="s">
        <v>22</v>
      </c>
      <c r="K5" s="48" t="s">
        <v>23</v>
      </c>
      <c r="L5" s="48" t="s">
        <v>24</v>
      </c>
      <c r="M5" s="48" t="s">
        <v>25</v>
      </c>
      <c r="N5" s="48" t="s">
        <v>26</v>
      </c>
    </row>
    <row r="6" spans="1:15">
      <c r="A6" s="8" t="s">
        <v>0</v>
      </c>
      <c r="B6" s="4">
        <f>B7+B8</f>
        <v>12893</v>
      </c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5">
      <c r="A7" s="8" t="s">
        <v>15</v>
      </c>
      <c r="B7" s="4">
        <f>SUM(C7:N7)</f>
        <v>5393</v>
      </c>
      <c r="C7" s="41">
        <f t="shared" ref="C7:N7" si="0">C12+C29+C31+C44+C54+C85+C103+C113+C163+C177+C187+C193+C195+C197+C199+C306+C318+C326</f>
        <v>221</v>
      </c>
      <c r="D7" s="41">
        <f t="shared" si="0"/>
        <v>1288</v>
      </c>
      <c r="E7" s="41">
        <f t="shared" si="0"/>
        <v>1110</v>
      </c>
      <c r="F7" s="41">
        <f t="shared" si="0"/>
        <v>382</v>
      </c>
      <c r="G7" s="41">
        <f t="shared" si="0"/>
        <v>734</v>
      </c>
      <c r="H7" s="41">
        <f t="shared" si="0"/>
        <v>424</v>
      </c>
      <c r="I7" s="41">
        <f t="shared" si="0"/>
        <v>106</v>
      </c>
      <c r="J7" s="41">
        <f t="shared" si="0"/>
        <v>532</v>
      </c>
      <c r="K7" s="41">
        <f t="shared" si="0"/>
        <v>320</v>
      </c>
      <c r="L7" s="41">
        <f t="shared" si="0"/>
        <v>216</v>
      </c>
      <c r="M7" s="41">
        <f t="shared" si="0"/>
        <v>60</v>
      </c>
      <c r="N7" s="41">
        <f t="shared" si="0"/>
        <v>0</v>
      </c>
      <c r="O7" s="6"/>
    </row>
    <row r="8" spans="1:15">
      <c r="A8" s="9" t="s">
        <v>1</v>
      </c>
      <c r="B8" s="4">
        <f>SUM(C8:N8)</f>
        <v>7500</v>
      </c>
      <c r="C8" s="41">
        <f>C303</f>
        <v>0</v>
      </c>
      <c r="D8" s="41">
        <f t="shared" ref="D8:N8" si="1">D303</f>
        <v>750</v>
      </c>
      <c r="E8" s="41">
        <f t="shared" si="1"/>
        <v>750</v>
      </c>
      <c r="F8" s="41">
        <f t="shared" si="1"/>
        <v>750</v>
      </c>
      <c r="G8" s="41">
        <f t="shared" si="1"/>
        <v>750</v>
      </c>
      <c r="H8" s="41">
        <f t="shared" si="1"/>
        <v>750</v>
      </c>
      <c r="I8" s="41">
        <f t="shared" si="1"/>
        <v>750</v>
      </c>
      <c r="J8" s="41">
        <f t="shared" si="1"/>
        <v>750</v>
      </c>
      <c r="K8" s="41">
        <f t="shared" si="1"/>
        <v>750</v>
      </c>
      <c r="L8" s="41">
        <f t="shared" si="1"/>
        <v>750</v>
      </c>
      <c r="M8" s="41">
        <f t="shared" si="1"/>
        <v>750</v>
      </c>
      <c r="N8" s="41">
        <f t="shared" si="1"/>
        <v>0</v>
      </c>
    </row>
    <row r="9" spans="1:15" ht="36">
      <c r="A9" s="14" t="s">
        <v>46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15" ht="36">
      <c r="A10" s="11" t="s">
        <v>47</v>
      </c>
      <c r="B10" s="4">
        <f>SUM(B12:B54)</f>
        <v>1244</v>
      </c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5" ht="72">
      <c r="A11" s="11" t="s">
        <v>48</v>
      </c>
      <c r="B11" s="4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spans="1:15">
      <c r="A12" s="18" t="s">
        <v>43</v>
      </c>
      <c r="B12" s="7">
        <f>SUM(C12:N12)</f>
        <v>300</v>
      </c>
      <c r="C12" s="21">
        <f>SUM(C13:C27)</f>
        <v>60</v>
      </c>
      <c r="D12" s="21">
        <f t="shared" ref="D12:N12" si="2">SUM(D13:D27)</f>
        <v>100</v>
      </c>
      <c r="E12" s="21">
        <f t="shared" si="2"/>
        <v>20</v>
      </c>
      <c r="F12" s="21">
        <f t="shared" si="2"/>
        <v>20</v>
      </c>
      <c r="G12" s="21">
        <f t="shared" si="2"/>
        <v>0</v>
      </c>
      <c r="H12" s="21">
        <f t="shared" si="2"/>
        <v>40</v>
      </c>
      <c r="I12" s="21">
        <f t="shared" si="2"/>
        <v>0</v>
      </c>
      <c r="J12" s="21">
        <f t="shared" si="2"/>
        <v>40</v>
      </c>
      <c r="K12" s="21">
        <f t="shared" si="2"/>
        <v>0</v>
      </c>
      <c r="L12" s="21">
        <f t="shared" si="2"/>
        <v>20</v>
      </c>
      <c r="M12" s="21">
        <f t="shared" si="2"/>
        <v>0</v>
      </c>
      <c r="N12" s="21">
        <f t="shared" si="2"/>
        <v>0</v>
      </c>
      <c r="O12" s="15"/>
    </row>
    <row r="13" spans="1:15" ht="36">
      <c r="A13" s="12" t="s">
        <v>105</v>
      </c>
      <c r="B13" s="2" t="s">
        <v>8</v>
      </c>
      <c r="C13" s="27">
        <v>20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15"/>
    </row>
    <row r="14" spans="1:15" ht="36">
      <c r="A14" s="12" t="s">
        <v>105</v>
      </c>
      <c r="B14" s="2" t="s">
        <v>8</v>
      </c>
      <c r="C14" s="27">
        <v>20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15"/>
    </row>
    <row r="15" spans="1:15" ht="36">
      <c r="A15" s="12" t="s">
        <v>105</v>
      </c>
      <c r="B15" s="2" t="s">
        <v>8</v>
      </c>
      <c r="C15" s="27"/>
      <c r="D15" s="27">
        <v>20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15"/>
    </row>
    <row r="16" spans="1:15" ht="36">
      <c r="A16" s="12" t="s">
        <v>105</v>
      </c>
      <c r="B16" s="2" t="s">
        <v>8</v>
      </c>
      <c r="C16" s="27"/>
      <c r="D16" s="27">
        <v>20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15"/>
    </row>
    <row r="17" spans="1:15">
      <c r="A17" s="12" t="s">
        <v>81</v>
      </c>
      <c r="B17" s="2" t="s">
        <v>9</v>
      </c>
      <c r="C17" s="27">
        <v>20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15"/>
    </row>
    <row r="18" spans="1:15">
      <c r="A18" s="12" t="s">
        <v>36</v>
      </c>
      <c r="B18" s="2" t="s">
        <v>9</v>
      </c>
      <c r="C18" s="27"/>
      <c r="D18" s="27">
        <v>20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15"/>
    </row>
    <row r="19" spans="1:15">
      <c r="A19" s="12" t="s">
        <v>36</v>
      </c>
      <c r="B19" s="2" t="s">
        <v>9</v>
      </c>
      <c r="C19" s="27"/>
      <c r="D19" s="27"/>
      <c r="E19" s="27"/>
      <c r="F19" s="27"/>
      <c r="G19" s="27"/>
      <c r="H19" s="27">
        <v>20</v>
      </c>
      <c r="I19" s="27"/>
      <c r="J19" s="27"/>
      <c r="K19" s="27"/>
      <c r="L19" s="27"/>
      <c r="M19" s="27"/>
      <c r="N19" s="27"/>
      <c r="O19" s="15"/>
    </row>
    <row r="20" spans="1:15">
      <c r="A20" s="12" t="s">
        <v>36</v>
      </c>
      <c r="B20" s="2" t="s">
        <v>9</v>
      </c>
      <c r="C20" s="27"/>
      <c r="D20" s="27"/>
      <c r="E20" s="27"/>
      <c r="F20" s="27"/>
      <c r="G20" s="27"/>
      <c r="H20" s="27"/>
      <c r="I20" s="27"/>
      <c r="J20" s="27">
        <v>20</v>
      </c>
      <c r="K20" s="27"/>
      <c r="L20" s="27"/>
      <c r="M20" s="27"/>
      <c r="N20" s="27"/>
      <c r="O20" s="15"/>
    </row>
    <row r="21" spans="1:15">
      <c r="A21" s="12" t="s">
        <v>36</v>
      </c>
      <c r="B21" s="2" t="s">
        <v>10</v>
      </c>
      <c r="C21" s="27"/>
      <c r="D21" s="27"/>
      <c r="E21" s="27"/>
      <c r="F21" s="27">
        <v>20</v>
      </c>
      <c r="G21" s="27"/>
      <c r="H21" s="27"/>
      <c r="I21" s="27"/>
      <c r="J21" s="27"/>
      <c r="K21" s="27"/>
      <c r="L21" s="27"/>
      <c r="M21" s="27"/>
      <c r="N21" s="27"/>
      <c r="O21" s="15"/>
    </row>
    <row r="22" spans="1:15">
      <c r="A22" s="12" t="s">
        <v>36</v>
      </c>
      <c r="B22" s="2" t="s">
        <v>10</v>
      </c>
      <c r="C22" s="27"/>
      <c r="D22" s="27"/>
      <c r="E22" s="27"/>
      <c r="F22" s="27"/>
      <c r="G22" s="27"/>
      <c r="H22" s="27">
        <v>20</v>
      </c>
      <c r="I22" s="27"/>
      <c r="J22" s="27"/>
      <c r="K22" s="27"/>
      <c r="L22" s="27"/>
      <c r="M22" s="27"/>
      <c r="N22" s="27"/>
      <c r="O22" s="15"/>
    </row>
    <row r="23" spans="1:15">
      <c r="A23" s="12" t="s">
        <v>37</v>
      </c>
      <c r="B23" s="2" t="s">
        <v>10</v>
      </c>
      <c r="C23" s="27"/>
      <c r="D23" s="27"/>
      <c r="E23" s="27"/>
      <c r="F23" s="27"/>
      <c r="G23" s="27"/>
      <c r="H23" s="27"/>
      <c r="I23" s="27"/>
      <c r="J23" s="27">
        <v>20</v>
      </c>
      <c r="K23" s="27"/>
      <c r="L23" s="27"/>
      <c r="M23" s="27"/>
      <c r="N23" s="27"/>
      <c r="O23" s="15"/>
    </row>
    <row r="24" spans="1:15">
      <c r="A24" s="12" t="s">
        <v>42</v>
      </c>
      <c r="B24" s="2" t="s">
        <v>10</v>
      </c>
      <c r="C24" s="32"/>
      <c r="D24" s="32"/>
      <c r="E24" s="32"/>
      <c r="F24" s="32"/>
      <c r="G24" s="32"/>
      <c r="H24" s="32"/>
      <c r="I24" s="32"/>
      <c r="J24" s="32"/>
      <c r="K24" s="32"/>
      <c r="L24" s="32">
        <v>20</v>
      </c>
      <c r="M24" s="32"/>
      <c r="N24" s="32"/>
      <c r="O24" s="15"/>
    </row>
    <row r="25" spans="1:15">
      <c r="A25" s="12" t="s">
        <v>147</v>
      </c>
      <c r="B25" s="2" t="s">
        <v>11</v>
      </c>
      <c r="C25" s="27"/>
      <c r="D25" s="27">
        <v>20</v>
      </c>
      <c r="E25" s="27"/>
      <c r="F25" s="27"/>
      <c r="G25" s="27"/>
      <c r="H25" s="27"/>
      <c r="I25" s="27"/>
      <c r="J25" s="28"/>
      <c r="K25" s="27"/>
      <c r="L25" s="28"/>
      <c r="M25" s="27"/>
      <c r="N25" s="27"/>
      <c r="O25" s="15"/>
    </row>
    <row r="26" spans="1:15">
      <c r="A26" s="12" t="s">
        <v>147</v>
      </c>
      <c r="B26" s="2" t="s">
        <v>11</v>
      </c>
      <c r="C26" s="27"/>
      <c r="D26" s="27">
        <v>20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15"/>
    </row>
    <row r="27" spans="1:15">
      <c r="A27" s="12" t="s">
        <v>148</v>
      </c>
      <c r="B27" s="2" t="s">
        <v>11</v>
      </c>
      <c r="C27" s="27"/>
      <c r="D27" s="27"/>
      <c r="E27" s="27">
        <v>20</v>
      </c>
      <c r="F27" s="27"/>
      <c r="G27" s="27"/>
      <c r="H27" s="27"/>
      <c r="I27" s="27"/>
      <c r="J27" s="27"/>
      <c r="K27" s="27"/>
      <c r="L27" s="27"/>
      <c r="M27" s="27"/>
      <c r="N27" s="27"/>
      <c r="O27" s="15"/>
    </row>
    <row r="28" spans="1:15">
      <c r="A28" s="10" t="s">
        <v>49</v>
      </c>
      <c r="B28" s="7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15"/>
    </row>
    <row r="29" spans="1:15">
      <c r="A29" s="18" t="s">
        <v>50</v>
      </c>
      <c r="B29" s="7">
        <f>SUM(C29:N29)</f>
        <v>16</v>
      </c>
      <c r="C29" s="29">
        <f>C30</f>
        <v>0</v>
      </c>
      <c r="D29" s="29">
        <f t="shared" ref="D29:N29" si="3">D30</f>
        <v>0</v>
      </c>
      <c r="E29" s="29">
        <f t="shared" si="3"/>
        <v>0</v>
      </c>
      <c r="F29" s="29">
        <f t="shared" si="3"/>
        <v>0</v>
      </c>
      <c r="G29" s="29">
        <f t="shared" si="3"/>
        <v>16</v>
      </c>
      <c r="H29" s="29">
        <f t="shared" si="3"/>
        <v>0</v>
      </c>
      <c r="I29" s="29">
        <f t="shared" si="3"/>
        <v>0</v>
      </c>
      <c r="J29" s="29">
        <f t="shared" si="3"/>
        <v>0</v>
      </c>
      <c r="K29" s="29">
        <f t="shared" si="3"/>
        <v>0</v>
      </c>
      <c r="L29" s="29">
        <f t="shared" si="3"/>
        <v>0</v>
      </c>
      <c r="M29" s="29">
        <f t="shared" si="3"/>
        <v>0</v>
      </c>
      <c r="N29" s="29">
        <f t="shared" si="3"/>
        <v>0</v>
      </c>
      <c r="O29" s="15"/>
    </row>
    <row r="30" spans="1:15">
      <c r="A30" s="13" t="s">
        <v>51</v>
      </c>
      <c r="B30" s="2" t="s">
        <v>3</v>
      </c>
      <c r="C30" s="30"/>
      <c r="D30" s="30"/>
      <c r="E30" s="30"/>
      <c r="F30" s="30"/>
      <c r="G30" s="30">
        <v>16</v>
      </c>
      <c r="H30" s="30"/>
      <c r="I30" s="30"/>
      <c r="J30" s="30"/>
      <c r="K30" s="30"/>
      <c r="L30" s="30"/>
      <c r="M30" s="30"/>
      <c r="N30" s="30"/>
      <c r="O30" s="15"/>
    </row>
    <row r="31" spans="1:15">
      <c r="A31" s="18" t="s">
        <v>43</v>
      </c>
      <c r="B31" s="7">
        <f>SUM(C31:N31)</f>
        <v>212</v>
      </c>
      <c r="C31" s="29">
        <f>SUM(C32:C42)</f>
        <v>0</v>
      </c>
      <c r="D31" s="29">
        <f t="shared" ref="D31:N31" si="4">SUM(D32:D42)</f>
        <v>60</v>
      </c>
      <c r="E31" s="29">
        <f t="shared" si="4"/>
        <v>20</v>
      </c>
      <c r="F31" s="29">
        <f t="shared" si="4"/>
        <v>0</v>
      </c>
      <c r="G31" s="29">
        <f t="shared" si="4"/>
        <v>80</v>
      </c>
      <c r="H31" s="29">
        <f t="shared" si="4"/>
        <v>0</v>
      </c>
      <c r="I31" s="29">
        <f t="shared" si="4"/>
        <v>0</v>
      </c>
      <c r="J31" s="29">
        <f t="shared" si="4"/>
        <v>52</v>
      </c>
      <c r="K31" s="29">
        <f t="shared" si="4"/>
        <v>0</v>
      </c>
      <c r="L31" s="29">
        <f t="shared" si="4"/>
        <v>0</v>
      </c>
      <c r="M31" s="29">
        <f t="shared" si="4"/>
        <v>0</v>
      </c>
      <c r="N31" s="29">
        <f t="shared" si="4"/>
        <v>0</v>
      </c>
      <c r="O31" s="15"/>
    </row>
    <row r="32" spans="1:15" s="17" customFormat="1">
      <c r="A32" s="13" t="s">
        <v>87</v>
      </c>
      <c r="B32" s="2" t="s">
        <v>3</v>
      </c>
      <c r="C32" s="30"/>
      <c r="D32" s="30">
        <v>20</v>
      </c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16"/>
    </row>
    <row r="33" spans="1:15" s="17" customFormat="1">
      <c r="A33" s="13" t="s">
        <v>88</v>
      </c>
      <c r="B33" s="2" t="s">
        <v>3</v>
      </c>
      <c r="C33" s="30"/>
      <c r="D33" s="30">
        <v>20</v>
      </c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16"/>
    </row>
    <row r="34" spans="1:15" s="17" customFormat="1">
      <c r="A34" s="13" t="s">
        <v>32</v>
      </c>
      <c r="B34" s="2" t="s">
        <v>3</v>
      </c>
      <c r="C34" s="30"/>
      <c r="D34" s="30"/>
      <c r="E34" s="30"/>
      <c r="F34" s="30"/>
      <c r="G34" s="30">
        <v>20</v>
      </c>
      <c r="H34" s="30"/>
      <c r="I34" s="30"/>
      <c r="J34" s="30"/>
      <c r="K34" s="30"/>
      <c r="L34" s="30"/>
      <c r="M34" s="30"/>
      <c r="N34" s="30"/>
      <c r="O34" s="16"/>
    </row>
    <row r="35" spans="1:15" s="17" customFormat="1">
      <c r="A35" s="13" t="s">
        <v>89</v>
      </c>
      <c r="B35" s="2" t="s">
        <v>3</v>
      </c>
      <c r="C35" s="30"/>
      <c r="D35" s="30"/>
      <c r="E35" s="30"/>
      <c r="F35" s="30"/>
      <c r="G35" s="30">
        <v>20</v>
      </c>
      <c r="H35" s="30"/>
      <c r="I35" s="30"/>
      <c r="J35" s="30"/>
      <c r="K35" s="30"/>
      <c r="L35" s="30"/>
      <c r="M35" s="30"/>
      <c r="N35" s="30"/>
      <c r="O35" s="16"/>
    </row>
    <row r="36" spans="1:15" s="17" customFormat="1">
      <c r="A36" s="13" t="s">
        <v>90</v>
      </c>
      <c r="B36" s="2" t="s">
        <v>3</v>
      </c>
      <c r="C36" s="30"/>
      <c r="D36" s="30"/>
      <c r="E36" s="30"/>
      <c r="F36" s="30"/>
      <c r="G36" s="30">
        <v>20</v>
      </c>
      <c r="H36" s="30"/>
      <c r="I36" s="30"/>
      <c r="J36" s="30"/>
      <c r="K36" s="30"/>
      <c r="L36" s="30"/>
      <c r="M36" s="30"/>
      <c r="N36" s="30"/>
      <c r="O36" s="16"/>
    </row>
    <row r="37" spans="1:15" s="17" customFormat="1">
      <c r="A37" s="13" t="s">
        <v>91</v>
      </c>
      <c r="B37" s="2" t="s">
        <v>3</v>
      </c>
      <c r="C37" s="30"/>
      <c r="D37" s="30"/>
      <c r="E37" s="30"/>
      <c r="F37" s="30"/>
      <c r="G37" s="30"/>
      <c r="H37" s="30"/>
      <c r="I37" s="30"/>
      <c r="J37" s="30">
        <v>16</v>
      </c>
      <c r="K37" s="30"/>
      <c r="L37" s="30"/>
      <c r="M37" s="30"/>
      <c r="N37" s="30"/>
      <c r="O37" s="16"/>
    </row>
    <row r="38" spans="1:15" s="17" customFormat="1">
      <c r="A38" s="13" t="s">
        <v>92</v>
      </c>
      <c r="B38" s="2" t="s">
        <v>3</v>
      </c>
      <c r="C38" s="30"/>
      <c r="D38" s="30"/>
      <c r="E38" s="30"/>
      <c r="F38" s="30"/>
      <c r="G38" s="30"/>
      <c r="H38" s="30"/>
      <c r="I38" s="30"/>
      <c r="J38" s="30">
        <v>16</v>
      </c>
      <c r="K38" s="30"/>
      <c r="L38" s="30"/>
      <c r="M38" s="30"/>
      <c r="N38" s="30"/>
      <c r="O38" s="16"/>
    </row>
    <row r="39" spans="1:15" s="17" customFormat="1">
      <c r="A39" s="13" t="s">
        <v>32</v>
      </c>
      <c r="B39" s="2" t="s">
        <v>4</v>
      </c>
      <c r="C39" s="30"/>
      <c r="D39" s="30">
        <v>20</v>
      </c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16"/>
    </row>
    <row r="40" spans="1:15" s="17" customFormat="1">
      <c r="A40" s="13" t="s">
        <v>32</v>
      </c>
      <c r="B40" s="2" t="s">
        <v>4</v>
      </c>
      <c r="C40" s="30"/>
      <c r="D40" s="30"/>
      <c r="E40" s="30">
        <v>20</v>
      </c>
      <c r="F40" s="30"/>
      <c r="G40" s="30"/>
      <c r="H40" s="30"/>
      <c r="I40" s="30"/>
      <c r="J40" s="30"/>
      <c r="K40" s="30"/>
      <c r="L40" s="30"/>
      <c r="M40" s="30"/>
      <c r="N40" s="30"/>
      <c r="O40" s="16"/>
    </row>
    <row r="41" spans="1:15" s="17" customFormat="1">
      <c r="A41" s="13" t="s">
        <v>32</v>
      </c>
      <c r="B41" s="2" t="s">
        <v>4</v>
      </c>
      <c r="C41" s="30"/>
      <c r="D41" s="30"/>
      <c r="E41" s="30"/>
      <c r="F41" s="30"/>
      <c r="G41" s="30">
        <v>20</v>
      </c>
      <c r="H41" s="30"/>
      <c r="I41" s="30"/>
      <c r="J41" s="30"/>
      <c r="K41" s="30"/>
      <c r="L41" s="30"/>
      <c r="M41" s="30"/>
      <c r="N41" s="30"/>
      <c r="O41" s="16"/>
    </row>
    <row r="42" spans="1:15" s="17" customFormat="1">
      <c r="A42" s="13" t="s">
        <v>32</v>
      </c>
      <c r="B42" s="2" t="s">
        <v>4</v>
      </c>
      <c r="C42" s="30"/>
      <c r="D42" s="30"/>
      <c r="E42" s="30"/>
      <c r="F42" s="30"/>
      <c r="G42" s="30"/>
      <c r="H42" s="30"/>
      <c r="I42" s="30"/>
      <c r="J42" s="30">
        <v>20</v>
      </c>
      <c r="K42" s="30"/>
      <c r="L42" s="30"/>
      <c r="M42" s="30"/>
      <c r="N42" s="30"/>
      <c r="O42" s="16"/>
    </row>
    <row r="43" spans="1:15" s="17" customFormat="1" ht="54">
      <c r="A43" s="10" t="s">
        <v>52</v>
      </c>
      <c r="B43" s="7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16"/>
    </row>
    <row r="44" spans="1:15" s="17" customFormat="1">
      <c r="A44" s="18" t="s">
        <v>50</v>
      </c>
      <c r="B44" s="7">
        <f>SUM(C44:N44)</f>
        <v>144</v>
      </c>
      <c r="C44" s="29">
        <f t="shared" ref="C44:N44" si="5">SUM(C45:C53)</f>
        <v>0</v>
      </c>
      <c r="D44" s="29">
        <f t="shared" si="5"/>
        <v>32</v>
      </c>
      <c r="E44" s="29">
        <f t="shared" si="5"/>
        <v>16</v>
      </c>
      <c r="F44" s="29">
        <f t="shared" si="5"/>
        <v>0</v>
      </c>
      <c r="G44" s="29">
        <f t="shared" si="5"/>
        <v>48</v>
      </c>
      <c r="H44" s="29">
        <f t="shared" si="5"/>
        <v>0</v>
      </c>
      <c r="I44" s="29">
        <f t="shared" si="5"/>
        <v>0</v>
      </c>
      <c r="J44" s="29">
        <f t="shared" si="5"/>
        <v>48</v>
      </c>
      <c r="K44" s="29">
        <f t="shared" si="5"/>
        <v>0</v>
      </c>
      <c r="L44" s="29">
        <f t="shared" si="5"/>
        <v>0</v>
      </c>
      <c r="M44" s="29">
        <f t="shared" si="5"/>
        <v>0</v>
      </c>
      <c r="N44" s="29">
        <f t="shared" si="5"/>
        <v>0</v>
      </c>
      <c r="O44" s="16"/>
    </row>
    <row r="45" spans="1:15" s="17" customFormat="1">
      <c r="A45" s="13" t="s">
        <v>93</v>
      </c>
      <c r="B45" s="2" t="s">
        <v>227</v>
      </c>
      <c r="C45" s="30"/>
      <c r="D45" s="30">
        <v>16</v>
      </c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16"/>
    </row>
    <row r="46" spans="1:15" s="17" customFormat="1">
      <c r="A46" s="13" t="s">
        <v>93</v>
      </c>
      <c r="B46" s="2" t="s">
        <v>227</v>
      </c>
      <c r="C46" s="30"/>
      <c r="D46" s="30"/>
      <c r="E46" s="30"/>
      <c r="F46" s="30"/>
      <c r="G46" s="30">
        <v>16</v>
      </c>
      <c r="H46" s="30"/>
      <c r="I46" s="30"/>
      <c r="J46" s="30"/>
      <c r="K46" s="30"/>
      <c r="L46" s="30"/>
      <c r="M46" s="30"/>
      <c r="N46" s="30"/>
      <c r="O46" s="16"/>
    </row>
    <row r="47" spans="1:15" s="17" customFormat="1">
      <c r="A47" s="13" t="s">
        <v>93</v>
      </c>
      <c r="B47" s="2" t="s">
        <v>227</v>
      </c>
      <c r="C47" s="30"/>
      <c r="D47" s="30"/>
      <c r="E47" s="30"/>
      <c r="F47" s="30"/>
      <c r="G47" s="30"/>
      <c r="H47" s="30"/>
      <c r="I47" s="30"/>
      <c r="J47" s="30">
        <v>16</v>
      </c>
      <c r="K47" s="30"/>
      <c r="L47" s="30"/>
      <c r="M47" s="30"/>
      <c r="N47" s="30"/>
      <c r="O47" s="16"/>
    </row>
    <row r="48" spans="1:15" s="17" customFormat="1">
      <c r="A48" s="13" t="s">
        <v>94</v>
      </c>
      <c r="B48" s="2" t="s">
        <v>227</v>
      </c>
      <c r="C48" s="30"/>
      <c r="D48" s="30">
        <v>16</v>
      </c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16"/>
    </row>
    <row r="49" spans="1:15" s="17" customFormat="1">
      <c r="A49" s="13" t="s">
        <v>94</v>
      </c>
      <c r="B49" s="2" t="s">
        <v>227</v>
      </c>
      <c r="C49" s="30"/>
      <c r="D49" s="30"/>
      <c r="E49" s="30"/>
      <c r="F49" s="30"/>
      <c r="G49" s="30">
        <v>16</v>
      </c>
      <c r="H49" s="30"/>
      <c r="I49" s="30"/>
      <c r="J49" s="30"/>
      <c r="K49" s="30"/>
      <c r="L49" s="30"/>
      <c r="M49" s="30"/>
      <c r="N49" s="30"/>
      <c r="O49" s="16"/>
    </row>
    <row r="50" spans="1:15" s="17" customFormat="1">
      <c r="A50" s="13" t="s">
        <v>94</v>
      </c>
      <c r="B50" s="2" t="s">
        <v>227</v>
      </c>
      <c r="C50" s="30"/>
      <c r="D50" s="30"/>
      <c r="E50" s="30"/>
      <c r="F50" s="30"/>
      <c r="G50" s="30"/>
      <c r="H50" s="30"/>
      <c r="I50" s="30"/>
      <c r="J50" s="30">
        <v>16</v>
      </c>
      <c r="K50" s="30"/>
      <c r="L50" s="30"/>
      <c r="M50" s="30"/>
      <c r="N50" s="30"/>
      <c r="O50" s="16"/>
    </row>
    <row r="51" spans="1:15" s="17" customFormat="1">
      <c r="A51" s="13" t="s">
        <v>53</v>
      </c>
      <c r="B51" s="2" t="s">
        <v>227</v>
      </c>
      <c r="C51" s="30"/>
      <c r="D51" s="30"/>
      <c r="E51" s="30">
        <v>16</v>
      </c>
      <c r="F51" s="30"/>
      <c r="G51" s="30"/>
      <c r="H51" s="30"/>
      <c r="I51" s="30"/>
      <c r="J51" s="30"/>
      <c r="K51" s="30"/>
      <c r="L51" s="30"/>
      <c r="M51" s="30"/>
      <c r="N51" s="30"/>
      <c r="O51" s="16"/>
    </row>
    <row r="52" spans="1:15" s="17" customFormat="1">
      <c r="A52" s="13" t="s">
        <v>53</v>
      </c>
      <c r="B52" s="2" t="s">
        <v>227</v>
      </c>
      <c r="C52" s="30"/>
      <c r="D52" s="30"/>
      <c r="E52" s="30"/>
      <c r="F52" s="30"/>
      <c r="G52" s="30">
        <v>16</v>
      </c>
      <c r="H52" s="30"/>
      <c r="I52" s="30"/>
      <c r="J52" s="30"/>
      <c r="K52" s="30"/>
      <c r="L52" s="30"/>
      <c r="M52" s="30"/>
      <c r="N52" s="30"/>
      <c r="O52" s="16"/>
    </row>
    <row r="53" spans="1:15" s="17" customFormat="1">
      <c r="A53" s="13" t="s">
        <v>53</v>
      </c>
      <c r="B53" s="2" t="s">
        <v>227</v>
      </c>
      <c r="C53" s="30"/>
      <c r="D53" s="30"/>
      <c r="E53" s="30"/>
      <c r="F53" s="30"/>
      <c r="G53" s="30"/>
      <c r="H53" s="30"/>
      <c r="I53" s="30"/>
      <c r="J53" s="30">
        <v>16</v>
      </c>
      <c r="K53" s="30"/>
      <c r="L53" s="30"/>
      <c r="M53" s="30"/>
      <c r="N53" s="30"/>
      <c r="O53" s="16"/>
    </row>
    <row r="54" spans="1:15">
      <c r="A54" s="18" t="s">
        <v>43</v>
      </c>
      <c r="B54" s="7">
        <f>SUM(C54:N54)</f>
        <v>572</v>
      </c>
      <c r="C54" s="29">
        <f t="shared" ref="C54:N54" si="6">SUM(C55:C83)</f>
        <v>0</v>
      </c>
      <c r="D54" s="29">
        <f t="shared" si="6"/>
        <v>180</v>
      </c>
      <c r="E54" s="29">
        <f t="shared" si="6"/>
        <v>160</v>
      </c>
      <c r="F54" s="29">
        <f t="shared" si="6"/>
        <v>20</v>
      </c>
      <c r="G54" s="29">
        <f t="shared" si="6"/>
        <v>112</v>
      </c>
      <c r="H54" s="29">
        <f t="shared" si="6"/>
        <v>20</v>
      </c>
      <c r="I54" s="29">
        <f t="shared" si="6"/>
        <v>0</v>
      </c>
      <c r="J54" s="29">
        <f t="shared" si="6"/>
        <v>40</v>
      </c>
      <c r="K54" s="29">
        <f t="shared" si="6"/>
        <v>40</v>
      </c>
      <c r="L54" s="29">
        <f t="shared" si="6"/>
        <v>0</v>
      </c>
      <c r="M54" s="29">
        <f t="shared" si="6"/>
        <v>0</v>
      </c>
      <c r="N54" s="29">
        <f t="shared" si="6"/>
        <v>0</v>
      </c>
      <c r="O54" s="15"/>
    </row>
    <row r="55" spans="1:15">
      <c r="A55" s="13" t="s">
        <v>98</v>
      </c>
      <c r="B55" s="2" t="s">
        <v>5</v>
      </c>
      <c r="C55" s="27"/>
      <c r="D55" s="27">
        <v>20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15"/>
    </row>
    <row r="56" spans="1:15">
      <c r="A56" s="13" t="s">
        <v>98</v>
      </c>
      <c r="B56" s="2" t="s">
        <v>5</v>
      </c>
      <c r="C56" s="27"/>
      <c r="D56" s="27">
        <v>20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15"/>
    </row>
    <row r="57" spans="1:15">
      <c r="A57" s="13" t="s">
        <v>98</v>
      </c>
      <c r="B57" s="2" t="s">
        <v>5</v>
      </c>
      <c r="C57" s="27"/>
      <c r="D57" s="27"/>
      <c r="E57" s="27">
        <v>20</v>
      </c>
      <c r="F57" s="27"/>
      <c r="G57" s="27"/>
      <c r="H57" s="27"/>
      <c r="I57" s="27"/>
      <c r="J57" s="27"/>
      <c r="K57" s="27"/>
      <c r="L57" s="27"/>
      <c r="M57" s="27"/>
      <c r="N57" s="27"/>
      <c r="O57" s="15"/>
    </row>
    <row r="58" spans="1:15">
      <c r="A58" s="13" t="s">
        <v>98</v>
      </c>
      <c r="B58" s="2" t="s">
        <v>5</v>
      </c>
      <c r="C58" s="27"/>
      <c r="D58" s="27"/>
      <c r="E58" s="27">
        <v>20</v>
      </c>
      <c r="F58" s="27"/>
      <c r="G58" s="27"/>
      <c r="H58" s="27"/>
      <c r="I58" s="27"/>
      <c r="J58" s="27"/>
      <c r="K58" s="27"/>
      <c r="L58" s="27"/>
      <c r="M58" s="27"/>
      <c r="N58" s="27"/>
      <c r="O58" s="15"/>
    </row>
    <row r="59" spans="1:15">
      <c r="A59" s="13" t="s">
        <v>149</v>
      </c>
      <c r="B59" s="2" t="s">
        <v>4</v>
      </c>
      <c r="C59" s="27"/>
      <c r="D59" s="27">
        <v>20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15"/>
    </row>
    <row r="60" spans="1:15">
      <c r="A60" s="13" t="s">
        <v>150</v>
      </c>
      <c r="B60" s="2" t="s">
        <v>4</v>
      </c>
      <c r="C60" s="27"/>
      <c r="D60" s="27"/>
      <c r="E60" s="27">
        <v>20</v>
      </c>
      <c r="F60" s="27"/>
      <c r="G60" s="27"/>
      <c r="H60" s="27"/>
      <c r="I60" s="27"/>
      <c r="J60" s="27"/>
      <c r="K60" s="27"/>
      <c r="L60" s="27"/>
      <c r="M60" s="27"/>
      <c r="N60" s="27"/>
      <c r="O60" s="15"/>
    </row>
    <row r="61" spans="1:15">
      <c r="A61" s="13" t="s">
        <v>150</v>
      </c>
      <c r="B61" s="2" t="s">
        <v>4</v>
      </c>
      <c r="C61" s="27"/>
      <c r="D61" s="27"/>
      <c r="E61" s="27"/>
      <c r="F61" s="27"/>
      <c r="G61" s="27">
        <v>20</v>
      </c>
      <c r="H61" s="27"/>
      <c r="I61" s="27"/>
      <c r="J61" s="27"/>
      <c r="K61" s="27"/>
      <c r="L61" s="27"/>
      <c r="M61" s="27"/>
      <c r="N61" s="27"/>
      <c r="O61" s="15"/>
    </row>
    <row r="62" spans="1:15">
      <c r="A62" s="13" t="s">
        <v>150</v>
      </c>
      <c r="B62" s="2" t="s">
        <v>4</v>
      </c>
      <c r="C62" s="27"/>
      <c r="D62" s="27"/>
      <c r="E62" s="27"/>
      <c r="F62" s="27"/>
      <c r="G62" s="27"/>
      <c r="H62" s="27"/>
      <c r="I62" s="27"/>
      <c r="J62" s="27">
        <v>20</v>
      </c>
      <c r="K62" s="27"/>
      <c r="L62" s="27"/>
      <c r="M62" s="27"/>
      <c r="N62" s="27"/>
      <c r="O62" s="15"/>
    </row>
    <row r="63" spans="1:15">
      <c r="A63" s="25" t="s">
        <v>143</v>
      </c>
      <c r="B63" s="2" t="s">
        <v>2</v>
      </c>
      <c r="C63" s="30"/>
      <c r="D63" s="30">
        <v>20</v>
      </c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15"/>
    </row>
    <row r="64" spans="1:15">
      <c r="A64" s="25" t="s">
        <v>143</v>
      </c>
      <c r="B64" s="2" t="s">
        <v>2</v>
      </c>
      <c r="C64" s="30"/>
      <c r="D64" s="30">
        <v>20</v>
      </c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15"/>
    </row>
    <row r="65" spans="1:15">
      <c r="A65" s="25" t="s">
        <v>143</v>
      </c>
      <c r="B65" s="2" t="s">
        <v>2</v>
      </c>
      <c r="C65" s="30"/>
      <c r="D65" s="30"/>
      <c r="E65" s="30"/>
      <c r="F65" s="30"/>
      <c r="G65" s="30">
        <v>20</v>
      </c>
      <c r="H65" s="30"/>
      <c r="I65" s="30"/>
      <c r="J65" s="30"/>
      <c r="K65" s="30"/>
      <c r="L65" s="30"/>
      <c r="M65" s="30"/>
      <c r="N65" s="30"/>
      <c r="O65" s="15"/>
    </row>
    <row r="66" spans="1:15">
      <c r="A66" s="25" t="s">
        <v>143</v>
      </c>
      <c r="B66" s="2" t="s">
        <v>2</v>
      </c>
      <c r="C66" s="30"/>
      <c r="D66" s="30"/>
      <c r="E66" s="30"/>
      <c r="F66" s="30"/>
      <c r="G66" s="30"/>
      <c r="H66" s="30">
        <v>20</v>
      </c>
      <c r="I66" s="30"/>
      <c r="J66" s="30"/>
      <c r="K66" s="30"/>
      <c r="L66" s="30"/>
      <c r="M66" s="30"/>
      <c r="N66" s="30"/>
      <c r="O66" s="15"/>
    </row>
    <row r="67" spans="1:15">
      <c r="A67" s="13" t="s">
        <v>97</v>
      </c>
      <c r="B67" s="2" t="s">
        <v>227</v>
      </c>
      <c r="C67" s="27"/>
      <c r="D67" s="27"/>
      <c r="E67" s="27"/>
      <c r="F67" s="27">
        <v>20</v>
      </c>
      <c r="G67" s="27"/>
      <c r="H67" s="27"/>
      <c r="I67" s="27"/>
      <c r="J67" s="27"/>
      <c r="K67" s="27"/>
      <c r="L67" s="27"/>
      <c r="M67" s="27"/>
      <c r="N67" s="27"/>
      <c r="O67" s="15"/>
    </row>
    <row r="68" spans="1:15">
      <c r="A68" s="13" t="s">
        <v>97</v>
      </c>
      <c r="B68" s="2" t="s">
        <v>227</v>
      </c>
      <c r="C68" s="27"/>
      <c r="D68" s="27"/>
      <c r="E68" s="27"/>
      <c r="F68" s="27"/>
      <c r="G68" s="27">
        <v>20</v>
      </c>
      <c r="H68" s="27"/>
      <c r="I68" s="27"/>
      <c r="J68" s="27"/>
      <c r="K68" s="27"/>
      <c r="L68" s="27"/>
      <c r="M68" s="27"/>
      <c r="N68" s="27"/>
      <c r="O68" s="15"/>
    </row>
    <row r="69" spans="1:15">
      <c r="A69" s="13" t="s">
        <v>97</v>
      </c>
      <c r="B69" s="2" t="s">
        <v>6</v>
      </c>
      <c r="C69" s="27"/>
      <c r="D69" s="27"/>
      <c r="E69" s="27"/>
      <c r="F69" s="27"/>
      <c r="G69" s="27"/>
      <c r="H69" s="27"/>
      <c r="I69" s="27"/>
      <c r="J69" s="27">
        <v>20</v>
      </c>
      <c r="K69" s="27"/>
      <c r="L69" s="27"/>
      <c r="M69" s="27"/>
      <c r="N69" s="27"/>
      <c r="O69" s="15"/>
    </row>
    <row r="70" spans="1:15">
      <c r="A70" s="13" t="s">
        <v>97</v>
      </c>
      <c r="B70" s="2" t="s">
        <v>6</v>
      </c>
      <c r="C70" s="27"/>
      <c r="D70" s="27"/>
      <c r="E70" s="27"/>
      <c r="F70" s="27"/>
      <c r="G70" s="27"/>
      <c r="H70" s="27"/>
      <c r="I70" s="27"/>
      <c r="J70" s="27"/>
      <c r="K70" s="27">
        <v>20</v>
      </c>
      <c r="L70" s="27"/>
      <c r="M70" s="27"/>
      <c r="N70" s="27"/>
      <c r="O70" s="15"/>
    </row>
    <row r="71" spans="1:15">
      <c r="A71" s="13" t="s">
        <v>107</v>
      </c>
      <c r="B71" s="2" t="s">
        <v>7</v>
      </c>
      <c r="C71" s="27"/>
      <c r="D71" s="27"/>
      <c r="E71" s="27">
        <v>20</v>
      </c>
      <c r="F71" s="27"/>
      <c r="G71" s="27"/>
      <c r="H71" s="27"/>
      <c r="I71" s="27"/>
      <c r="J71" s="27"/>
      <c r="K71" s="27"/>
      <c r="L71" s="27"/>
      <c r="M71" s="27"/>
      <c r="N71" s="27"/>
      <c r="O71" s="15"/>
    </row>
    <row r="72" spans="1:15">
      <c r="A72" s="13" t="s">
        <v>107</v>
      </c>
      <c r="B72" s="2" t="s">
        <v>7</v>
      </c>
      <c r="C72" s="27"/>
      <c r="D72" s="27"/>
      <c r="E72" s="27">
        <v>20</v>
      </c>
      <c r="F72" s="27"/>
      <c r="G72" s="27"/>
      <c r="H72" s="27"/>
      <c r="I72" s="27"/>
      <c r="J72" s="27"/>
      <c r="K72" s="27"/>
      <c r="L72" s="27"/>
      <c r="M72" s="27"/>
      <c r="N72" s="27"/>
      <c r="O72" s="15"/>
    </row>
    <row r="73" spans="1:15">
      <c r="A73" s="13" t="s">
        <v>107</v>
      </c>
      <c r="B73" s="2" t="s">
        <v>7</v>
      </c>
      <c r="C73" s="27"/>
      <c r="D73" s="27"/>
      <c r="E73" s="27">
        <v>20</v>
      </c>
      <c r="F73" s="27"/>
      <c r="G73" s="27"/>
      <c r="H73" s="27"/>
      <c r="I73" s="27"/>
      <c r="J73" s="27"/>
      <c r="K73" s="27"/>
      <c r="L73" s="27"/>
      <c r="M73" s="27"/>
      <c r="N73" s="27"/>
      <c r="O73" s="15"/>
    </row>
    <row r="74" spans="1:15">
      <c r="A74" s="13" t="s">
        <v>107</v>
      </c>
      <c r="B74" s="2" t="s">
        <v>7</v>
      </c>
      <c r="C74" s="27"/>
      <c r="D74" s="27"/>
      <c r="E74" s="27"/>
      <c r="F74" s="27"/>
      <c r="G74" s="27">
        <v>20</v>
      </c>
      <c r="H74" s="27"/>
      <c r="I74" s="27"/>
      <c r="J74" s="27"/>
      <c r="K74" s="27"/>
      <c r="L74" s="27"/>
      <c r="M74" s="27"/>
      <c r="N74" s="27"/>
      <c r="O74" s="15"/>
    </row>
    <row r="75" spans="1:15" ht="36">
      <c r="A75" s="13" t="s">
        <v>106</v>
      </c>
      <c r="B75" s="2" t="s">
        <v>8</v>
      </c>
      <c r="C75" s="27"/>
      <c r="D75" s="27">
        <v>20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15"/>
    </row>
    <row r="76" spans="1:15">
      <c r="A76" s="13" t="s">
        <v>82</v>
      </c>
      <c r="B76" s="2" t="s">
        <v>9</v>
      </c>
      <c r="C76" s="27"/>
      <c r="D76" s="27"/>
      <c r="E76" s="27"/>
      <c r="F76" s="27"/>
      <c r="G76" s="27"/>
      <c r="H76" s="27"/>
      <c r="I76" s="27"/>
      <c r="J76" s="27"/>
      <c r="K76" s="27">
        <v>20</v>
      </c>
      <c r="L76" s="27"/>
      <c r="M76" s="27"/>
      <c r="N76" s="27"/>
      <c r="O76" s="15"/>
    </row>
    <row r="77" spans="1:15">
      <c r="A77" s="12" t="s">
        <v>202</v>
      </c>
      <c r="B77" s="2" t="s">
        <v>11</v>
      </c>
      <c r="C77" s="27"/>
      <c r="D77" s="27"/>
      <c r="E77" s="27"/>
      <c r="F77" s="27"/>
      <c r="G77" s="27">
        <v>16</v>
      </c>
      <c r="H77" s="27"/>
      <c r="I77" s="27"/>
      <c r="J77" s="27"/>
      <c r="K77" s="27"/>
      <c r="L77" s="27"/>
      <c r="M77" s="27"/>
      <c r="N77" s="27"/>
      <c r="O77" s="15"/>
    </row>
    <row r="78" spans="1:15">
      <c r="A78" s="12" t="s">
        <v>202</v>
      </c>
      <c r="B78" s="2" t="s">
        <v>11</v>
      </c>
      <c r="C78" s="27"/>
      <c r="D78" s="27"/>
      <c r="E78" s="27"/>
      <c r="F78" s="27"/>
      <c r="G78" s="27">
        <v>16</v>
      </c>
      <c r="H78" s="27"/>
      <c r="I78" s="27"/>
      <c r="J78" s="27"/>
      <c r="K78" s="27"/>
      <c r="L78" s="27"/>
      <c r="M78" s="27"/>
      <c r="N78" s="27"/>
      <c r="O78" s="15"/>
    </row>
    <row r="79" spans="1:15">
      <c r="A79" s="13" t="s">
        <v>110</v>
      </c>
      <c r="B79" s="2" t="s">
        <v>14</v>
      </c>
      <c r="C79" s="27"/>
      <c r="D79" s="27">
        <v>20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15"/>
    </row>
    <row r="80" spans="1:15">
      <c r="A80" s="13" t="s">
        <v>110</v>
      </c>
      <c r="B80" s="2" t="s">
        <v>14</v>
      </c>
      <c r="C80" s="27"/>
      <c r="D80" s="27"/>
      <c r="E80" s="27">
        <v>20</v>
      </c>
      <c r="F80" s="27"/>
      <c r="G80" s="27"/>
      <c r="H80" s="27"/>
      <c r="I80" s="27"/>
      <c r="J80" s="27"/>
      <c r="K80" s="27"/>
      <c r="L80" s="27"/>
      <c r="M80" s="27"/>
      <c r="N80" s="27"/>
      <c r="O80" s="15"/>
    </row>
    <row r="81" spans="1:15">
      <c r="A81" s="13" t="s">
        <v>111</v>
      </c>
      <c r="B81" s="2" t="s">
        <v>14</v>
      </c>
      <c r="C81" s="27"/>
      <c r="D81" s="27">
        <v>20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15"/>
    </row>
    <row r="82" spans="1:15">
      <c r="A82" s="13" t="s">
        <v>111</v>
      </c>
      <c r="B82" s="2" t="s">
        <v>14</v>
      </c>
      <c r="C82" s="27"/>
      <c r="D82" s="27"/>
      <c r="E82" s="27">
        <v>20</v>
      </c>
      <c r="F82" s="27"/>
      <c r="G82" s="27"/>
      <c r="H82" s="27"/>
      <c r="I82" s="27"/>
      <c r="J82" s="27"/>
      <c r="K82" s="27"/>
      <c r="L82" s="27"/>
      <c r="M82" s="27"/>
      <c r="N82" s="27"/>
      <c r="O82" s="15"/>
    </row>
    <row r="83" spans="1:15">
      <c r="A83" s="13" t="s">
        <v>112</v>
      </c>
      <c r="B83" s="2" t="s">
        <v>14</v>
      </c>
      <c r="C83" s="27"/>
      <c r="D83" s="27">
        <v>20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15"/>
    </row>
    <row r="84" spans="1:15" ht="36">
      <c r="A84" s="11" t="s">
        <v>54</v>
      </c>
      <c r="B84" s="4"/>
      <c r="C84" s="21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15"/>
    </row>
    <row r="85" spans="1:15">
      <c r="A85" s="18" t="s">
        <v>43</v>
      </c>
      <c r="B85" s="7">
        <f>SUM(C85:N85)</f>
        <v>320</v>
      </c>
      <c r="C85" s="21">
        <f>SUM(C86:C101)</f>
        <v>0</v>
      </c>
      <c r="D85" s="21">
        <f t="shared" ref="D85:N85" si="7">SUM(D86:D101)</f>
        <v>60</v>
      </c>
      <c r="E85" s="21">
        <f t="shared" si="7"/>
        <v>60</v>
      </c>
      <c r="F85" s="21">
        <f t="shared" si="7"/>
        <v>80</v>
      </c>
      <c r="G85" s="21">
        <f t="shared" si="7"/>
        <v>80</v>
      </c>
      <c r="H85" s="21">
        <f t="shared" si="7"/>
        <v>0</v>
      </c>
      <c r="I85" s="21">
        <f t="shared" si="7"/>
        <v>0</v>
      </c>
      <c r="J85" s="21">
        <f t="shared" si="7"/>
        <v>20</v>
      </c>
      <c r="K85" s="21">
        <f t="shared" si="7"/>
        <v>20</v>
      </c>
      <c r="L85" s="21">
        <f t="shared" si="7"/>
        <v>0</v>
      </c>
      <c r="M85" s="21">
        <f t="shared" si="7"/>
        <v>0</v>
      </c>
      <c r="N85" s="21">
        <f t="shared" si="7"/>
        <v>0</v>
      </c>
      <c r="O85" s="15"/>
    </row>
    <row r="86" spans="1:15">
      <c r="A86" s="12" t="s">
        <v>203</v>
      </c>
      <c r="B86" s="2" t="s">
        <v>12</v>
      </c>
      <c r="C86" s="27"/>
      <c r="D86" s="27">
        <v>20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15"/>
    </row>
    <row r="87" spans="1:15">
      <c r="A87" s="12" t="s">
        <v>203</v>
      </c>
      <c r="B87" s="2" t="s">
        <v>12</v>
      </c>
      <c r="C87" s="27"/>
      <c r="D87" s="27"/>
      <c r="E87" s="27">
        <v>20</v>
      </c>
      <c r="F87" s="27"/>
      <c r="G87" s="27"/>
      <c r="H87" s="27"/>
      <c r="I87" s="27"/>
      <c r="J87" s="27"/>
      <c r="K87" s="27"/>
      <c r="L87" s="27"/>
      <c r="M87" s="27"/>
      <c r="N87" s="27"/>
      <c r="O87" s="15"/>
    </row>
    <row r="88" spans="1:15">
      <c r="A88" s="12" t="s">
        <v>204</v>
      </c>
      <c r="B88" s="2" t="s">
        <v>12</v>
      </c>
      <c r="C88" s="27"/>
      <c r="D88" s="27"/>
      <c r="E88" s="27"/>
      <c r="F88" s="27">
        <v>20</v>
      </c>
      <c r="G88" s="27"/>
      <c r="H88" s="27"/>
      <c r="I88" s="27"/>
      <c r="J88" s="27"/>
      <c r="K88" s="27"/>
      <c r="L88" s="27"/>
      <c r="M88" s="27"/>
      <c r="N88" s="27"/>
      <c r="O88" s="15"/>
    </row>
    <row r="89" spans="1:15">
      <c r="A89" s="12" t="s">
        <v>204</v>
      </c>
      <c r="B89" s="2" t="s">
        <v>12</v>
      </c>
      <c r="C89" s="27"/>
      <c r="D89" s="27"/>
      <c r="E89" s="27"/>
      <c r="F89" s="27"/>
      <c r="G89" s="27">
        <v>20</v>
      </c>
      <c r="H89" s="27"/>
      <c r="I89" s="27"/>
      <c r="J89" s="27"/>
      <c r="K89" s="27"/>
      <c r="L89" s="27"/>
      <c r="M89" s="27"/>
      <c r="N89" s="27"/>
      <c r="O89" s="15"/>
    </row>
    <row r="90" spans="1:15">
      <c r="A90" s="12" t="s">
        <v>205</v>
      </c>
      <c r="B90" s="2" t="s">
        <v>12</v>
      </c>
      <c r="C90" s="27"/>
      <c r="D90" s="27">
        <v>20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15"/>
    </row>
    <row r="91" spans="1:15">
      <c r="A91" s="12" t="s">
        <v>205</v>
      </c>
      <c r="B91" s="2" t="s">
        <v>12</v>
      </c>
      <c r="C91" s="27"/>
      <c r="D91" s="27"/>
      <c r="E91" s="27">
        <v>20</v>
      </c>
      <c r="F91" s="27"/>
      <c r="G91" s="27"/>
      <c r="H91" s="27"/>
      <c r="I91" s="27"/>
      <c r="J91" s="27"/>
      <c r="K91" s="27"/>
      <c r="L91" s="27"/>
      <c r="M91" s="27"/>
      <c r="N91" s="27"/>
      <c r="O91" s="15"/>
    </row>
    <row r="92" spans="1:15">
      <c r="A92" s="12" t="s">
        <v>206</v>
      </c>
      <c r="B92" s="2" t="s">
        <v>12</v>
      </c>
      <c r="C92" s="27"/>
      <c r="D92" s="27"/>
      <c r="E92" s="27"/>
      <c r="F92" s="27">
        <v>20</v>
      </c>
      <c r="G92" s="27"/>
      <c r="H92" s="27"/>
      <c r="I92" s="27"/>
      <c r="J92" s="27"/>
      <c r="K92" s="27"/>
      <c r="L92" s="27"/>
      <c r="M92" s="27"/>
      <c r="N92" s="27"/>
      <c r="O92" s="15"/>
    </row>
    <row r="93" spans="1:15">
      <c r="A93" s="12" t="s">
        <v>206</v>
      </c>
      <c r="B93" s="2" t="s">
        <v>12</v>
      </c>
      <c r="C93" s="27"/>
      <c r="D93" s="27"/>
      <c r="E93" s="27"/>
      <c r="F93" s="27"/>
      <c r="G93" s="27">
        <v>20</v>
      </c>
      <c r="H93" s="27"/>
      <c r="I93" s="27"/>
      <c r="J93" s="27"/>
      <c r="K93" s="27"/>
      <c r="L93" s="27"/>
      <c r="M93" s="27"/>
      <c r="N93" s="27"/>
      <c r="O93" s="15"/>
    </row>
    <row r="94" spans="1:15">
      <c r="A94" s="12" t="s">
        <v>207</v>
      </c>
      <c r="B94" s="2" t="s">
        <v>12</v>
      </c>
      <c r="C94" s="27"/>
      <c r="D94" s="27">
        <v>20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15"/>
    </row>
    <row r="95" spans="1:15">
      <c r="A95" s="12" t="s">
        <v>207</v>
      </c>
      <c r="B95" s="2" t="s">
        <v>12</v>
      </c>
      <c r="C95" s="27"/>
      <c r="D95" s="27"/>
      <c r="E95" s="27"/>
      <c r="F95" s="27">
        <v>20</v>
      </c>
      <c r="G95" s="27"/>
      <c r="H95" s="27"/>
      <c r="I95" s="27"/>
      <c r="J95" s="27"/>
      <c r="K95" s="27"/>
      <c r="L95" s="27"/>
      <c r="M95" s="27"/>
      <c r="N95" s="27"/>
      <c r="O95" s="15"/>
    </row>
    <row r="96" spans="1:15">
      <c r="A96" s="12" t="s">
        <v>207</v>
      </c>
      <c r="B96" s="2" t="s">
        <v>12</v>
      </c>
      <c r="C96" s="27"/>
      <c r="D96" s="27"/>
      <c r="E96" s="27"/>
      <c r="F96" s="27"/>
      <c r="G96" s="27">
        <v>20</v>
      </c>
      <c r="H96" s="27"/>
      <c r="I96" s="27"/>
      <c r="J96" s="27"/>
      <c r="K96" s="27"/>
      <c r="L96" s="27"/>
      <c r="M96" s="27"/>
      <c r="N96" s="27"/>
      <c r="O96" s="15"/>
    </row>
    <row r="97" spans="1:15">
      <c r="A97" s="12" t="s">
        <v>207</v>
      </c>
      <c r="B97" s="2" t="s">
        <v>12</v>
      </c>
      <c r="C97" s="27"/>
      <c r="D97" s="27"/>
      <c r="E97" s="27"/>
      <c r="F97" s="27"/>
      <c r="G97" s="27"/>
      <c r="H97" s="27"/>
      <c r="I97" s="27"/>
      <c r="J97" s="27">
        <v>20</v>
      </c>
      <c r="K97" s="27"/>
      <c r="L97" s="27"/>
      <c r="M97" s="27"/>
      <c r="N97" s="27"/>
      <c r="O97" s="15"/>
    </row>
    <row r="98" spans="1:15">
      <c r="A98" s="12" t="s">
        <v>207</v>
      </c>
      <c r="B98" s="2" t="s">
        <v>12</v>
      </c>
      <c r="C98" s="27"/>
      <c r="D98" s="27"/>
      <c r="E98" s="27"/>
      <c r="F98" s="27"/>
      <c r="G98" s="27"/>
      <c r="H98" s="27"/>
      <c r="I98" s="27"/>
      <c r="J98" s="27"/>
      <c r="K98" s="27">
        <v>20</v>
      </c>
      <c r="L98" s="27"/>
      <c r="M98" s="27"/>
      <c r="N98" s="27"/>
      <c r="O98" s="15"/>
    </row>
    <row r="99" spans="1:15">
      <c r="A99" s="12" t="s">
        <v>208</v>
      </c>
      <c r="B99" s="2" t="s">
        <v>12</v>
      </c>
      <c r="C99" s="27"/>
      <c r="D99" s="27"/>
      <c r="E99" s="27">
        <v>20</v>
      </c>
      <c r="F99" s="27"/>
      <c r="G99" s="27"/>
      <c r="H99" s="27"/>
      <c r="I99" s="27"/>
      <c r="J99" s="27"/>
      <c r="K99" s="27"/>
      <c r="L99" s="27"/>
      <c r="M99" s="27"/>
      <c r="N99" s="27"/>
      <c r="O99" s="15"/>
    </row>
    <row r="100" spans="1:15">
      <c r="A100" s="12" t="s">
        <v>208</v>
      </c>
      <c r="B100" s="2" t="s">
        <v>12</v>
      </c>
      <c r="C100" s="27"/>
      <c r="D100" s="27"/>
      <c r="E100" s="27"/>
      <c r="F100" s="27"/>
      <c r="G100" s="27">
        <v>20</v>
      </c>
      <c r="H100" s="27"/>
      <c r="I100" s="27"/>
      <c r="J100" s="27"/>
      <c r="K100" s="27"/>
      <c r="L100" s="27"/>
      <c r="M100" s="27"/>
      <c r="N100" s="27"/>
      <c r="O100" s="15"/>
    </row>
    <row r="101" spans="1:15">
      <c r="A101" s="12" t="s">
        <v>86</v>
      </c>
      <c r="B101" s="2" t="s">
        <v>12</v>
      </c>
      <c r="C101" s="27"/>
      <c r="D101" s="27"/>
      <c r="E101" s="27"/>
      <c r="F101" s="27">
        <v>20</v>
      </c>
      <c r="G101" s="27"/>
      <c r="H101" s="27"/>
      <c r="I101" s="27"/>
      <c r="J101" s="27"/>
      <c r="K101" s="27"/>
      <c r="L101" s="27"/>
      <c r="M101" s="27"/>
      <c r="N101" s="27"/>
      <c r="O101" s="15"/>
    </row>
    <row r="102" spans="1:15" ht="36">
      <c r="A102" s="10" t="s">
        <v>55</v>
      </c>
      <c r="B102" s="7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15"/>
    </row>
    <row r="103" spans="1:15">
      <c r="A103" s="18" t="s">
        <v>50</v>
      </c>
      <c r="B103" s="7">
        <f>SUM(C103:N103)</f>
        <v>144</v>
      </c>
      <c r="C103" s="29">
        <f>SUM(C104:C112)</f>
        <v>0</v>
      </c>
      <c r="D103" s="29">
        <f t="shared" ref="D103:N103" si="8">SUM(D104:D112)</f>
        <v>64</v>
      </c>
      <c r="E103" s="29">
        <f t="shared" si="8"/>
        <v>16</v>
      </c>
      <c r="F103" s="29">
        <f t="shared" si="8"/>
        <v>0</v>
      </c>
      <c r="G103" s="29">
        <f t="shared" si="8"/>
        <v>0</v>
      </c>
      <c r="H103" s="29">
        <f t="shared" si="8"/>
        <v>16</v>
      </c>
      <c r="I103" s="29">
        <f t="shared" si="8"/>
        <v>16</v>
      </c>
      <c r="J103" s="29">
        <f t="shared" si="8"/>
        <v>32</v>
      </c>
      <c r="K103" s="29">
        <f t="shared" si="8"/>
        <v>0</v>
      </c>
      <c r="L103" s="29">
        <f t="shared" si="8"/>
        <v>0</v>
      </c>
      <c r="M103" s="29">
        <f t="shared" si="8"/>
        <v>0</v>
      </c>
      <c r="N103" s="29">
        <f t="shared" si="8"/>
        <v>0</v>
      </c>
      <c r="O103" s="15"/>
    </row>
    <row r="104" spans="1:15">
      <c r="A104" s="13" t="s">
        <v>99</v>
      </c>
      <c r="B104" s="2" t="s">
        <v>5</v>
      </c>
      <c r="C104" s="30"/>
      <c r="D104" s="30">
        <v>16</v>
      </c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15"/>
    </row>
    <row r="105" spans="1:15">
      <c r="A105" s="13" t="s">
        <v>101</v>
      </c>
      <c r="B105" s="2" t="s">
        <v>5</v>
      </c>
      <c r="C105" s="30"/>
      <c r="D105" s="30"/>
      <c r="E105" s="30"/>
      <c r="F105" s="30"/>
      <c r="G105" s="30"/>
      <c r="H105" s="30"/>
      <c r="I105" s="30"/>
      <c r="J105" s="30">
        <v>16</v>
      </c>
      <c r="K105" s="30"/>
      <c r="L105" s="30"/>
      <c r="M105" s="30"/>
      <c r="N105" s="30"/>
      <c r="O105" s="15"/>
    </row>
    <row r="106" spans="1:15">
      <c r="A106" s="13" t="s">
        <v>56</v>
      </c>
      <c r="B106" s="2" t="s">
        <v>4</v>
      </c>
      <c r="C106" s="30"/>
      <c r="D106" s="30">
        <v>16</v>
      </c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15"/>
    </row>
    <row r="107" spans="1:15">
      <c r="A107" s="13" t="s">
        <v>56</v>
      </c>
      <c r="B107" s="2" t="s">
        <v>4</v>
      </c>
      <c r="C107" s="30"/>
      <c r="D107" s="30"/>
      <c r="E107" s="30"/>
      <c r="F107" s="30"/>
      <c r="G107" s="30"/>
      <c r="H107" s="30"/>
      <c r="I107" s="30"/>
      <c r="J107" s="30">
        <v>16</v>
      </c>
      <c r="K107" s="30"/>
      <c r="L107" s="30"/>
      <c r="M107" s="30"/>
      <c r="N107" s="30"/>
      <c r="O107" s="15"/>
    </row>
    <row r="108" spans="1:15">
      <c r="A108" s="13" t="s">
        <v>209</v>
      </c>
      <c r="B108" s="2" t="s">
        <v>2</v>
      </c>
      <c r="C108" s="30"/>
      <c r="D108" s="30"/>
      <c r="E108" s="30"/>
      <c r="F108" s="30"/>
      <c r="G108" s="30"/>
      <c r="H108" s="30"/>
      <c r="I108" s="30">
        <v>16</v>
      </c>
      <c r="J108" s="30"/>
      <c r="K108" s="30"/>
      <c r="L108" s="30"/>
      <c r="M108" s="30"/>
      <c r="N108" s="30"/>
      <c r="O108" s="15"/>
    </row>
    <row r="109" spans="1:15">
      <c r="A109" s="13" t="s">
        <v>209</v>
      </c>
      <c r="B109" s="2" t="s">
        <v>2</v>
      </c>
      <c r="C109" s="30"/>
      <c r="D109" s="30">
        <v>16</v>
      </c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15"/>
    </row>
    <row r="110" spans="1:15">
      <c r="A110" s="13" t="s">
        <v>210</v>
      </c>
      <c r="B110" s="2" t="s">
        <v>6</v>
      </c>
      <c r="C110" s="30"/>
      <c r="D110" s="30">
        <v>16</v>
      </c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15"/>
    </row>
    <row r="111" spans="1:15">
      <c r="A111" s="13" t="s">
        <v>211</v>
      </c>
      <c r="B111" s="2" t="s">
        <v>6</v>
      </c>
      <c r="C111" s="30"/>
      <c r="D111" s="30"/>
      <c r="E111" s="30"/>
      <c r="F111" s="30"/>
      <c r="G111" s="30"/>
      <c r="H111" s="30">
        <v>16</v>
      </c>
      <c r="I111" s="30"/>
      <c r="J111" s="30"/>
      <c r="K111" s="30"/>
      <c r="L111" s="30"/>
      <c r="M111" s="30"/>
      <c r="N111" s="30"/>
      <c r="O111" s="15"/>
    </row>
    <row r="112" spans="1:15">
      <c r="A112" s="46" t="s">
        <v>212</v>
      </c>
      <c r="B112" s="2" t="s">
        <v>7</v>
      </c>
      <c r="C112" s="30"/>
      <c r="D112" s="30"/>
      <c r="E112" s="30">
        <v>16</v>
      </c>
      <c r="F112" s="30"/>
      <c r="G112" s="30"/>
      <c r="H112" s="30"/>
      <c r="I112" s="30"/>
      <c r="J112" s="30"/>
      <c r="K112" s="30"/>
      <c r="L112" s="30"/>
      <c r="M112" s="30"/>
      <c r="N112" s="30"/>
      <c r="O112" s="15"/>
    </row>
    <row r="113" spans="1:15">
      <c r="A113" s="18" t="s">
        <v>43</v>
      </c>
      <c r="B113" s="7">
        <f>SUM(C113:N113)</f>
        <v>960</v>
      </c>
      <c r="C113" s="21">
        <f>SUM(C114:C161)</f>
        <v>80</v>
      </c>
      <c r="D113" s="21">
        <f t="shared" ref="D113:N113" si="9">SUM(D114:D161)</f>
        <v>80</v>
      </c>
      <c r="E113" s="21">
        <f t="shared" si="9"/>
        <v>160</v>
      </c>
      <c r="F113" s="21">
        <f t="shared" si="9"/>
        <v>40</v>
      </c>
      <c r="G113" s="21">
        <f t="shared" si="9"/>
        <v>40</v>
      </c>
      <c r="H113" s="21">
        <f t="shared" si="9"/>
        <v>100</v>
      </c>
      <c r="I113" s="21">
        <f t="shared" si="9"/>
        <v>60</v>
      </c>
      <c r="J113" s="21">
        <f t="shared" si="9"/>
        <v>120</v>
      </c>
      <c r="K113" s="21">
        <f t="shared" si="9"/>
        <v>120</v>
      </c>
      <c r="L113" s="21">
        <f t="shared" si="9"/>
        <v>120</v>
      </c>
      <c r="M113" s="21">
        <f t="shared" si="9"/>
        <v>40</v>
      </c>
      <c r="N113" s="21">
        <f t="shared" si="9"/>
        <v>0</v>
      </c>
      <c r="O113" s="15"/>
    </row>
    <row r="114" spans="1:15">
      <c r="A114" s="13" t="s">
        <v>102</v>
      </c>
      <c r="B114" s="2" t="s">
        <v>5</v>
      </c>
      <c r="C114" s="27"/>
      <c r="D114" s="27"/>
      <c r="E114" s="27">
        <v>20</v>
      </c>
      <c r="F114" s="27"/>
      <c r="G114" s="27"/>
      <c r="H114" s="27"/>
      <c r="I114" s="27"/>
      <c r="J114" s="27"/>
      <c r="K114" s="27"/>
      <c r="L114" s="27"/>
      <c r="M114" s="27"/>
      <c r="N114" s="27"/>
      <c r="O114" s="15"/>
    </row>
    <row r="115" spans="1:15">
      <c r="A115" s="13" t="s">
        <v>102</v>
      </c>
      <c r="B115" s="2" t="s">
        <v>5</v>
      </c>
      <c r="C115" s="27"/>
      <c r="D115" s="27"/>
      <c r="E115" s="27"/>
      <c r="F115" s="27"/>
      <c r="G115" s="27"/>
      <c r="H115" s="27"/>
      <c r="I115" s="27">
        <v>20</v>
      </c>
      <c r="J115" s="27"/>
      <c r="K115" s="27"/>
      <c r="L115" s="27"/>
      <c r="M115" s="27"/>
      <c r="N115" s="27"/>
      <c r="O115" s="15"/>
    </row>
    <row r="116" spans="1:15">
      <c r="A116" s="13" t="s">
        <v>102</v>
      </c>
      <c r="B116" s="2" t="s">
        <v>5</v>
      </c>
      <c r="C116" s="27"/>
      <c r="D116" s="27"/>
      <c r="E116" s="27"/>
      <c r="F116" s="27"/>
      <c r="G116" s="27"/>
      <c r="H116" s="27"/>
      <c r="I116" s="27"/>
      <c r="J116" s="27">
        <v>20</v>
      </c>
      <c r="K116" s="27"/>
      <c r="L116" s="27"/>
      <c r="M116" s="27"/>
      <c r="N116" s="27"/>
      <c r="O116" s="15"/>
    </row>
    <row r="117" spans="1:15">
      <c r="A117" s="13" t="s">
        <v>103</v>
      </c>
      <c r="B117" s="2" t="s">
        <v>5</v>
      </c>
      <c r="C117" s="27"/>
      <c r="D117" s="27"/>
      <c r="E117" s="27">
        <v>20</v>
      </c>
      <c r="F117" s="27"/>
      <c r="G117" s="27"/>
      <c r="H117" s="27"/>
      <c r="I117" s="27"/>
      <c r="J117" s="27"/>
      <c r="K117" s="27"/>
      <c r="L117" s="27"/>
      <c r="M117" s="27"/>
      <c r="N117" s="27"/>
      <c r="O117" s="15"/>
    </row>
    <row r="118" spans="1:15">
      <c r="A118" s="13" t="s">
        <v>103</v>
      </c>
      <c r="B118" s="2" t="s">
        <v>5</v>
      </c>
      <c r="C118" s="27"/>
      <c r="D118" s="27"/>
      <c r="E118" s="27">
        <v>20</v>
      </c>
      <c r="F118" s="27"/>
      <c r="G118" s="27"/>
      <c r="H118" s="27"/>
      <c r="I118" s="27"/>
      <c r="J118" s="27"/>
      <c r="K118" s="27"/>
      <c r="L118" s="27"/>
      <c r="M118" s="27"/>
      <c r="N118" s="27"/>
      <c r="O118" s="15"/>
    </row>
    <row r="119" spans="1:15">
      <c r="A119" s="13" t="s">
        <v>193</v>
      </c>
      <c r="B119" s="2" t="s">
        <v>5</v>
      </c>
      <c r="C119" s="27"/>
      <c r="D119" s="27"/>
      <c r="E119" s="27"/>
      <c r="F119" s="27"/>
      <c r="G119" s="27">
        <v>20</v>
      </c>
      <c r="H119" s="27"/>
      <c r="I119" s="27"/>
      <c r="J119" s="27"/>
      <c r="K119" s="27"/>
      <c r="L119" s="27"/>
      <c r="M119" s="27"/>
      <c r="N119" s="27"/>
      <c r="O119" s="15"/>
    </row>
    <row r="120" spans="1:15" ht="21.75" customHeight="1">
      <c r="A120" s="13" t="s">
        <v>193</v>
      </c>
      <c r="B120" s="2" t="s">
        <v>5</v>
      </c>
      <c r="C120" s="27"/>
      <c r="D120" s="27"/>
      <c r="E120" s="27"/>
      <c r="F120" s="27"/>
      <c r="G120" s="27"/>
      <c r="H120" s="27"/>
      <c r="I120" s="27"/>
      <c r="J120" s="27"/>
      <c r="K120" s="27">
        <v>20</v>
      </c>
      <c r="L120" s="27"/>
      <c r="M120" s="27"/>
      <c r="N120" s="27"/>
      <c r="O120" s="15"/>
    </row>
    <row r="121" spans="1:15">
      <c r="A121" s="13" t="s">
        <v>193</v>
      </c>
      <c r="B121" s="2" t="s">
        <v>5</v>
      </c>
      <c r="C121" s="27"/>
      <c r="D121" s="27"/>
      <c r="E121" s="27"/>
      <c r="F121" s="27"/>
      <c r="G121" s="27"/>
      <c r="H121" s="27"/>
      <c r="I121" s="27"/>
      <c r="J121" s="27"/>
      <c r="K121" s="27"/>
      <c r="L121" s="27">
        <v>20</v>
      </c>
      <c r="M121" s="27"/>
      <c r="N121" s="27"/>
      <c r="O121" s="15"/>
    </row>
    <row r="122" spans="1:15">
      <c r="A122" s="13" t="s">
        <v>193</v>
      </c>
      <c r="B122" s="2" t="s">
        <v>5</v>
      </c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>
        <v>20</v>
      </c>
      <c r="N122" s="27"/>
      <c r="O122" s="15"/>
    </row>
    <row r="123" spans="1:15">
      <c r="A123" s="13" t="s">
        <v>100</v>
      </c>
      <c r="B123" s="2" t="s">
        <v>5</v>
      </c>
      <c r="C123" s="27"/>
      <c r="D123" s="27"/>
      <c r="E123" s="27"/>
      <c r="F123" s="27"/>
      <c r="G123" s="27"/>
      <c r="H123" s="27">
        <v>20</v>
      </c>
      <c r="I123" s="27"/>
      <c r="J123" s="27"/>
      <c r="K123" s="27"/>
      <c r="L123" s="27"/>
      <c r="M123" s="27"/>
      <c r="N123" s="27"/>
      <c r="O123" s="15"/>
    </row>
    <row r="124" spans="1:15">
      <c r="A124" s="13" t="s">
        <v>79</v>
      </c>
      <c r="B124" s="2" t="s">
        <v>4</v>
      </c>
      <c r="C124" s="27">
        <v>20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15"/>
    </row>
    <row r="125" spans="1:15">
      <c r="A125" s="13" t="s">
        <v>79</v>
      </c>
      <c r="B125" s="2" t="s">
        <v>4</v>
      </c>
      <c r="C125" s="27"/>
      <c r="D125" s="27">
        <v>20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15"/>
    </row>
    <row r="126" spans="1:15">
      <c r="A126" s="13" t="s">
        <v>79</v>
      </c>
      <c r="B126" s="2" t="s">
        <v>4</v>
      </c>
      <c r="C126" s="27"/>
      <c r="D126" s="27"/>
      <c r="E126" s="27">
        <v>20</v>
      </c>
      <c r="F126" s="27"/>
      <c r="G126" s="27"/>
      <c r="H126" s="27"/>
      <c r="I126" s="27"/>
      <c r="J126" s="27"/>
      <c r="K126" s="27"/>
      <c r="L126" s="27"/>
      <c r="M126" s="27"/>
      <c r="N126" s="27"/>
      <c r="O126" s="15"/>
    </row>
    <row r="127" spans="1:15">
      <c r="A127" s="13" t="s">
        <v>79</v>
      </c>
      <c r="B127" s="2" t="s">
        <v>4</v>
      </c>
      <c r="C127" s="27"/>
      <c r="D127" s="27"/>
      <c r="E127" s="27"/>
      <c r="F127" s="27">
        <v>20</v>
      </c>
      <c r="G127" s="27"/>
      <c r="H127" s="27"/>
      <c r="I127" s="27"/>
      <c r="J127" s="27"/>
      <c r="K127" s="27"/>
      <c r="L127" s="27"/>
      <c r="M127" s="27"/>
      <c r="N127" s="27"/>
      <c r="O127" s="15"/>
    </row>
    <row r="128" spans="1:15">
      <c r="A128" s="13" t="s">
        <v>79</v>
      </c>
      <c r="B128" s="2" t="s">
        <v>4</v>
      </c>
      <c r="C128" s="27"/>
      <c r="D128" s="27"/>
      <c r="E128" s="27"/>
      <c r="F128" s="27"/>
      <c r="G128" s="27">
        <v>20</v>
      </c>
      <c r="H128" s="27"/>
      <c r="I128" s="27"/>
      <c r="J128" s="27"/>
      <c r="K128" s="27"/>
      <c r="L128" s="27"/>
      <c r="M128" s="27"/>
      <c r="N128" s="27"/>
      <c r="O128" s="15"/>
    </row>
    <row r="129" spans="1:15">
      <c r="A129" s="13" t="s">
        <v>79</v>
      </c>
      <c r="B129" s="2" t="s">
        <v>4</v>
      </c>
      <c r="C129" s="27"/>
      <c r="D129" s="27"/>
      <c r="E129" s="27"/>
      <c r="F129" s="27"/>
      <c r="G129" s="27"/>
      <c r="H129" s="27">
        <v>20</v>
      </c>
      <c r="I129" s="27"/>
      <c r="J129" s="27"/>
      <c r="K129" s="27"/>
      <c r="L129" s="27"/>
      <c r="M129" s="27"/>
      <c r="N129" s="27"/>
      <c r="O129" s="15"/>
    </row>
    <row r="130" spans="1:15">
      <c r="A130" s="13" t="s">
        <v>79</v>
      </c>
      <c r="B130" s="2" t="s">
        <v>4</v>
      </c>
      <c r="C130" s="27"/>
      <c r="D130" s="27"/>
      <c r="E130" s="27"/>
      <c r="F130" s="27"/>
      <c r="G130" s="27"/>
      <c r="H130" s="27"/>
      <c r="I130" s="27">
        <v>20</v>
      </c>
      <c r="J130" s="27"/>
      <c r="K130" s="27"/>
      <c r="L130" s="27"/>
      <c r="M130" s="27"/>
      <c r="N130" s="27"/>
      <c r="O130" s="15"/>
    </row>
    <row r="131" spans="1:15">
      <c r="A131" s="13" t="s">
        <v>79</v>
      </c>
      <c r="B131" s="2" t="s">
        <v>4</v>
      </c>
      <c r="C131" s="27"/>
      <c r="D131" s="27"/>
      <c r="E131" s="27"/>
      <c r="F131" s="27"/>
      <c r="G131" s="27"/>
      <c r="H131" s="27"/>
      <c r="I131" s="27"/>
      <c r="J131" s="27">
        <v>20</v>
      </c>
      <c r="K131" s="27"/>
      <c r="L131" s="27"/>
      <c r="M131" s="27"/>
      <c r="N131" s="27"/>
      <c r="O131" s="15"/>
    </row>
    <row r="132" spans="1:15">
      <c r="A132" s="13" t="s">
        <v>79</v>
      </c>
      <c r="B132" s="2" t="s">
        <v>4</v>
      </c>
      <c r="C132" s="27"/>
      <c r="D132" s="27"/>
      <c r="E132" s="27"/>
      <c r="F132" s="27"/>
      <c r="G132" s="27"/>
      <c r="H132" s="27"/>
      <c r="I132" s="27"/>
      <c r="J132" s="27"/>
      <c r="K132" s="27">
        <v>20</v>
      </c>
      <c r="L132" s="27"/>
      <c r="M132" s="27"/>
      <c r="N132" s="27"/>
      <c r="O132" s="15"/>
    </row>
    <row r="133" spans="1:15">
      <c r="A133" s="13" t="s">
        <v>79</v>
      </c>
      <c r="B133" s="2" t="s">
        <v>4</v>
      </c>
      <c r="C133" s="27"/>
      <c r="D133" s="27"/>
      <c r="E133" s="27"/>
      <c r="F133" s="27"/>
      <c r="G133" s="27"/>
      <c r="H133" s="27"/>
      <c r="I133" s="27"/>
      <c r="J133" s="27"/>
      <c r="K133" s="27"/>
      <c r="L133" s="27">
        <v>20</v>
      </c>
      <c r="M133" s="27"/>
      <c r="N133" s="27"/>
      <c r="O133" s="15"/>
    </row>
    <row r="134" spans="1:15">
      <c r="A134" s="13" t="s">
        <v>144</v>
      </c>
      <c r="B134" s="2" t="s">
        <v>2</v>
      </c>
      <c r="C134" s="27"/>
      <c r="D134" s="27"/>
      <c r="E134" s="27"/>
      <c r="F134" s="27"/>
      <c r="G134" s="27"/>
      <c r="H134" s="27"/>
      <c r="I134" s="27">
        <v>20</v>
      </c>
      <c r="J134" s="27"/>
      <c r="K134" s="27"/>
      <c r="L134" s="27"/>
      <c r="M134" s="27"/>
      <c r="N134" s="27"/>
      <c r="O134" s="15"/>
    </row>
    <row r="135" spans="1:15">
      <c r="A135" s="13" t="s">
        <v>144</v>
      </c>
      <c r="B135" s="2" t="s">
        <v>2</v>
      </c>
      <c r="C135" s="27"/>
      <c r="D135" s="27"/>
      <c r="E135" s="27"/>
      <c r="F135" s="27"/>
      <c r="G135" s="27"/>
      <c r="H135" s="27"/>
      <c r="I135" s="27"/>
      <c r="J135" s="27">
        <v>20</v>
      </c>
      <c r="K135" s="27"/>
      <c r="L135" s="27"/>
      <c r="M135" s="27"/>
      <c r="N135" s="27"/>
      <c r="O135" s="15"/>
    </row>
    <row r="136" spans="1:15">
      <c r="A136" s="13" t="s">
        <v>144</v>
      </c>
      <c r="B136" s="2" t="s">
        <v>2</v>
      </c>
      <c r="C136" s="27"/>
      <c r="D136" s="27"/>
      <c r="E136" s="27"/>
      <c r="F136" s="27"/>
      <c r="G136" s="27"/>
      <c r="H136" s="27"/>
      <c r="I136" s="27"/>
      <c r="J136" s="27"/>
      <c r="K136" s="27">
        <v>20</v>
      </c>
      <c r="L136" s="27"/>
      <c r="M136" s="27"/>
      <c r="N136" s="27"/>
      <c r="O136" s="15"/>
    </row>
    <row r="137" spans="1:15">
      <c r="A137" s="13" t="s">
        <v>144</v>
      </c>
      <c r="B137" s="2" t="s">
        <v>2</v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>
        <v>20</v>
      </c>
      <c r="M137" s="27"/>
      <c r="N137" s="27"/>
      <c r="O137" s="15"/>
    </row>
    <row r="138" spans="1:15">
      <c r="A138" s="13" t="s">
        <v>144</v>
      </c>
      <c r="B138" s="2" t="s">
        <v>2</v>
      </c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>
        <v>20</v>
      </c>
      <c r="N138" s="27"/>
      <c r="O138" s="15"/>
    </row>
    <row r="139" spans="1:15">
      <c r="A139" s="13" t="s">
        <v>141</v>
      </c>
      <c r="B139" s="2" t="s">
        <v>6</v>
      </c>
      <c r="C139" s="27">
        <v>20</v>
      </c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15"/>
    </row>
    <row r="140" spans="1:15">
      <c r="A140" s="13" t="s">
        <v>141</v>
      </c>
      <c r="B140" s="2" t="s">
        <v>6</v>
      </c>
      <c r="C140" s="30"/>
      <c r="D140" s="30">
        <v>20</v>
      </c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16"/>
    </row>
    <row r="141" spans="1:15">
      <c r="A141" s="13" t="s">
        <v>142</v>
      </c>
      <c r="B141" s="2" t="s">
        <v>6</v>
      </c>
      <c r="C141" s="30"/>
      <c r="D141" s="30"/>
      <c r="E141" s="30">
        <v>20</v>
      </c>
      <c r="F141" s="30"/>
      <c r="G141" s="30"/>
      <c r="H141" s="30"/>
      <c r="I141" s="30"/>
      <c r="J141" s="30"/>
      <c r="K141" s="30"/>
      <c r="L141" s="30"/>
      <c r="M141" s="30"/>
      <c r="N141" s="30"/>
      <c r="O141" s="16"/>
    </row>
    <row r="142" spans="1:15">
      <c r="A142" s="13" t="s">
        <v>142</v>
      </c>
      <c r="B142" s="2" t="s">
        <v>6</v>
      </c>
      <c r="C142" s="30"/>
      <c r="D142" s="30"/>
      <c r="E142" s="30"/>
      <c r="F142" s="30"/>
      <c r="G142" s="30"/>
      <c r="H142" s="30"/>
      <c r="I142" s="30"/>
      <c r="J142" s="30">
        <v>20</v>
      </c>
      <c r="K142" s="30"/>
      <c r="L142" s="30"/>
      <c r="M142" s="30"/>
      <c r="N142" s="30"/>
      <c r="O142" s="16"/>
    </row>
    <row r="143" spans="1:15">
      <c r="A143" s="13" t="s">
        <v>142</v>
      </c>
      <c r="B143" s="2" t="s">
        <v>6</v>
      </c>
      <c r="C143" s="30"/>
      <c r="D143" s="30"/>
      <c r="E143" s="30"/>
      <c r="F143" s="30"/>
      <c r="G143" s="30"/>
      <c r="H143" s="30"/>
      <c r="I143" s="30"/>
      <c r="J143" s="30"/>
      <c r="K143" s="30">
        <v>20</v>
      </c>
      <c r="L143" s="30"/>
      <c r="M143" s="30"/>
      <c r="N143" s="30"/>
      <c r="O143" s="16"/>
    </row>
    <row r="144" spans="1:15">
      <c r="A144" s="13" t="s">
        <v>142</v>
      </c>
      <c r="B144" s="2" t="s">
        <v>6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>
        <v>20</v>
      </c>
      <c r="M144" s="30"/>
      <c r="N144" s="30"/>
      <c r="O144" s="16"/>
    </row>
    <row r="145" spans="1:15">
      <c r="A145" s="13" t="s">
        <v>142</v>
      </c>
      <c r="B145" s="2" t="s">
        <v>6</v>
      </c>
      <c r="C145" s="30"/>
      <c r="D145" s="30"/>
      <c r="E145" s="30"/>
      <c r="F145" s="30"/>
      <c r="G145" s="30"/>
      <c r="H145" s="30"/>
      <c r="I145" s="30"/>
      <c r="J145" s="30"/>
      <c r="K145" s="30"/>
      <c r="L145" s="30">
        <v>20</v>
      </c>
      <c r="M145" s="30"/>
      <c r="N145" s="30"/>
      <c r="O145" s="16"/>
    </row>
    <row r="146" spans="1:15">
      <c r="A146" s="13" t="s">
        <v>142</v>
      </c>
      <c r="B146" s="2" t="s">
        <v>6</v>
      </c>
      <c r="C146" s="30"/>
      <c r="D146" s="30"/>
      <c r="E146" s="30"/>
      <c r="F146" s="30"/>
      <c r="G146" s="30"/>
      <c r="H146" s="30"/>
      <c r="I146" s="30"/>
      <c r="J146" s="30"/>
      <c r="K146" s="30"/>
      <c r="L146" s="30">
        <v>20</v>
      </c>
      <c r="M146" s="30"/>
      <c r="N146" s="30"/>
      <c r="O146" s="16"/>
    </row>
    <row r="147" spans="1:15">
      <c r="A147" s="13" t="s">
        <v>108</v>
      </c>
      <c r="B147" s="2" t="s">
        <v>7</v>
      </c>
      <c r="C147" s="27">
        <v>20</v>
      </c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15"/>
    </row>
    <row r="148" spans="1:15">
      <c r="A148" s="13" t="s">
        <v>108</v>
      </c>
      <c r="B148" s="2" t="s">
        <v>7</v>
      </c>
      <c r="C148" s="27">
        <v>20</v>
      </c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15"/>
    </row>
    <row r="149" spans="1:15">
      <c r="A149" s="13" t="s">
        <v>108</v>
      </c>
      <c r="B149" s="2" t="s">
        <v>7</v>
      </c>
      <c r="C149" s="27"/>
      <c r="D149" s="27"/>
      <c r="E149" s="27"/>
      <c r="F149" s="27"/>
      <c r="G149" s="27"/>
      <c r="H149" s="27">
        <v>20</v>
      </c>
      <c r="I149" s="27"/>
      <c r="J149" s="27"/>
      <c r="K149" s="27"/>
      <c r="L149" s="27"/>
      <c r="M149" s="27"/>
      <c r="N149" s="27"/>
      <c r="O149" s="15"/>
    </row>
    <row r="150" spans="1:15">
      <c r="A150" s="13" t="s">
        <v>108</v>
      </c>
      <c r="B150" s="2" t="s">
        <v>7</v>
      </c>
      <c r="C150" s="27"/>
      <c r="D150" s="27"/>
      <c r="E150" s="27"/>
      <c r="F150" s="27"/>
      <c r="G150" s="27"/>
      <c r="H150" s="27">
        <v>20</v>
      </c>
      <c r="I150" s="27"/>
      <c r="J150" s="27"/>
      <c r="K150" s="27"/>
      <c r="L150" s="27"/>
      <c r="M150" s="27"/>
      <c r="N150" s="27"/>
      <c r="O150" s="15"/>
    </row>
    <row r="151" spans="1:15">
      <c r="A151" s="13" t="s">
        <v>108</v>
      </c>
      <c r="B151" s="2" t="s">
        <v>7</v>
      </c>
      <c r="C151" s="27"/>
      <c r="D151" s="27"/>
      <c r="E151" s="27"/>
      <c r="F151" s="27"/>
      <c r="G151" s="27"/>
      <c r="H151" s="27"/>
      <c r="I151" s="27"/>
      <c r="J151" s="27">
        <v>20</v>
      </c>
      <c r="K151" s="27"/>
      <c r="L151" s="27"/>
      <c r="M151" s="27"/>
      <c r="N151" s="27"/>
      <c r="O151" s="15"/>
    </row>
    <row r="152" spans="1:15">
      <c r="A152" s="13" t="s">
        <v>108</v>
      </c>
      <c r="B152" s="2" t="s">
        <v>7</v>
      </c>
      <c r="C152" s="27"/>
      <c r="D152" s="27"/>
      <c r="E152" s="27"/>
      <c r="F152" s="27"/>
      <c r="G152" s="27"/>
      <c r="H152" s="27"/>
      <c r="I152" s="27"/>
      <c r="J152" s="27">
        <v>20</v>
      </c>
      <c r="K152" s="27"/>
      <c r="L152" s="27"/>
      <c r="M152" s="27"/>
      <c r="N152" s="27"/>
      <c r="O152" s="15"/>
    </row>
    <row r="153" spans="1:15">
      <c r="A153" s="13" t="s">
        <v>108</v>
      </c>
      <c r="B153" s="2" t="s">
        <v>7</v>
      </c>
      <c r="C153" s="27"/>
      <c r="D153" s="27"/>
      <c r="E153" s="27"/>
      <c r="F153" s="27"/>
      <c r="G153" s="27"/>
      <c r="H153" s="27"/>
      <c r="I153" s="27"/>
      <c r="J153" s="27"/>
      <c r="K153" s="27">
        <v>20</v>
      </c>
      <c r="L153" s="27"/>
      <c r="M153" s="27"/>
      <c r="N153" s="27"/>
      <c r="O153" s="15"/>
    </row>
    <row r="154" spans="1:15">
      <c r="A154" s="13" t="s">
        <v>109</v>
      </c>
      <c r="B154" s="2" t="s">
        <v>7</v>
      </c>
      <c r="C154" s="27"/>
      <c r="D154" s="27"/>
      <c r="E154" s="27">
        <v>20</v>
      </c>
      <c r="F154" s="27"/>
      <c r="G154" s="27"/>
      <c r="H154" s="27"/>
      <c r="I154" s="27"/>
      <c r="J154" s="27"/>
      <c r="K154" s="27"/>
      <c r="L154" s="27"/>
      <c r="M154" s="27"/>
      <c r="N154" s="27"/>
      <c r="O154" s="15"/>
    </row>
    <row r="155" spans="1:15">
      <c r="A155" s="13" t="s">
        <v>109</v>
      </c>
      <c r="B155" s="2" t="s">
        <v>7</v>
      </c>
      <c r="C155" s="27"/>
      <c r="D155" s="27"/>
      <c r="E155" s="27"/>
      <c r="F155" s="27"/>
      <c r="G155" s="27"/>
      <c r="H155" s="27">
        <v>20</v>
      </c>
      <c r="I155" s="27"/>
      <c r="J155" s="27"/>
      <c r="K155" s="27"/>
      <c r="L155" s="27"/>
      <c r="M155" s="27"/>
      <c r="N155" s="27"/>
      <c r="O155" s="15"/>
    </row>
    <row r="156" spans="1:15">
      <c r="A156" s="13" t="s">
        <v>109</v>
      </c>
      <c r="B156" s="2" t="s">
        <v>7</v>
      </c>
      <c r="C156" s="27"/>
      <c r="D156" s="27"/>
      <c r="E156" s="27"/>
      <c r="F156" s="27"/>
      <c r="G156" s="27"/>
      <c r="H156" s="27"/>
      <c r="I156" s="27"/>
      <c r="J156" s="27"/>
      <c r="K156" s="27">
        <v>20</v>
      </c>
      <c r="L156" s="27"/>
      <c r="M156" s="27"/>
      <c r="N156" s="27"/>
      <c r="O156" s="15"/>
    </row>
    <row r="157" spans="1:15">
      <c r="A157" s="13" t="s">
        <v>113</v>
      </c>
      <c r="B157" s="2" t="s">
        <v>14</v>
      </c>
      <c r="C157" s="30"/>
      <c r="D157" s="30">
        <v>20</v>
      </c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15"/>
    </row>
    <row r="158" spans="1:15">
      <c r="A158" s="13" t="s">
        <v>113</v>
      </c>
      <c r="B158" s="2" t="s">
        <v>14</v>
      </c>
      <c r="C158" s="30"/>
      <c r="D158" s="30"/>
      <c r="E158" s="30">
        <v>20</v>
      </c>
      <c r="F158" s="30"/>
      <c r="G158" s="30"/>
      <c r="H158" s="30"/>
      <c r="I158" s="30"/>
      <c r="J158" s="30"/>
      <c r="K158" s="30"/>
      <c r="L158" s="30"/>
      <c r="M158" s="30"/>
      <c r="N158" s="30"/>
      <c r="O158" s="15"/>
    </row>
    <row r="159" spans="1:15">
      <c r="A159" s="13" t="s">
        <v>114</v>
      </c>
      <c r="B159" s="2" t="s">
        <v>14</v>
      </c>
      <c r="C159" s="27"/>
      <c r="D159" s="27">
        <v>20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15"/>
    </row>
    <row r="160" spans="1:15">
      <c r="A160" s="13" t="s">
        <v>114</v>
      </c>
      <c r="B160" s="2" t="s">
        <v>14</v>
      </c>
      <c r="C160" s="27"/>
      <c r="D160" s="27"/>
      <c r="E160" s="27">
        <v>20</v>
      </c>
      <c r="F160" s="27"/>
      <c r="G160" s="27"/>
      <c r="H160" s="27"/>
      <c r="I160" s="27"/>
      <c r="J160" s="27"/>
      <c r="K160" s="27"/>
      <c r="L160" s="27"/>
      <c r="M160" s="27"/>
      <c r="N160" s="27"/>
      <c r="O160" s="15"/>
    </row>
    <row r="161" spans="1:15">
      <c r="A161" s="13" t="s">
        <v>114</v>
      </c>
      <c r="B161" s="2" t="s">
        <v>14</v>
      </c>
      <c r="C161" s="27"/>
      <c r="D161" s="27"/>
      <c r="E161" s="27"/>
      <c r="F161" s="27">
        <v>20</v>
      </c>
      <c r="G161" s="27"/>
      <c r="H161" s="27"/>
      <c r="I161" s="27"/>
      <c r="J161" s="27"/>
      <c r="K161" s="27"/>
      <c r="L161" s="27"/>
      <c r="M161" s="27"/>
      <c r="N161" s="27"/>
      <c r="O161" s="15"/>
    </row>
    <row r="162" spans="1:15" ht="36">
      <c r="A162" s="10" t="s">
        <v>58</v>
      </c>
      <c r="B162" s="7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5"/>
    </row>
    <row r="163" spans="1:15">
      <c r="A163" s="18" t="s">
        <v>59</v>
      </c>
      <c r="B163" s="7">
        <f>SUM(C163:N163)</f>
        <v>208</v>
      </c>
      <c r="C163" s="29">
        <f>SUM(C164:C176)</f>
        <v>16</v>
      </c>
      <c r="D163" s="29">
        <f t="shared" ref="D163" si="10">SUM(D164:D176)</f>
        <v>32</v>
      </c>
      <c r="E163" s="29">
        <f t="shared" ref="E163" si="11">SUM(E164:E176)</f>
        <v>48</v>
      </c>
      <c r="F163" s="29">
        <f t="shared" ref="F163" si="12">SUM(F164:F176)</f>
        <v>32</v>
      </c>
      <c r="G163" s="29">
        <f t="shared" ref="G163" si="13">SUM(G164:G176)</f>
        <v>48</v>
      </c>
      <c r="H163" s="29">
        <f t="shared" ref="H163" si="14">SUM(H164:H176)</f>
        <v>32</v>
      </c>
      <c r="I163" s="29">
        <f t="shared" ref="I163" si="15">SUM(I164:I176)</f>
        <v>0</v>
      </c>
      <c r="J163" s="29">
        <f t="shared" ref="J163" si="16">SUM(J164:J176)</f>
        <v>0</v>
      </c>
      <c r="K163" s="29">
        <f t="shared" ref="K163" si="17">SUM(K164:K176)</f>
        <v>0</v>
      </c>
      <c r="L163" s="29">
        <f t="shared" ref="L163" si="18">SUM(L164:L176)</f>
        <v>0</v>
      </c>
      <c r="M163" s="29">
        <f t="shared" ref="M163" si="19">SUM(M164:M176)</f>
        <v>0</v>
      </c>
      <c r="N163" s="29">
        <f t="shared" ref="N163" si="20">SUM(N164:N176)</f>
        <v>0</v>
      </c>
      <c r="O163" s="15"/>
    </row>
    <row r="164" spans="1:15">
      <c r="A164" s="13" t="s">
        <v>104</v>
      </c>
      <c r="B164" s="2" t="s">
        <v>5</v>
      </c>
      <c r="C164" s="30"/>
      <c r="D164" s="30"/>
      <c r="E164" s="30"/>
      <c r="F164" s="30"/>
      <c r="G164" s="30">
        <v>16</v>
      </c>
      <c r="H164" s="30"/>
      <c r="I164" s="30"/>
      <c r="J164" s="30"/>
      <c r="K164" s="30"/>
      <c r="L164" s="30"/>
      <c r="M164" s="30"/>
      <c r="N164" s="30"/>
      <c r="O164" s="15"/>
    </row>
    <row r="165" spans="1:15">
      <c r="A165" s="13" t="s">
        <v>57</v>
      </c>
      <c r="B165" s="2" t="s">
        <v>5</v>
      </c>
      <c r="C165" s="30"/>
      <c r="D165" s="30"/>
      <c r="E165" s="30"/>
      <c r="F165" s="30"/>
      <c r="G165" s="30"/>
      <c r="H165" s="30">
        <v>16</v>
      </c>
      <c r="I165" s="30"/>
      <c r="J165" s="30"/>
      <c r="K165" s="30"/>
      <c r="L165" s="30"/>
      <c r="M165" s="30"/>
      <c r="N165" s="30"/>
      <c r="O165" s="15"/>
    </row>
    <row r="166" spans="1:15">
      <c r="A166" s="13" t="s">
        <v>80</v>
      </c>
      <c r="B166" s="2" t="s">
        <v>4</v>
      </c>
      <c r="C166" s="30"/>
      <c r="D166" s="30"/>
      <c r="E166" s="30">
        <v>16</v>
      </c>
      <c r="F166" s="30"/>
      <c r="G166" s="30"/>
      <c r="H166" s="30"/>
      <c r="I166" s="30"/>
      <c r="J166" s="30"/>
      <c r="K166" s="30"/>
      <c r="L166" s="30"/>
      <c r="M166" s="30"/>
      <c r="N166" s="30"/>
      <c r="O166" s="15"/>
    </row>
    <row r="167" spans="1:15">
      <c r="A167" s="13" t="s">
        <v>80</v>
      </c>
      <c r="B167" s="2" t="s">
        <v>4</v>
      </c>
      <c r="C167" s="30"/>
      <c r="D167" s="30"/>
      <c r="E167" s="30"/>
      <c r="F167" s="30"/>
      <c r="G167" s="30"/>
      <c r="H167" s="30">
        <v>16</v>
      </c>
      <c r="I167" s="30"/>
      <c r="J167" s="30"/>
      <c r="K167" s="30"/>
      <c r="L167" s="30"/>
      <c r="M167" s="30"/>
      <c r="N167" s="30"/>
      <c r="O167" s="15"/>
    </row>
    <row r="168" spans="1:15">
      <c r="A168" s="13" t="s">
        <v>145</v>
      </c>
      <c r="B168" s="2" t="s">
        <v>2</v>
      </c>
      <c r="C168" s="30">
        <v>16</v>
      </c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15"/>
    </row>
    <row r="169" spans="1:15">
      <c r="A169" s="13" t="s">
        <v>145</v>
      </c>
      <c r="B169" s="2" t="s">
        <v>2</v>
      </c>
      <c r="C169" s="30"/>
      <c r="D169" s="30">
        <v>16</v>
      </c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15"/>
    </row>
    <row r="170" spans="1:15">
      <c r="A170" s="13" t="s">
        <v>146</v>
      </c>
      <c r="B170" s="2" t="s">
        <v>2</v>
      </c>
      <c r="C170" s="30"/>
      <c r="D170" s="30"/>
      <c r="E170" s="30">
        <v>16</v>
      </c>
      <c r="F170" s="30"/>
      <c r="G170" s="30"/>
      <c r="H170" s="30"/>
      <c r="I170" s="30"/>
      <c r="J170" s="30"/>
      <c r="K170" s="30"/>
      <c r="L170" s="30"/>
      <c r="M170" s="30"/>
      <c r="N170" s="30"/>
      <c r="O170" s="15"/>
    </row>
    <row r="171" spans="1:15">
      <c r="A171" s="13" t="s">
        <v>146</v>
      </c>
      <c r="B171" s="2" t="s">
        <v>2</v>
      </c>
      <c r="C171" s="30"/>
      <c r="D171" s="30"/>
      <c r="E171" s="30"/>
      <c r="F171" s="30">
        <v>16</v>
      </c>
      <c r="G171" s="30"/>
      <c r="H171" s="30"/>
      <c r="I171" s="30"/>
      <c r="J171" s="30"/>
      <c r="K171" s="30"/>
      <c r="L171" s="30"/>
      <c r="M171" s="30"/>
      <c r="N171" s="30"/>
      <c r="O171" s="15"/>
    </row>
    <row r="172" spans="1:15">
      <c r="A172" s="13" t="s">
        <v>154</v>
      </c>
      <c r="B172" s="2" t="s">
        <v>6</v>
      </c>
      <c r="C172" s="30"/>
      <c r="D172" s="30"/>
      <c r="E172" s="30"/>
      <c r="F172" s="30"/>
      <c r="G172" s="30">
        <v>16</v>
      </c>
      <c r="H172" s="30"/>
      <c r="I172" s="30"/>
      <c r="J172" s="30"/>
      <c r="K172" s="30"/>
      <c r="L172" s="30"/>
      <c r="M172" s="30"/>
      <c r="N172" s="30"/>
      <c r="O172" s="15"/>
    </row>
    <row r="173" spans="1:15">
      <c r="A173" s="13" t="s">
        <v>157</v>
      </c>
      <c r="B173" s="2" t="s">
        <v>7</v>
      </c>
      <c r="C173" s="30"/>
      <c r="D173" s="30"/>
      <c r="E173" s="30"/>
      <c r="F173" s="30"/>
      <c r="G173" s="30">
        <v>16</v>
      </c>
      <c r="H173" s="30"/>
      <c r="I173" s="30"/>
      <c r="J173" s="30"/>
      <c r="K173" s="30"/>
      <c r="L173" s="30"/>
      <c r="M173" s="30"/>
      <c r="N173" s="30"/>
      <c r="O173" s="15"/>
    </row>
    <row r="174" spans="1:15">
      <c r="A174" s="13" t="s">
        <v>155</v>
      </c>
      <c r="B174" s="2" t="s">
        <v>12</v>
      </c>
      <c r="C174" s="30"/>
      <c r="D174" s="30">
        <v>16</v>
      </c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15"/>
    </row>
    <row r="175" spans="1:15">
      <c r="A175" s="13" t="s">
        <v>156</v>
      </c>
      <c r="B175" s="2" t="s">
        <v>12</v>
      </c>
      <c r="C175" s="30"/>
      <c r="D175" s="30"/>
      <c r="E175" s="30">
        <v>16</v>
      </c>
      <c r="F175" s="30"/>
      <c r="G175" s="30"/>
      <c r="H175" s="30"/>
      <c r="I175" s="30"/>
      <c r="J175" s="30"/>
      <c r="K175" s="30"/>
      <c r="L175" s="30"/>
      <c r="M175" s="30"/>
      <c r="N175" s="30"/>
      <c r="O175" s="15"/>
    </row>
    <row r="176" spans="1:15">
      <c r="A176" s="13" t="s">
        <v>156</v>
      </c>
      <c r="B176" s="2" t="s">
        <v>12</v>
      </c>
      <c r="C176" s="30"/>
      <c r="D176" s="30"/>
      <c r="E176" s="30"/>
      <c r="F176" s="30">
        <v>16</v>
      </c>
      <c r="G176" s="30"/>
      <c r="H176" s="30"/>
      <c r="I176" s="30"/>
      <c r="J176" s="30"/>
      <c r="K176" s="30"/>
      <c r="L176" s="30"/>
      <c r="M176" s="30"/>
      <c r="N176" s="30"/>
      <c r="O176" s="15"/>
    </row>
    <row r="177" spans="1:15">
      <c r="A177" s="18" t="s">
        <v>60</v>
      </c>
      <c r="B177" s="7">
        <f>SUM(C177:N177)</f>
        <v>160</v>
      </c>
      <c r="C177" s="21">
        <f t="shared" ref="C177:N177" si="21">SUM(C178:C185)</f>
        <v>0</v>
      </c>
      <c r="D177" s="21">
        <f t="shared" si="21"/>
        <v>100</v>
      </c>
      <c r="E177" s="21">
        <f t="shared" si="21"/>
        <v>40</v>
      </c>
      <c r="F177" s="21">
        <f t="shared" si="21"/>
        <v>0</v>
      </c>
      <c r="G177" s="21">
        <f t="shared" si="21"/>
        <v>0</v>
      </c>
      <c r="H177" s="21">
        <f t="shared" si="21"/>
        <v>20</v>
      </c>
      <c r="I177" s="21">
        <f t="shared" si="21"/>
        <v>0</v>
      </c>
      <c r="J177" s="21">
        <f t="shared" si="21"/>
        <v>0</v>
      </c>
      <c r="K177" s="21">
        <f t="shared" si="21"/>
        <v>0</v>
      </c>
      <c r="L177" s="21">
        <f t="shared" si="21"/>
        <v>0</v>
      </c>
      <c r="M177" s="21">
        <f t="shared" si="21"/>
        <v>0</v>
      </c>
      <c r="N177" s="21">
        <f t="shared" si="21"/>
        <v>0</v>
      </c>
      <c r="O177" s="15"/>
    </row>
    <row r="178" spans="1:15">
      <c r="A178" s="13" t="s">
        <v>95</v>
      </c>
      <c r="B178" s="2" t="s">
        <v>3</v>
      </c>
      <c r="C178" s="27"/>
      <c r="D178" s="27"/>
      <c r="E178" s="27">
        <v>20</v>
      </c>
      <c r="F178" s="27"/>
      <c r="G178" s="27"/>
      <c r="H178" s="27"/>
      <c r="I178" s="27"/>
      <c r="J178" s="27"/>
      <c r="K178" s="27"/>
      <c r="L178" s="27"/>
      <c r="M178" s="27"/>
      <c r="N178" s="27"/>
      <c r="O178" s="15"/>
    </row>
    <row r="179" spans="1:15">
      <c r="A179" s="13" t="s">
        <v>95</v>
      </c>
      <c r="B179" s="2" t="s">
        <v>3</v>
      </c>
      <c r="C179" s="27"/>
      <c r="D179" s="27"/>
      <c r="E179" s="27"/>
      <c r="F179" s="27"/>
      <c r="G179" s="27"/>
      <c r="H179" s="27">
        <v>20</v>
      </c>
      <c r="I179" s="27"/>
      <c r="J179" s="27"/>
      <c r="K179" s="27"/>
      <c r="L179" s="27"/>
      <c r="M179" s="27"/>
      <c r="N179" s="27"/>
      <c r="O179" s="15"/>
    </row>
    <row r="180" spans="1:15">
      <c r="A180" s="13" t="s">
        <v>96</v>
      </c>
      <c r="B180" s="2" t="s">
        <v>3</v>
      </c>
      <c r="C180" s="27"/>
      <c r="D180" s="27">
        <v>20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15"/>
    </row>
    <row r="181" spans="1:15">
      <c r="A181" s="13" t="s">
        <v>96</v>
      </c>
      <c r="B181" s="2" t="s">
        <v>3</v>
      </c>
      <c r="C181" s="27"/>
      <c r="D181" s="27">
        <v>20</v>
      </c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15"/>
    </row>
    <row r="182" spans="1:15">
      <c r="A182" s="13" t="s">
        <v>115</v>
      </c>
      <c r="B182" s="2" t="s">
        <v>14</v>
      </c>
      <c r="C182" s="27"/>
      <c r="D182" s="27">
        <v>20</v>
      </c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15"/>
    </row>
    <row r="183" spans="1:15">
      <c r="A183" s="13" t="s">
        <v>116</v>
      </c>
      <c r="B183" s="2" t="s">
        <v>14</v>
      </c>
      <c r="C183" s="27"/>
      <c r="D183" s="27">
        <v>20</v>
      </c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15"/>
    </row>
    <row r="184" spans="1:15">
      <c r="A184" s="13" t="s">
        <v>117</v>
      </c>
      <c r="B184" s="2" t="s">
        <v>14</v>
      </c>
      <c r="C184" s="27"/>
      <c r="D184" s="27"/>
      <c r="E184" s="27">
        <v>20</v>
      </c>
      <c r="F184" s="27"/>
      <c r="G184" s="27"/>
      <c r="H184" s="27"/>
      <c r="I184" s="27"/>
      <c r="J184" s="27"/>
      <c r="K184" s="27"/>
      <c r="L184" s="27"/>
      <c r="M184" s="27"/>
      <c r="N184" s="27"/>
      <c r="O184" s="15"/>
    </row>
    <row r="185" spans="1:15">
      <c r="A185" s="13" t="s">
        <v>118</v>
      </c>
      <c r="B185" s="2" t="s">
        <v>14</v>
      </c>
      <c r="C185" s="27"/>
      <c r="D185" s="27">
        <v>20</v>
      </c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15"/>
    </row>
    <row r="186" spans="1:15" ht="36">
      <c r="A186" s="23" t="s">
        <v>61</v>
      </c>
      <c r="B186" s="5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15"/>
    </row>
    <row r="187" spans="1:15" ht="36">
      <c r="A187" s="10" t="s">
        <v>62</v>
      </c>
      <c r="B187" s="4"/>
      <c r="C187" s="35">
        <f>C188</f>
        <v>0</v>
      </c>
      <c r="D187" s="35">
        <f t="shared" ref="D187:N187" si="22">D188</f>
        <v>0</v>
      </c>
      <c r="E187" s="35">
        <f t="shared" si="22"/>
        <v>0</v>
      </c>
      <c r="F187" s="35">
        <f t="shared" si="22"/>
        <v>0</v>
      </c>
      <c r="G187" s="35">
        <f t="shared" si="22"/>
        <v>0</v>
      </c>
      <c r="H187" s="35">
        <f t="shared" si="22"/>
        <v>0</v>
      </c>
      <c r="I187" s="35">
        <f t="shared" si="22"/>
        <v>0</v>
      </c>
      <c r="J187" s="35">
        <f t="shared" si="22"/>
        <v>0</v>
      </c>
      <c r="K187" s="35">
        <f t="shared" si="22"/>
        <v>0</v>
      </c>
      <c r="L187" s="35">
        <f t="shared" si="22"/>
        <v>20</v>
      </c>
      <c r="M187" s="35">
        <f t="shared" si="22"/>
        <v>0</v>
      </c>
      <c r="N187" s="35">
        <f t="shared" si="22"/>
        <v>0</v>
      </c>
      <c r="O187" s="15"/>
    </row>
    <row r="188" spans="1:15">
      <c r="A188" s="13" t="s">
        <v>63</v>
      </c>
      <c r="B188" s="2" t="s">
        <v>9</v>
      </c>
      <c r="C188" s="27"/>
      <c r="D188" s="27"/>
      <c r="E188" s="27"/>
      <c r="F188" s="27"/>
      <c r="G188" s="27"/>
      <c r="H188" s="27"/>
      <c r="I188" s="27"/>
      <c r="J188" s="27"/>
      <c r="K188" s="27"/>
      <c r="L188" s="27">
        <v>20</v>
      </c>
      <c r="M188" s="27"/>
      <c r="N188" s="27"/>
      <c r="O188" s="15"/>
    </row>
    <row r="189" spans="1:15" ht="36">
      <c r="A189" s="10" t="s">
        <v>64</v>
      </c>
      <c r="B189" s="4">
        <f>SUM(C189:N189)</f>
        <v>1</v>
      </c>
      <c r="C189" s="35">
        <f>C190</f>
        <v>0</v>
      </c>
      <c r="D189" s="35">
        <f t="shared" ref="D189:N189" si="23">D190</f>
        <v>0</v>
      </c>
      <c r="E189" s="35">
        <f t="shared" si="23"/>
        <v>0</v>
      </c>
      <c r="F189" s="35">
        <f t="shared" si="23"/>
        <v>0</v>
      </c>
      <c r="G189" s="35">
        <f t="shared" si="23"/>
        <v>0</v>
      </c>
      <c r="H189" s="35">
        <f t="shared" si="23"/>
        <v>1</v>
      </c>
      <c r="I189" s="35">
        <f t="shared" si="23"/>
        <v>0</v>
      </c>
      <c r="J189" s="35">
        <f t="shared" si="23"/>
        <v>0</v>
      </c>
      <c r="K189" s="35">
        <f t="shared" si="23"/>
        <v>0</v>
      </c>
      <c r="L189" s="35">
        <f t="shared" si="23"/>
        <v>0</v>
      </c>
      <c r="M189" s="35">
        <f t="shared" si="23"/>
        <v>0</v>
      </c>
      <c r="N189" s="35">
        <f t="shared" si="23"/>
        <v>0</v>
      </c>
      <c r="O189" s="15"/>
    </row>
    <row r="190" spans="1:15" ht="36">
      <c r="A190" s="13" t="s">
        <v>65</v>
      </c>
      <c r="B190" s="2" t="s">
        <v>14</v>
      </c>
      <c r="C190" s="27"/>
      <c r="D190" s="27"/>
      <c r="E190" s="27"/>
      <c r="F190" s="27"/>
      <c r="G190" s="27"/>
      <c r="H190" s="27">
        <v>1</v>
      </c>
      <c r="I190" s="27"/>
      <c r="J190" s="27"/>
      <c r="K190" s="27"/>
      <c r="L190" s="27"/>
      <c r="M190" s="27"/>
      <c r="N190" s="27"/>
      <c r="O190" s="15"/>
    </row>
    <row r="191" spans="1:15" ht="36">
      <c r="A191" s="23" t="s">
        <v>66</v>
      </c>
      <c r="B191" s="5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15"/>
    </row>
    <row r="192" spans="1:15" ht="36">
      <c r="A192" s="10" t="s">
        <v>67</v>
      </c>
      <c r="B192" s="4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15"/>
    </row>
    <row r="193" spans="1:15" ht="36">
      <c r="A193" s="10" t="s">
        <v>161</v>
      </c>
      <c r="B193" s="4">
        <f>SUM(C193:N193)</f>
        <v>16</v>
      </c>
      <c r="C193" s="35">
        <f>C194</f>
        <v>0</v>
      </c>
      <c r="D193" s="35">
        <f t="shared" ref="D193" si="24">D194</f>
        <v>0</v>
      </c>
      <c r="E193" s="35">
        <f t="shared" ref="E193" si="25">E194</f>
        <v>0</v>
      </c>
      <c r="F193" s="35">
        <f t="shared" ref="F193" si="26">F194</f>
        <v>0</v>
      </c>
      <c r="G193" s="35">
        <f t="shared" ref="G193" si="27">G194</f>
        <v>0</v>
      </c>
      <c r="H193" s="35">
        <f t="shared" ref="H193" si="28">H194</f>
        <v>16</v>
      </c>
      <c r="I193" s="35">
        <f t="shared" ref="I193" si="29">I194</f>
        <v>0</v>
      </c>
      <c r="J193" s="35">
        <f t="shared" ref="J193" si="30">J194</f>
        <v>0</v>
      </c>
      <c r="K193" s="35">
        <f t="shared" ref="K193" si="31">K194</f>
        <v>0</v>
      </c>
      <c r="L193" s="35">
        <f t="shared" ref="L193" si="32">L194</f>
        <v>0</v>
      </c>
      <c r="M193" s="35">
        <f t="shared" ref="M193" si="33">M194</f>
        <v>0</v>
      </c>
      <c r="N193" s="35">
        <f t="shared" ref="N193" si="34">N194</f>
        <v>0</v>
      </c>
      <c r="O193" s="15"/>
    </row>
    <row r="194" spans="1:15">
      <c r="A194" s="13" t="s">
        <v>63</v>
      </c>
      <c r="B194" s="2" t="s">
        <v>9</v>
      </c>
      <c r="C194" s="27"/>
      <c r="D194" s="27"/>
      <c r="E194" s="27"/>
      <c r="F194" s="27"/>
      <c r="G194" s="27"/>
      <c r="H194" s="27">
        <v>16</v>
      </c>
      <c r="I194" s="27"/>
      <c r="J194" s="27"/>
      <c r="K194" s="27"/>
      <c r="L194" s="27"/>
      <c r="M194" s="27"/>
      <c r="N194" s="27"/>
      <c r="O194" s="15"/>
    </row>
    <row r="195" spans="1:15" ht="54">
      <c r="A195" s="10" t="s">
        <v>68</v>
      </c>
      <c r="B195" s="4">
        <f>SUM(C195:N195)</f>
        <v>15</v>
      </c>
      <c r="C195" s="35">
        <f>C196</f>
        <v>15</v>
      </c>
      <c r="D195" s="35">
        <f t="shared" ref="D195" si="35">D196</f>
        <v>0</v>
      </c>
      <c r="E195" s="35">
        <f t="shared" ref="E195" si="36">E196</f>
        <v>0</v>
      </c>
      <c r="F195" s="35">
        <f t="shared" ref="F195" si="37">F196</f>
        <v>0</v>
      </c>
      <c r="G195" s="35">
        <f t="shared" ref="G195" si="38">G196</f>
        <v>0</v>
      </c>
      <c r="H195" s="35">
        <f t="shared" ref="H195" si="39">H196</f>
        <v>0</v>
      </c>
      <c r="I195" s="35">
        <f t="shared" ref="I195" si="40">I196</f>
        <v>0</v>
      </c>
      <c r="J195" s="35">
        <f t="shared" ref="J195" si="41">J196</f>
        <v>0</v>
      </c>
      <c r="K195" s="35">
        <f t="shared" ref="K195" si="42">K196</f>
        <v>0</v>
      </c>
      <c r="L195" s="35">
        <f t="shared" ref="L195" si="43">L196</f>
        <v>0</v>
      </c>
      <c r="M195" s="35">
        <f t="shared" ref="M195" si="44">M196</f>
        <v>0</v>
      </c>
      <c r="N195" s="35">
        <f t="shared" ref="N195" si="45">N196</f>
        <v>0</v>
      </c>
      <c r="O195" s="15"/>
    </row>
    <row r="196" spans="1:15">
      <c r="A196" s="13" t="s">
        <v>69</v>
      </c>
      <c r="B196" s="2" t="s">
        <v>7</v>
      </c>
      <c r="C196" s="27">
        <v>15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15"/>
    </row>
    <row r="197" spans="1:15">
      <c r="A197" s="10" t="s">
        <v>70</v>
      </c>
      <c r="B197" s="4">
        <f>SUM(C197:N197)</f>
        <v>16</v>
      </c>
      <c r="C197" s="29">
        <f>C198</f>
        <v>0</v>
      </c>
      <c r="D197" s="29">
        <f t="shared" ref="D197:N197" si="46">D198</f>
        <v>0</v>
      </c>
      <c r="E197" s="29">
        <f t="shared" si="46"/>
        <v>0</v>
      </c>
      <c r="F197" s="29">
        <f t="shared" si="46"/>
        <v>0</v>
      </c>
      <c r="G197" s="29">
        <f t="shared" si="46"/>
        <v>0</v>
      </c>
      <c r="H197" s="29">
        <f t="shared" si="46"/>
        <v>0</v>
      </c>
      <c r="I197" s="29">
        <f t="shared" si="46"/>
        <v>0</v>
      </c>
      <c r="J197" s="29">
        <f t="shared" si="46"/>
        <v>0</v>
      </c>
      <c r="K197" s="29">
        <f t="shared" si="46"/>
        <v>0</v>
      </c>
      <c r="L197" s="29">
        <f t="shared" si="46"/>
        <v>16</v>
      </c>
      <c r="M197" s="29">
        <f t="shared" si="46"/>
        <v>0</v>
      </c>
      <c r="N197" s="29">
        <f t="shared" si="46"/>
        <v>0</v>
      </c>
      <c r="O197" s="15"/>
    </row>
    <row r="198" spans="1:15">
      <c r="A198" s="13" t="s">
        <v>151</v>
      </c>
      <c r="B198" s="2" t="s">
        <v>8</v>
      </c>
      <c r="C198" s="27"/>
      <c r="D198" s="27"/>
      <c r="E198" s="27"/>
      <c r="F198" s="27"/>
      <c r="G198" s="27"/>
      <c r="H198" s="27"/>
      <c r="I198" s="27"/>
      <c r="J198" s="27"/>
      <c r="K198" s="27"/>
      <c r="L198" s="27">
        <v>16</v>
      </c>
      <c r="M198" s="27"/>
      <c r="N198" s="27"/>
      <c r="O198" s="15"/>
    </row>
    <row r="199" spans="1:15">
      <c r="A199" s="10" t="s">
        <v>71</v>
      </c>
      <c r="B199" s="4">
        <f>SUM(C199:N199)</f>
        <v>2000</v>
      </c>
      <c r="C199" s="35">
        <f t="shared" ref="C199:N199" si="47">SUM(C200:C301)</f>
        <v>25</v>
      </c>
      <c r="D199" s="35">
        <f t="shared" si="47"/>
        <v>480</v>
      </c>
      <c r="E199" s="35">
        <f t="shared" si="47"/>
        <v>465</v>
      </c>
      <c r="F199" s="35">
        <f t="shared" si="47"/>
        <v>170</v>
      </c>
      <c r="G199" s="35">
        <f t="shared" si="47"/>
        <v>290</v>
      </c>
      <c r="H199" s="35">
        <f t="shared" si="47"/>
        <v>160</v>
      </c>
      <c r="I199" s="35">
        <f t="shared" si="47"/>
        <v>30</v>
      </c>
      <c r="J199" s="35">
        <f t="shared" si="47"/>
        <v>180</v>
      </c>
      <c r="K199" s="35">
        <f t="shared" si="47"/>
        <v>140</v>
      </c>
      <c r="L199" s="35">
        <f t="shared" si="47"/>
        <v>40</v>
      </c>
      <c r="M199" s="35">
        <f t="shared" si="47"/>
        <v>20</v>
      </c>
      <c r="N199" s="35">
        <f t="shared" si="47"/>
        <v>0</v>
      </c>
      <c r="O199" s="15"/>
    </row>
    <row r="200" spans="1:15" s="17" customFormat="1">
      <c r="A200" s="13" t="s">
        <v>35</v>
      </c>
      <c r="B200" s="2" t="s">
        <v>13</v>
      </c>
      <c r="C200" s="30"/>
      <c r="D200" s="30">
        <v>20</v>
      </c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16"/>
    </row>
    <row r="201" spans="1:15" s="17" customFormat="1">
      <c r="A201" s="13" t="s">
        <v>35</v>
      </c>
      <c r="B201" s="2" t="s">
        <v>13</v>
      </c>
      <c r="C201" s="30"/>
      <c r="D201" s="30"/>
      <c r="E201" s="30">
        <v>25</v>
      </c>
      <c r="F201" s="30"/>
      <c r="G201" s="30"/>
      <c r="H201" s="30"/>
      <c r="I201" s="30"/>
      <c r="J201" s="30"/>
      <c r="K201" s="30"/>
      <c r="L201" s="30"/>
      <c r="M201" s="30"/>
      <c r="N201" s="30"/>
      <c r="O201" s="16"/>
    </row>
    <row r="202" spans="1:15" s="17" customFormat="1">
      <c r="A202" s="13" t="s">
        <v>35</v>
      </c>
      <c r="B202" s="2" t="s">
        <v>13</v>
      </c>
      <c r="C202" s="37"/>
      <c r="D202" s="37"/>
      <c r="E202" s="37"/>
      <c r="F202" s="37"/>
      <c r="G202" s="37">
        <v>20</v>
      </c>
      <c r="H202" s="37"/>
      <c r="I202" s="37"/>
      <c r="J202" s="37"/>
      <c r="K202" s="37"/>
      <c r="L202" s="37"/>
      <c r="M202" s="37"/>
      <c r="N202" s="37"/>
      <c r="O202" s="16"/>
    </row>
    <row r="203" spans="1:15" s="17" customFormat="1">
      <c r="A203" s="13" t="s">
        <v>35</v>
      </c>
      <c r="B203" s="2" t="s">
        <v>13</v>
      </c>
      <c r="C203" s="37"/>
      <c r="D203" s="37"/>
      <c r="E203" s="37"/>
      <c r="F203" s="37"/>
      <c r="G203" s="37"/>
      <c r="H203" s="37">
        <v>20</v>
      </c>
      <c r="I203" s="37"/>
      <c r="J203" s="37"/>
      <c r="K203" s="37"/>
      <c r="L203" s="37"/>
      <c r="M203" s="37"/>
      <c r="N203" s="37"/>
      <c r="O203" s="16"/>
    </row>
    <row r="204" spans="1:15" s="17" customFormat="1">
      <c r="A204" s="13" t="s">
        <v>35</v>
      </c>
      <c r="B204" s="2" t="s">
        <v>13</v>
      </c>
      <c r="C204" s="37"/>
      <c r="D204" s="37"/>
      <c r="E204" s="37"/>
      <c r="F204" s="37"/>
      <c r="G204" s="37"/>
      <c r="H204" s="37"/>
      <c r="I204" s="37"/>
      <c r="J204" s="37">
        <v>20</v>
      </c>
      <c r="K204" s="37"/>
      <c r="L204" s="37"/>
      <c r="M204" s="37"/>
      <c r="N204" s="37"/>
      <c r="O204" s="16"/>
    </row>
    <row r="205" spans="1:15" s="17" customFormat="1">
      <c r="A205" s="13" t="s">
        <v>33</v>
      </c>
      <c r="B205" s="2" t="s">
        <v>13</v>
      </c>
      <c r="C205" s="37"/>
      <c r="D205" s="37"/>
      <c r="E205" s="37">
        <v>20</v>
      </c>
      <c r="F205" s="37"/>
      <c r="G205" s="37"/>
      <c r="H205" s="37"/>
      <c r="I205" s="37"/>
      <c r="J205" s="37"/>
      <c r="K205" s="37"/>
      <c r="L205" s="37"/>
      <c r="M205" s="37"/>
      <c r="N205" s="37"/>
      <c r="O205" s="16"/>
    </row>
    <row r="206" spans="1:15" s="17" customFormat="1">
      <c r="A206" s="13" t="s">
        <v>33</v>
      </c>
      <c r="B206" s="2" t="s">
        <v>13</v>
      </c>
      <c r="C206" s="37"/>
      <c r="D206" s="37"/>
      <c r="E206" s="37"/>
      <c r="F206" s="37"/>
      <c r="G206" s="37">
        <v>20</v>
      </c>
      <c r="H206" s="37"/>
      <c r="I206" s="37"/>
      <c r="J206" s="37"/>
      <c r="K206" s="37"/>
      <c r="L206" s="37"/>
      <c r="M206" s="37"/>
      <c r="N206" s="37"/>
      <c r="O206" s="16"/>
    </row>
    <row r="207" spans="1:15" s="17" customFormat="1">
      <c r="A207" s="13" t="s">
        <v>119</v>
      </c>
      <c r="B207" s="2" t="s">
        <v>13</v>
      </c>
      <c r="C207" s="37"/>
      <c r="D207" s="37">
        <v>10</v>
      </c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16"/>
    </row>
    <row r="208" spans="1:15" s="17" customFormat="1">
      <c r="A208" s="13" t="s">
        <v>34</v>
      </c>
      <c r="B208" s="2" t="s">
        <v>13</v>
      </c>
      <c r="C208" s="37"/>
      <c r="D208" s="37"/>
      <c r="E208" s="37"/>
      <c r="F208" s="37">
        <v>10</v>
      </c>
      <c r="G208" s="37"/>
      <c r="H208" s="37"/>
      <c r="I208" s="37"/>
      <c r="J208" s="37"/>
      <c r="K208" s="37"/>
      <c r="L208" s="37"/>
      <c r="M208" s="37"/>
      <c r="N208" s="37"/>
      <c r="O208" s="16"/>
    </row>
    <row r="209" spans="1:15" s="17" customFormat="1">
      <c r="A209" s="13" t="s">
        <v>34</v>
      </c>
      <c r="B209" s="2" t="s">
        <v>13</v>
      </c>
      <c r="C209" s="37"/>
      <c r="D209" s="37"/>
      <c r="E209" s="37"/>
      <c r="F209" s="37"/>
      <c r="G209" s="37"/>
      <c r="H209" s="37"/>
      <c r="I209" s="37"/>
      <c r="J209" s="37"/>
      <c r="K209" s="37">
        <v>10</v>
      </c>
      <c r="L209" s="37"/>
      <c r="M209" s="37"/>
      <c r="N209" s="37"/>
      <c r="O209" s="16"/>
    </row>
    <row r="210" spans="1:15" s="17" customFormat="1">
      <c r="A210" s="13" t="s">
        <v>120</v>
      </c>
      <c r="B210" s="2" t="s">
        <v>13</v>
      </c>
      <c r="C210" s="37">
        <v>25</v>
      </c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16"/>
    </row>
    <row r="211" spans="1:15" s="17" customFormat="1">
      <c r="A211" s="13" t="s">
        <v>120</v>
      </c>
      <c r="B211" s="2" t="s">
        <v>13</v>
      </c>
      <c r="C211" s="37"/>
      <c r="D211" s="37">
        <v>20</v>
      </c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16"/>
    </row>
    <row r="212" spans="1:15" s="17" customFormat="1">
      <c r="A212" s="13" t="s">
        <v>120</v>
      </c>
      <c r="B212" s="2" t="s">
        <v>13</v>
      </c>
      <c r="C212" s="37"/>
      <c r="D212" s="37"/>
      <c r="E212" s="37">
        <v>20</v>
      </c>
      <c r="F212" s="37"/>
      <c r="G212" s="37"/>
      <c r="H212" s="37"/>
      <c r="I212" s="37"/>
      <c r="J212" s="37"/>
      <c r="K212" s="37"/>
      <c r="L212" s="37"/>
      <c r="M212" s="37"/>
      <c r="N212" s="37"/>
      <c r="O212" s="16"/>
    </row>
    <row r="213" spans="1:15" s="17" customFormat="1">
      <c r="A213" s="13" t="s">
        <v>120</v>
      </c>
      <c r="B213" s="2" t="s">
        <v>13</v>
      </c>
      <c r="C213" s="37"/>
      <c r="D213" s="37"/>
      <c r="E213" s="37"/>
      <c r="F213" s="37"/>
      <c r="G213" s="37"/>
      <c r="H213" s="37">
        <v>20</v>
      </c>
      <c r="I213" s="37"/>
      <c r="J213" s="37"/>
      <c r="K213" s="37"/>
      <c r="L213" s="37"/>
      <c r="M213" s="37"/>
      <c r="N213" s="37"/>
      <c r="O213" s="16"/>
    </row>
    <row r="214" spans="1:15" s="17" customFormat="1">
      <c r="A214" s="13" t="s">
        <v>120</v>
      </c>
      <c r="B214" s="2" t="s">
        <v>13</v>
      </c>
      <c r="C214" s="37"/>
      <c r="D214" s="37"/>
      <c r="E214" s="37"/>
      <c r="F214" s="37"/>
      <c r="G214" s="37"/>
      <c r="H214" s="37"/>
      <c r="I214" s="37"/>
      <c r="J214" s="37">
        <v>20</v>
      </c>
      <c r="K214" s="37"/>
      <c r="L214" s="37"/>
      <c r="M214" s="37"/>
      <c r="N214" s="37"/>
      <c r="O214" s="16"/>
    </row>
    <row r="215" spans="1:15" s="17" customFormat="1">
      <c r="A215" s="13" t="s">
        <v>38</v>
      </c>
      <c r="B215" s="2" t="s">
        <v>13</v>
      </c>
      <c r="C215" s="37"/>
      <c r="D215" s="37">
        <v>10</v>
      </c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16"/>
    </row>
    <row r="216" spans="1:15" s="17" customFormat="1">
      <c r="A216" s="13" t="s">
        <v>38</v>
      </c>
      <c r="B216" s="2" t="s">
        <v>13</v>
      </c>
      <c r="C216" s="37"/>
      <c r="D216" s="37"/>
      <c r="E216" s="37"/>
      <c r="F216" s="37"/>
      <c r="G216" s="37">
        <v>10</v>
      </c>
      <c r="H216" s="37"/>
      <c r="I216" s="37"/>
      <c r="J216" s="37"/>
      <c r="K216" s="37"/>
      <c r="L216" s="37"/>
      <c r="M216" s="37"/>
      <c r="N216" s="37"/>
      <c r="O216" s="16"/>
    </row>
    <row r="217" spans="1:15" s="17" customFormat="1">
      <c r="A217" s="13" t="s">
        <v>38</v>
      </c>
      <c r="B217" s="2" t="s">
        <v>13</v>
      </c>
      <c r="C217" s="37"/>
      <c r="D217" s="37"/>
      <c r="E217" s="37"/>
      <c r="F217" s="37"/>
      <c r="G217" s="37"/>
      <c r="H217" s="37"/>
      <c r="I217" s="37">
        <v>10</v>
      </c>
      <c r="J217" s="37"/>
      <c r="K217" s="37"/>
      <c r="L217" s="37"/>
      <c r="M217" s="37"/>
      <c r="N217" s="37"/>
      <c r="O217" s="16"/>
    </row>
    <row r="218" spans="1:15" s="17" customFormat="1">
      <c r="A218" s="36" t="s">
        <v>121</v>
      </c>
      <c r="B218" s="2" t="s">
        <v>13</v>
      </c>
      <c r="C218" s="37"/>
      <c r="D218" s="37">
        <v>20</v>
      </c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16"/>
    </row>
    <row r="219" spans="1:15" s="17" customFormat="1">
      <c r="A219" s="36" t="s">
        <v>121</v>
      </c>
      <c r="B219" s="2" t="s">
        <v>13</v>
      </c>
      <c r="C219" s="37"/>
      <c r="D219" s="37">
        <v>20</v>
      </c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16"/>
    </row>
    <row r="220" spans="1:15" s="17" customFormat="1">
      <c r="A220" s="36" t="s">
        <v>121</v>
      </c>
      <c r="B220" s="2" t="s">
        <v>13</v>
      </c>
      <c r="C220" s="37"/>
      <c r="D220" s="37"/>
      <c r="E220" s="37">
        <v>20</v>
      </c>
      <c r="F220" s="37"/>
      <c r="G220" s="37"/>
      <c r="H220" s="37"/>
      <c r="I220" s="37"/>
      <c r="J220" s="37"/>
      <c r="K220" s="37"/>
      <c r="L220" s="37"/>
      <c r="M220" s="37"/>
      <c r="N220" s="37"/>
      <c r="O220" s="16"/>
    </row>
    <row r="221" spans="1:15" s="17" customFormat="1">
      <c r="A221" s="36" t="s">
        <v>121</v>
      </c>
      <c r="B221" s="2" t="s">
        <v>13</v>
      </c>
      <c r="C221" s="37"/>
      <c r="D221" s="37"/>
      <c r="E221" s="37"/>
      <c r="F221" s="37">
        <v>20</v>
      </c>
      <c r="G221" s="37"/>
      <c r="H221" s="37"/>
      <c r="I221" s="37"/>
      <c r="J221" s="37"/>
      <c r="K221" s="37"/>
      <c r="L221" s="37"/>
      <c r="M221" s="37"/>
      <c r="N221" s="37"/>
      <c r="O221" s="16"/>
    </row>
    <row r="222" spans="1:15" s="17" customFormat="1">
      <c r="A222" s="36" t="s">
        <v>121</v>
      </c>
      <c r="B222" s="2" t="s">
        <v>13</v>
      </c>
      <c r="C222" s="37"/>
      <c r="D222" s="37"/>
      <c r="E222" s="37"/>
      <c r="F222" s="37"/>
      <c r="G222" s="37"/>
      <c r="H222" s="37">
        <v>20</v>
      </c>
      <c r="I222" s="37"/>
      <c r="J222" s="37"/>
      <c r="K222" s="37"/>
      <c r="L222" s="37"/>
      <c r="M222" s="37"/>
      <c r="N222" s="37"/>
      <c r="O222" s="16"/>
    </row>
    <row r="223" spans="1:15" s="17" customFormat="1">
      <c r="A223" s="36" t="s">
        <v>121</v>
      </c>
      <c r="B223" s="2" t="s">
        <v>13</v>
      </c>
      <c r="C223" s="37"/>
      <c r="D223" s="37"/>
      <c r="E223" s="37"/>
      <c r="F223" s="37"/>
      <c r="G223" s="37"/>
      <c r="H223" s="37"/>
      <c r="I223" s="37">
        <v>20</v>
      </c>
      <c r="J223" s="37"/>
      <c r="K223" s="37"/>
      <c r="L223" s="37"/>
      <c r="M223" s="37"/>
      <c r="N223" s="37"/>
      <c r="O223" s="16"/>
    </row>
    <row r="224" spans="1:15" s="17" customFormat="1">
      <c r="A224" s="36" t="s">
        <v>121</v>
      </c>
      <c r="B224" s="2" t="s">
        <v>13</v>
      </c>
      <c r="C224" s="37"/>
      <c r="D224" s="37"/>
      <c r="E224" s="37"/>
      <c r="F224" s="37"/>
      <c r="G224" s="37"/>
      <c r="H224" s="37"/>
      <c r="I224" s="37"/>
      <c r="J224" s="37">
        <v>20</v>
      </c>
      <c r="K224" s="37"/>
      <c r="L224" s="37"/>
      <c r="M224" s="37"/>
      <c r="N224" s="37"/>
      <c r="O224" s="16"/>
    </row>
    <row r="225" spans="1:15" s="17" customFormat="1">
      <c r="A225" s="36" t="s">
        <v>158</v>
      </c>
      <c r="B225" s="2" t="s">
        <v>13</v>
      </c>
      <c r="C225" s="37"/>
      <c r="D225" s="37"/>
      <c r="E225" s="37"/>
      <c r="F225" s="37"/>
      <c r="G225" s="37"/>
      <c r="H225" s="37"/>
      <c r="I225" s="37"/>
      <c r="J225" s="37"/>
      <c r="K225" s="37">
        <v>20</v>
      </c>
      <c r="L225" s="37"/>
      <c r="M225" s="37"/>
      <c r="N225" s="37"/>
      <c r="O225" s="16"/>
    </row>
    <row r="226" spans="1:15" s="17" customFormat="1">
      <c r="A226" s="36" t="s">
        <v>122</v>
      </c>
      <c r="B226" s="2" t="s">
        <v>13</v>
      </c>
      <c r="C226" s="37"/>
      <c r="D226" s="37"/>
      <c r="E226" s="37">
        <v>20</v>
      </c>
      <c r="F226" s="37"/>
      <c r="G226" s="37"/>
      <c r="H226" s="37"/>
      <c r="I226" s="37"/>
      <c r="J226" s="37"/>
      <c r="K226" s="37"/>
      <c r="L226" s="37"/>
      <c r="M226" s="37"/>
      <c r="N226" s="37"/>
      <c r="O226" s="16"/>
    </row>
    <row r="227" spans="1:15" s="17" customFormat="1">
      <c r="A227" s="36" t="s">
        <v>122</v>
      </c>
      <c r="B227" s="2" t="s">
        <v>13</v>
      </c>
      <c r="C227" s="37"/>
      <c r="D227" s="37"/>
      <c r="E227" s="37"/>
      <c r="F227" s="37"/>
      <c r="G227" s="37">
        <v>10</v>
      </c>
      <c r="H227" s="37"/>
      <c r="I227" s="37"/>
      <c r="J227" s="37"/>
      <c r="K227" s="37"/>
      <c r="L227" s="37"/>
      <c r="M227" s="37"/>
      <c r="N227" s="37"/>
      <c r="O227" s="16"/>
    </row>
    <row r="228" spans="1:15" s="17" customFormat="1">
      <c r="A228" s="36" t="s">
        <v>123</v>
      </c>
      <c r="B228" s="2" t="s">
        <v>13</v>
      </c>
      <c r="C228" s="37"/>
      <c r="D228" s="37">
        <v>20</v>
      </c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16"/>
    </row>
    <row r="229" spans="1:15" s="17" customFormat="1">
      <c r="A229" s="36" t="s">
        <v>123</v>
      </c>
      <c r="B229" s="2" t="s">
        <v>13</v>
      </c>
      <c r="C229" s="37"/>
      <c r="D229" s="37">
        <v>20</v>
      </c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16"/>
    </row>
    <row r="230" spans="1:15" s="17" customFormat="1">
      <c r="A230" s="36" t="s">
        <v>123</v>
      </c>
      <c r="B230" s="2" t="s">
        <v>13</v>
      </c>
      <c r="C230" s="37"/>
      <c r="D230" s="37">
        <v>20</v>
      </c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16"/>
    </row>
    <row r="231" spans="1:15" s="17" customFormat="1">
      <c r="A231" s="36" t="s">
        <v>123</v>
      </c>
      <c r="B231" s="2" t="s">
        <v>13</v>
      </c>
      <c r="C231" s="37"/>
      <c r="D231" s="37"/>
      <c r="E231" s="37">
        <v>20</v>
      </c>
      <c r="F231" s="37"/>
      <c r="G231" s="37"/>
      <c r="H231" s="37"/>
      <c r="I231" s="37"/>
      <c r="J231" s="37"/>
      <c r="K231" s="37"/>
      <c r="L231" s="37"/>
      <c r="M231" s="37"/>
      <c r="N231" s="37"/>
      <c r="O231" s="16"/>
    </row>
    <row r="232" spans="1:15" s="17" customFormat="1">
      <c r="A232" s="36" t="s">
        <v>123</v>
      </c>
      <c r="B232" s="2" t="s">
        <v>13</v>
      </c>
      <c r="C232" s="37"/>
      <c r="D232" s="37"/>
      <c r="E232" s="37">
        <v>20</v>
      </c>
      <c r="F232" s="37"/>
      <c r="G232" s="37"/>
      <c r="H232" s="37"/>
      <c r="I232" s="37"/>
      <c r="J232" s="37"/>
      <c r="K232" s="37"/>
      <c r="L232" s="37"/>
      <c r="M232" s="37"/>
      <c r="N232" s="37"/>
      <c r="O232" s="16"/>
    </row>
    <row r="233" spans="1:15" s="17" customFormat="1">
      <c r="A233" s="36" t="s">
        <v>123</v>
      </c>
      <c r="B233" s="2" t="s">
        <v>13</v>
      </c>
      <c r="C233" s="37"/>
      <c r="D233" s="37"/>
      <c r="E233" s="37">
        <v>20</v>
      </c>
      <c r="F233" s="37"/>
      <c r="G233" s="37"/>
      <c r="H233" s="37"/>
      <c r="I233" s="37"/>
      <c r="J233" s="37"/>
      <c r="K233" s="37"/>
      <c r="L233" s="37"/>
      <c r="M233" s="37"/>
      <c r="N233" s="37"/>
      <c r="O233" s="16"/>
    </row>
    <row r="234" spans="1:15" s="17" customFormat="1">
      <c r="A234" s="36" t="s">
        <v>123</v>
      </c>
      <c r="B234" s="2" t="s">
        <v>13</v>
      </c>
      <c r="C234" s="37"/>
      <c r="D234" s="37"/>
      <c r="E234" s="37"/>
      <c r="F234" s="37">
        <v>20</v>
      </c>
      <c r="G234" s="37"/>
      <c r="H234" s="37"/>
      <c r="I234" s="37"/>
      <c r="J234" s="37"/>
      <c r="K234" s="37"/>
      <c r="L234" s="37"/>
      <c r="M234" s="37"/>
      <c r="N234" s="37"/>
      <c r="O234" s="16"/>
    </row>
    <row r="235" spans="1:15" s="17" customFormat="1">
      <c r="A235" s="36" t="s">
        <v>124</v>
      </c>
      <c r="B235" s="2" t="s">
        <v>13</v>
      </c>
      <c r="C235" s="37"/>
      <c r="D235" s="37"/>
      <c r="E235" s="37"/>
      <c r="F235" s="37"/>
      <c r="G235" s="37">
        <v>20</v>
      </c>
      <c r="H235" s="37"/>
      <c r="I235" s="37"/>
      <c r="J235" s="37"/>
      <c r="K235" s="37"/>
      <c r="L235" s="37"/>
      <c r="M235" s="37"/>
      <c r="N235" s="37"/>
      <c r="O235" s="16"/>
    </row>
    <row r="236" spans="1:15" s="17" customFormat="1">
      <c r="A236" s="36" t="s">
        <v>124</v>
      </c>
      <c r="B236" s="2" t="s">
        <v>13</v>
      </c>
      <c r="C236" s="37"/>
      <c r="D236" s="37"/>
      <c r="E236" s="37"/>
      <c r="F236" s="37"/>
      <c r="G236" s="37">
        <v>20</v>
      </c>
      <c r="H236" s="37"/>
      <c r="I236" s="37"/>
      <c r="J236" s="37"/>
      <c r="K236" s="37"/>
      <c r="L236" s="37"/>
      <c r="M236" s="37"/>
      <c r="N236" s="37"/>
      <c r="O236" s="16"/>
    </row>
    <row r="237" spans="1:15" s="17" customFormat="1">
      <c r="A237" s="36" t="s">
        <v>124</v>
      </c>
      <c r="B237" s="2" t="s">
        <v>13</v>
      </c>
      <c r="C237" s="37"/>
      <c r="D237" s="37"/>
      <c r="E237" s="37"/>
      <c r="F237" s="37"/>
      <c r="G237" s="37"/>
      <c r="H237" s="37">
        <v>20</v>
      </c>
      <c r="I237" s="37"/>
      <c r="J237" s="37"/>
      <c r="K237" s="37"/>
      <c r="L237" s="37"/>
      <c r="M237" s="37"/>
      <c r="N237" s="37"/>
      <c r="O237" s="16"/>
    </row>
    <row r="238" spans="1:15" s="17" customFormat="1">
      <c r="A238" s="36" t="s">
        <v>124</v>
      </c>
      <c r="B238" s="2" t="s">
        <v>13</v>
      </c>
      <c r="C238" s="37"/>
      <c r="D238" s="37"/>
      <c r="E238" s="37"/>
      <c r="F238" s="37"/>
      <c r="G238" s="37"/>
      <c r="H238" s="37">
        <v>20</v>
      </c>
      <c r="I238" s="37"/>
      <c r="J238" s="37"/>
      <c r="K238" s="37"/>
      <c r="L238" s="37"/>
      <c r="M238" s="37"/>
      <c r="N238" s="37"/>
      <c r="O238" s="16"/>
    </row>
    <row r="239" spans="1:15" s="17" customFormat="1">
      <c r="A239" s="36" t="s">
        <v>124</v>
      </c>
      <c r="B239" s="2" t="s">
        <v>13</v>
      </c>
      <c r="C239" s="37"/>
      <c r="D239" s="37"/>
      <c r="E239" s="37"/>
      <c r="F239" s="37"/>
      <c r="G239" s="37"/>
      <c r="H239" s="37"/>
      <c r="I239" s="37"/>
      <c r="J239" s="37">
        <v>20</v>
      </c>
      <c r="K239" s="37"/>
      <c r="L239" s="37"/>
      <c r="M239" s="37"/>
      <c r="N239" s="37"/>
      <c r="O239" s="16"/>
    </row>
    <row r="240" spans="1:15" s="17" customFormat="1">
      <c r="A240" s="36" t="s">
        <v>124</v>
      </c>
      <c r="B240" s="2" t="s">
        <v>13</v>
      </c>
      <c r="C240" s="37"/>
      <c r="D240" s="37"/>
      <c r="E240" s="37"/>
      <c r="F240" s="37"/>
      <c r="G240" s="37"/>
      <c r="H240" s="37"/>
      <c r="I240" s="37"/>
      <c r="J240" s="37">
        <v>20</v>
      </c>
      <c r="K240" s="37"/>
      <c r="L240" s="37"/>
      <c r="M240" s="37"/>
      <c r="N240" s="37"/>
      <c r="O240" s="16"/>
    </row>
    <row r="241" spans="1:15" s="17" customFormat="1">
      <c r="A241" s="36" t="s">
        <v>123</v>
      </c>
      <c r="B241" s="2" t="s">
        <v>13</v>
      </c>
      <c r="C241" s="37"/>
      <c r="D241" s="37"/>
      <c r="E241" s="37"/>
      <c r="F241" s="37"/>
      <c r="G241" s="37"/>
      <c r="H241" s="37"/>
      <c r="I241" s="37"/>
      <c r="J241" s="37"/>
      <c r="K241" s="37">
        <v>20</v>
      </c>
      <c r="L241" s="37"/>
      <c r="M241" s="37"/>
      <c r="N241" s="37"/>
      <c r="O241" s="16"/>
    </row>
    <row r="242" spans="1:15" s="17" customFormat="1">
      <c r="A242" s="36" t="s">
        <v>123</v>
      </c>
      <c r="B242" s="2" t="s">
        <v>13</v>
      </c>
      <c r="C242" s="37"/>
      <c r="D242" s="37"/>
      <c r="E242" s="37"/>
      <c r="F242" s="37"/>
      <c r="G242" s="37"/>
      <c r="H242" s="37"/>
      <c r="I242" s="37"/>
      <c r="J242" s="37"/>
      <c r="K242" s="37">
        <v>20</v>
      </c>
      <c r="L242" s="37"/>
      <c r="M242" s="37"/>
      <c r="N242" s="37"/>
      <c r="O242" s="16"/>
    </row>
    <row r="243" spans="1:15" s="17" customFormat="1">
      <c r="A243" s="36" t="s">
        <v>123</v>
      </c>
      <c r="B243" s="2" t="s">
        <v>13</v>
      </c>
      <c r="C243" s="37"/>
      <c r="D243" s="37"/>
      <c r="E243" s="37"/>
      <c r="F243" s="37"/>
      <c r="G243" s="37"/>
      <c r="H243" s="37"/>
      <c r="I243" s="37"/>
      <c r="J243" s="37"/>
      <c r="K243" s="37"/>
      <c r="L243" s="37">
        <v>20</v>
      </c>
      <c r="M243" s="37"/>
      <c r="N243" s="37"/>
      <c r="O243" s="16"/>
    </row>
    <row r="244" spans="1:15" s="17" customFormat="1">
      <c r="A244" s="36" t="s">
        <v>123</v>
      </c>
      <c r="B244" s="2" t="s">
        <v>13</v>
      </c>
      <c r="C244" s="37"/>
      <c r="D244" s="37"/>
      <c r="E244" s="37"/>
      <c r="F244" s="37"/>
      <c r="G244" s="37"/>
      <c r="H244" s="37"/>
      <c r="I244" s="37"/>
      <c r="J244" s="37"/>
      <c r="K244" s="37"/>
      <c r="L244" s="37">
        <v>20</v>
      </c>
      <c r="M244" s="37"/>
      <c r="N244" s="37"/>
      <c r="O244" s="16"/>
    </row>
    <row r="245" spans="1:15" s="17" customFormat="1">
      <c r="A245" s="36" t="s">
        <v>123</v>
      </c>
      <c r="B245" s="2" t="s">
        <v>13</v>
      </c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>
        <v>20</v>
      </c>
      <c r="N245" s="37"/>
      <c r="O245" s="16"/>
    </row>
    <row r="246" spans="1:15" s="17" customFormat="1">
      <c r="A246" s="36" t="s">
        <v>159</v>
      </c>
      <c r="B246" s="2" t="s">
        <v>13</v>
      </c>
      <c r="C246" s="37"/>
      <c r="D246" s="37">
        <v>20</v>
      </c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16"/>
    </row>
    <row r="247" spans="1:15" s="17" customFormat="1">
      <c r="A247" s="36" t="s">
        <v>159</v>
      </c>
      <c r="B247" s="2" t="s">
        <v>13</v>
      </c>
      <c r="C247" s="37"/>
      <c r="D247" s="37">
        <v>20</v>
      </c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16"/>
    </row>
    <row r="248" spans="1:15" s="17" customFormat="1">
      <c r="A248" s="36" t="s">
        <v>159</v>
      </c>
      <c r="B248" s="2" t="s">
        <v>13</v>
      </c>
      <c r="C248" s="37"/>
      <c r="D248" s="37">
        <v>20</v>
      </c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16"/>
    </row>
    <row r="249" spans="1:15" s="17" customFormat="1">
      <c r="A249" s="36" t="s">
        <v>159</v>
      </c>
      <c r="B249" s="2" t="s">
        <v>13</v>
      </c>
      <c r="C249" s="37"/>
      <c r="D249" s="37">
        <v>20</v>
      </c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16"/>
    </row>
    <row r="250" spans="1:15" s="17" customFormat="1">
      <c r="A250" s="36" t="s">
        <v>159</v>
      </c>
      <c r="B250" s="2" t="s">
        <v>13</v>
      </c>
      <c r="C250" s="37"/>
      <c r="D250" s="37"/>
      <c r="E250" s="37">
        <v>20</v>
      </c>
      <c r="F250" s="37"/>
      <c r="G250" s="37"/>
      <c r="H250" s="37"/>
      <c r="I250" s="37"/>
      <c r="J250" s="37"/>
      <c r="K250" s="37"/>
      <c r="L250" s="37"/>
      <c r="M250" s="37"/>
      <c r="N250" s="37"/>
      <c r="O250" s="16"/>
    </row>
    <row r="251" spans="1:15" s="17" customFormat="1">
      <c r="A251" s="36" t="s">
        <v>159</v>
      </c>
      <c r="B251" s="2" t="s">
        <v>13</v>
      </c>
      <c r="C251" s="37"/>
      <c r="D251" s="37"/>
      <c r="E251" s="37">
        <v>20</v>
      </c>
      <c r="F251" s="37"/>
      <c r="G251" s="37"/>
      <c r="H251" s="37"/>
      <c r="I251" s="37"/>
      <c r="J251" s="37"/>
      <c r="K251" s="37"/>
      <c r="L251" s="37"/>
      <c r="M251" s="37"/>
      <c r="N251" s="37"/>
      <c r="O251" s="16"/>
    </row>
    <row r="252" spans="1:15" s="17" customFormat="1">
      <c r="A252" s="36" t="s">
        <v>159</v>
      </c>
      <c r="B252" s="2" t="s">
        <v>13</v>
      </c>
      <c r="C252" s="37"/>
      <c r="D252" s="37"/>
      <c r="E252" s="37"/>
      <c r="F252" s="37">
        <v>20</v>
      </c>
      <c r="G252" s="37"/>
      <c r="H252" s="37"/>
      <c r="I252" s="37"/>
      <c r="J252" s="37"/>
      <c r="K252" s="37"/>
      <c r="L252" s="37"/>
      <c r="M252" s="37"/>
      <c r="N252" s="37"/>
      <c r="O252" s="16"/>
    </row>
    <row r="253" spans="1:15" s="17" customFormat="1">
      <c r="A253" s="36" t="s">
        <v>159</v>
      </c>
      <c r="B253" s="2" t="s">
        <v>13</v>
      </c>
      <c r="C253" s="37"/>
      <c r="D253" s="37"/>
      <c r="E253" s="37"/>
      <c r="F253" s="37">
        <v>20</v>
      </c>
      <c r="G253" s="37"/>
      <c r="H253" s="37"/>
      <c r="I253" s="37"/>
      <c r="J253" s="37"/>
      <c r="K253" s="37"/>
      <c r="L253" s="37"/>
      <c r="M253" s="37"/>
      <c r="N253" s="37"/>
      <c r="O253" s="16"/>
    </row>
    <row r="254" spans="1:15" s="17" customFormat="1">
      <c r="A254" s="36" t="s">
        <v>159</v>
      </c>
      <c r="B254" s="2" t="s">
        <v>13</v>
      </c>
      <c r="C254" s="37"/>
      <c r="D254" s="37"/>
      <c r="E254" s="37"/>
      <c r="F254" s="37">
        <v>20</v>
      </c>
      <c r="G254" s="37"/>
      <c r="H254" s="37"/>
      <c r="I254" s="37"/>
      <c r="J254" s="37"/>
      <c r="K254" s="37"/>
      <c r="L254" s="37"/>
      <c r="M254" s="37"/>
      <c r="N254" s="37"/>
      <c r="O254" s="16"/>
    </row>
    <row r="255" spans="1:15" s="17" customFormat="1">
      <c r="A255" s="36" t="s">
        <v>159</v>
      </c>
      <c r="B255" s="2" t="s">
        <v>13</v>
      </c>
      <c r="C255" s="37"/>
      <c r="D255" s="37"/>
      <c r="E255" s="37"/>
      <c r="F255" s="37"/>
      <c r="G255" s="37">
        <v>20</v>
      </c>
      <c r="H255" s="37"/>
      <c r="I255" s="37"/>
      <c r="J255" s="37"/>
      <c r="K255" s="37"/>
      <c r="L255" s="37"/>
      <c r="M255" s="37"/>
      <c r="N255" s="37"/>
      <c r="O255" s="16"/>
    </row>
    <row r="256" spans="1:15" s="17" customFormat="1">
      <c r="A256" s="36" t="s">
        <v>159</v>
      </c>
      <c r="B256" s="2" t="s">
        <v>13</v>
      </c>
      <c r="C256" s="37"/>
      <c r="D256" s="37"/>
      <c r="E256" s="37"/>
      <c r="F256" s="37"/>
      <c r="G256" s="37">
        <v>20</v>
      </c>
      <c r="H256" s="37"/>
      <c r="I256" s="37"/>
      <c r="J256" s="37"/>
      <c r="K256" s="37"/>
      <c r="L256" s="37"/>
      <c r="M256" s="37"/>
      <c r="N256" s="37"/>
      <c r="O256" s="16"/>
    </row>
    <row r="257" spans="1:15" s="17" customFormat="1">
      <c r="A257" s="36" t="s">
        <v>159</v>
      </c>
      <c r="B257" s="2" t="s">
        <v>13</v>
      </c>
      <c r="C257" s="37"/>
      <c r="D257" s="37"/>
      <c r="E257" s="37"/>
      <c r="F257" s="37"/>
      <c r="G257" s="37">
        <v>20</v>
      </c>
      <c r="H257" s="37"/>
      <c r="I257" s="37"/>
      <c r="J257" s="37"/>
      <c r="K257" s="37"/>
      <c r="L257" s="37"/>
      <c r="M257" s="37"/>
      <c r="N257" s="37"/>
      <c r="O257" s="16"/>
    </row>
    <row r="258" spans="1:15" s="17" customFormat="1">
      <c r="A258" s="36" t="s">
        <v>159</v>
      </c>
      <c r="B258" s="2" t="s">
        <v>13</v>
      </c>
      <c r="C258" s="37"/>
      <c r="D258" s="37"/>
      <c r="E258" s="37"/>
      <c r="F258" s="37"/>
      <c r="G258" s="37"/>
      <c r="H258" s="37"/>
      <c r="I258" s="37"/>
      <c r="J258" s="37">
        <v>20</v>
      </c>
      <c r="K258" s="37"/>
      <c r="L258" s="37"/>
      <c r="M258" s="37"/>
      <c r="N258" s="37"/>
      <c r="O258" s="16"/>
    </row>
    <row r="259" spans="1:15" s="17" customFormat="1">
      <c r="A259" s="36" t="s">
        <v>159</v>
      </c>
      <c r="B259" s="2" t="s">
        <v>13</v>
      </c>
      <c r="C259" s="37"/>
      <c r="D259" s="37"/>
      <c r="E259" s="37"/>
      <c r="F259" s="37"/>
      <c r="G259" s="37"/>
      <c r="H259" s="37"/>
      <c r="I259" s="37"/>
      <c r="J259" s="37">
        <v>20</v>
      </c>
      <c r="K259" s="37"/>
      <c r="L259" s="37"/>
      <c r="M259" s="37"/>
      <c r="N259" s="37"/>
      <c r="O259" s="16"/>
    </row>
    <row r="260" spans="1:15" s="17" customFormat="1">
      <c r="A260" s="36" t="s">
        <v>159</v>
      </c>
      <c r="B260" s="2" t="s">
        <v>13</v>
      </c>
      <c r="C260" s="37"/>
      <c r="D260" s="37"/>
      <c r="E260" s="37"/>
      <c r="F260" s="37"/>
      <c r="G260" s="37"/>
      <c r="H260" s="37"/>
      <c r="I260" s="37"/>
      <c r="J260" s="37"/>
      <c r="K260" s="37">
        <v>20</v>
      </c>
      <c r="L260" s="37"/>
      <c r="M260" s="37"/>
      <c r="N260" s="37"/>
      <c r="O260" s="16"/>
    </row>
    <row r="261" spans="1:15" s="17" customFormat="1">
      <c r="A261" s="36" t="s">
        <v>159</v>
      </c>
      <c r="B261" s="2" t="s">
        <v>13</v>
      </c>
      <c r="C261" s="37"/>
      <c r="D261" s="37"/>
      <c r="E261" s="37"/>
      <c r="F261" s="37"/>
      <c r="G261" s="37"/>
      <c r="H261" s="37"/>
      <c r="I261" s="37"/>
      <c r="J261" s="37"/>
      <c r="K261" s="37">
        <v>20</v>
      </c>
      <c r="L261" s="37"/>
      <c r="M261" s="37"/>
      <c r="N261" s="37"/>
      <c r="O261" s="16"/>
    </row>
    <row r="262" spans="1:15" s="17" customFormat="1">
      <c r="A262" s="36" t="s">
        <v>160</v>
      </c>
      <c r="B262" s="2" t="s">
        <v>13</v>
      </c>
      <c r="C262" s="37"/>
      <c r="D262" s="37">
        <v>20</v>
      </c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16"/>
    </row>
    <row r="263" spans="1:15" s="17" customFormat="1">
      <c r="A263" s="36" t="s">
        <v>160</v>
      </c>
      <c r="B263" s="2" t="s">
        <v>13</v>
      </c>
      <c r="C263" s="37"/>
      <c r="D263" s="37">
        <v>20</v>
      </c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16"/>
    </row>
    <row r="264" spans="1:15" s="17" customFormat="1">
      <c r="A264" s="36" t="s">
        <v>160</v>
      </c>
      <c r="B264" s="2" t="s">
        <v>13</v>
      </c>
      <c r="C264" s="37"/>
      <c r="D264" s="37">
        <v>20</v>
      </c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16"/>
    </row>
    <row r="265" spans="1:15" s="17" customFormat="1">
      <c r="A265" s="36" t="s">
        <v>160</v>
      </c>
      <c r="B265" s="2" t="s">
        <v>13</v>
      </c>
      <c r="C265" s="37"/>
      <c r="D265" s="37">
        <v>20</v>
      </c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16"/>
    </row>
    <row r="266" spans="1:15" s="17" customFormat="1">
      <c r="A266" s="36" t="s">
        <v>160</v>
      </c>
      <c r="B266" s="2" t="s">
        <v>13</v>
      </c>
      <c r="C266" s="37"/>
      <c r="D266" s="37"/>
      <c r="E266" s="37">
        <v>20</v>
      </c>
      <c r="F266" s="37"/>
      <c r="G266" s="37"/>
      <c r="H266" s="37"/>
      <c r="I266" s="37"/>
      <c r="J266" s="37"/>
      <c r="K266" s="37"/>
      <c r="L266" s="37"/>
      <c r="M266" s="37"/>
      <c r="N266" s="37"/>
      <c r="O266" s="16"/>
    </row>
    <row r="267" spans="1:15" s="17" customFormat="1">
      <c r="A267" s="36" t="s">
        <v>160</v>
      </c>
      <c r="B267" s="2" t="s">
        <v>13</v>
      </c>
      <c r="C267" s="37"/>
      <c r="D267" s="37"/>
      <c r="E267" s="37">
        <v>20</v>
      </c>
      <c r="F267" s="37"/>
      <c r="G267" s="37"/>
      <c r="H267" s="37"/>
      <c r="I267" s="37"/>
      <c r="J267" s="37"/>
      <c r="K267" s="37"/>
      <c r="L267" s="37"/>
      <c r="M267" s="37"/>
      <c r="N267" s="37"/>
      <c r="O267" s="16"/>
    </row>
    <row r="268" spans="1:15" s="17" customFormat="1">
      <c r="A268" s="36" t="s">
        <v>160</v>
      </c>
      <c r="B268" s="2" t="s">
        <v>13</v>
      </c>
      <c r="C268" s="37"/>
      <c r="D268" s="37"/>
      <c r="E268" s="37">
        <v>20</v>
      </c>
      <c r="F268" s="37"/>
      <c r="G268" s="37"/>
      <c r="H268" s="37"/>
      <c r="I268" s="37"/>
      <c r="J268" s="37"/>
      <c r="K268" s="37"/>
      <c r="L268" s="37"/>
      <c r="M268" s="37"/>
      <c r="N268" s="37"/>
      <c r="O268" s="16"/>
    </row>
    <row r="269" spans="1:15" s="17" customFormat="1">
      <c r="A269" s="36" t="s">
        <v>160</v>
      </c>
      <c r="B269" s="2" t="s">
        <v>13</v>
      </c>
      <c r="C269" s="37"/>
      <c r="D269" s="37"/>
      <c r="E269" s="37"/>
      <c r="F269" s="37"/>
      <c r="G269" s="37">
        <v>25</v>
      </c>
      <c r="H269" s="37"/>
      <c r="I269" s="37"/>
      <c r="J269" s="37"/>
      <c r="K269" s="37"/>
      <c r="L269" s="37"/>
      <c r="M269" s="37"/>
      <c r="N269" s="37"/>
      <c r="O269" s="16"/>
    </row>
    <row r="270" spans="1:15" s="17" customFormat="1">
      <c r="A270" s="36" t="s">
        <v>160</v>
      </c>
      <c r="B270" s="2" t="s">
        <v>13</v>
      </c>
      <c r="C270" s="37"/>
      <c r="D270" s="37"/>
      <c r="E270" s="37"/>
      <c r="F270" s="37"/>
      <c r="G270" s="37">
        <v>25</v>
      </c>
      <c r="H270" s="37"/>
      <c r="I270" s="37"/>
      <c r="J270" s="37"/>
      <c r="K270" s="37"/>
      <c r="L270" s="37"/>
      <c r="M270" s="37"/>
      <c r="N270" s="37"/>
      <c r="O270" s="16"/>
    </row>
    <row r="271" spans="1:15" s="17" customFormat="1">
      <c r="A271" s="36" t="s">
        <v>160</v>
      </c>
      <c r="B271" s="2" t="s">
        <v>13</v>
      </c>
      <c r="C271" s="37"/>
      <c r="D271" s="37"/>
      <c r="E271" s="37"/>
      <c r="F271" s="37"/>
      <c r="G271" s="37"/>
      <c r="H271" s="37">
        <v>20</v>
      </c>
      <c r="I271" s="37"/>
      <c r="J271" s="37"/>
      <c r="K271" s="37"/>
      <c r="L271" s="37"/>
      <c r="M271" s="37"/>
      <c r="N271" s="37"/>
      <c r="O271" s="16"/>
    </row>
    <row r="272" spans="1:15" s="17" customFormat="1">
      <c r="A272" s="36" t="s">
        <v>160</v>
      </c>
      <c r="B272" s="2" t="s">
        <v>13</v>
      </c>
      <c r="C272" s="37"/>
      <c r="D272" s="37"/>
      <c r="E272" s="37"/>
      <c r="F272" s="37"/>
      <c r="G272" s="37"/>
      <c r="H272" s="37">
        <v>20</v>
      </c>
      <c r="I272" s="37"/>
      <c r="J272" s="37"/>
      <c r="K272" s="37"/>
      <c r="L272" s="37"/>
      <c r="M272" s="37"/>
      <c r="N272" s="37"/>
      <c r="O272" s="16"/>
    </row>
    <row r="273" spans="1:15" s="17" customFormat="1">
      <c r="A273" s="36" t="s">
        <v>160</v>
      </c>
      <c r="B273" s="2" t="s">
        <v>13</v>
      </c>
      <c r="C273" s="37"/>
      <c r="D273" s="37"/>
      <c r="E273" s="37"/>
      <c r="F273" s="37"/>
      <c r="G273" s="37"/>
      <c r="H273" s="37"/>
      <c r="I273" s="37"/>
      <c r="J273" s="37">
        <v>30</v>
      </c>
      <c r="K273" s="37"/>
      <c r="L273" s="37"/>
      <c r="M273" s="37"/>
      <c r="N273" s="37"/>
      <c r="O273" s="16"/>
    </row>
    <row r="274" spans="1:15" s="17" customFormat="1">
      <c r="A274" s="36" t="s">
        <v>160</v>
      </c>
      <c r="B274" s="2" t="s">
        <v>13</v>
      </c>
      <c r="C274" s="37"/>
      <c r="D274" s="37"/>
      <c r="E274" s="37"/>
      <c r="F274" s="37"/>
      <c r="G274" s="37"/>
      <c r="H274" s="37"/>
      <c r="I274" s="37"/>
      <c r="J274" s="37"/>
      <c r="K274" s="37">
        <v>30</v>
      </c>
      <c r="L274" s="37"/>
      <c r="M274" s="37"/>
      <c r="N274" s="37"/>
      <c r="O274" s="16"/>
    </row>
    <row r="275" spans="1:15" s="17" customFormat="1">
      <c r="A275" s="36" t="s">
        <v>125</v>
      </c>
      <c r="B275" s="2" t="s">
        <v>13</v>
      </c>
      <c r="C275" s="37"/>
      <c r="D275" s="37"/>
      <c r="E275" s="37">
        <v>20</v>
      </c>
      <c r="F275" s="37"/>
      <c r="G275" s="37"/>
      <c r="H275" s="37"/>
      <c r="I275" s="37"/>
      <c r="J275" s="37"/>
      <c r="K275" s="37"/>
      <c r="L275" s="37"/>
      <c r="M275" s="37"/>
      <c r="N275" s="37"/>
      <c r="O275" s="16"/>
    </row>
    <row r="276" spans="1:15" s="17" customFormat="1">
      <c r="A276" s="36" t="s">
        <v>125</v>
      </c>
      <c r="B276" s="2" t="s">
        <v>13</v>
      </c>
      <c r="C276" s="37"/>
      <c r="D276" s="37"/>
      <c r="E276" s="37"/>
      <c r="F276" s="37"/>
      <c r="G276" s="37">
        <v>20</v>
      </c>
      <c r="H276" s="37"/>
      <c r="I276" s="37"/>
      <c r="J276" s="37"/>
      <c r="K276" s="37"/>
      <c r="L276" s="37"/>
      <c r="M276" s="37"/>
      <c r="N276" s="37"/>
      <c r="O276" s="16"/>
    </row>
    <row r="277" spans="1:15" s="17" customFormat="1">
      <c r="A277" s="36" t="s">
        <v>39</v>
      </c>
      <c r="B277" s="2" t="s">
        <v>13</v>
      </c>
      <c r="C277" s="37"/>
      <c r="D277" s="37">
        <v>20</v>
      </c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16"/>
    </row>
    <row r="278" spans="1:15" s="17" customFormat="1">
      <c r="A278" s="36" t="s">
        <v>39</v>
      </c>
      <c r="B278" s="2" t="s">
        <v>13</v>
      </c>
      <c r="C278" s="37"/>
      <c r="D278" s="37"/>
      <c r="E278" s="37">
        <v>20</v>
      </c>
      <c r="F278" s="37"/>
      <c r="G278" s="37"/>
      <c r="H278" s="37"/>
      <c r="I278" s="37"/>
      <c r="J278" s="37"/>
      <c r="K278" s="37"/>
      <c r="L278" s="37"/>
      <c r="M278" s="37"/>
      <c r="N278" s="37"/>
      <c r="O278" s="16"/>
    </row>
    <row r="279" spans="1:15" s="17" customFormat="1">
      <c r="A279" s="36" t="s">
        <v>39</v>
      </c>
      <c r="B279" s="2" t="s">
        <v>13</v>
      </c>
      <c r="C279" s="37"/>
      <c r="D279" s="37"/>
      <c r="E279" s="37"/>
      <c r="F279" s="37"/>
      <c r="G279" s="37"/>
      <c r="H279" s="37"/>
      <c r="I279" s="37"/>
      <c r="J279" s="37">
        <v>10</v>
      </c>
      <c r="K279" s="37"/>
      <c r="L279" s="37"/>
      <c r="M279" s="37"/>
      <c r="N279" s="37"/>
      <c r="O279" s="16"/>
    </row>
    <row r="280" spans="1:15" s="17" customFormat="1">
      <c r="A280" s="36" t="s">
        <v>40</v>
      </c>
      <c r="B280" s="2" t="s">
        <v>13</v>
      </c>
      <c r="C280" s="37"/>
      <c r="D280" s="37">
        <v>20</v>
      </c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16"/>
    </row>
    <row r="281" spans="1:15" s="17" customFormat="1">
      <c r="A281" s="36" t="s">
        <v>40</v>
      </c>
      <c r="B281" s="2" t="s">
        <v>13</v>
      </c>
      <c r="C281" s="37"/>
      <c r="D281" s="37"/>
      <c r="E281" s="37">
        <v>20</v>
      </c>
      <c r="F281" s="37"/>
      <c r="G281" s="37"/>
      <c r="H281" s="37"/>
      <c r="I281" s="37"/>
      <c r="J281" s="37"/>
      <c r="K281" s="37"/>
      <c r="L281" s="37"/>
      <c r="M281" s="37"/>
      <c r="N281" s="37"/>
      <c r="O281" s="16"/>
    </row>
    <row r="282" spans="1:15" s="17" customFormat="1">
      <c r="A282" s="36" t="s">
        <v>40</v>
      </c>
      <c r="B282" s="2" t="s">
        <v>13</v>
      </c>
      <c r="C282" s="37"/>
      <c r="D282" s="37"/>
      <c r="E282" s="37"/>
      <c r="F282" s="37"/>
      <c r="G282" s="37">
        <v>20</v>
      </c>
      <c r="H282" s="37"/>
      <c r="I282" s="37"/>
      <c r="J282" s="37"/>
      <c r="K282" s="37"/>
      <c r="L282" s="37"/>
      <c r="M282" s="37"/>
      <c r="N282" s="37"/>
      <c r="O282" s="16"/>
    </row>
    <row r="283" spans="1:15" s="17" customFormat="1">
      <c r="A283" s="36" t="s">
        <v>126</v>
      </c>
      <c r="B283" s="2" t="s">
        <v>13</v>
      </c>
      <c r="C283" s="37"/>
      <c r="D283" s="37"/>
      <c r="E283" s="37"/>
      <c r="F283" s="37"/>
      <c r="G283" s="37">
        <v>20</v>
      </c>
      <c r="H283" s="37"/>
      <c r="I283" s="37"/>
      <c r="J283" s="37"/>
      <c r="K283" s="37"/>
      <c r="L283" s="37"/>
      <c r="M283" s="37"/>
      <c r="N283" s="37"/>
      <c r="O283" s="16"/>
    </row>
    <row r="284" spans="1:15" s="17" customFormat="1">
      <c r="A284" s="36" t="s">
        <v>127</v>
      </c>
      <c r="B284" s="2" t="s">
        <v>13</v>
      </c>
      <c r="C284" s="37"/>
      <c r="D284" s="37"/>
      <c r="E284" s="37">
        <v>20</v>
      </c>
      <c r="F284" s="37"/>
      <c r="G284" s="37"/>
      <c r="H284" s="37"/>
      <c r="I284" s="37"/>
      <c r="J284" s="37"/>
      <c r="K284" s="37"/>
      <c r="L284" s="37"/>
      <c r="M284" s="37"/>
      <c r="N284" s="37"/>
      <c r="O284" s="16"/>
    </row>
    <row r="285" spans="1:15" s="17" customFormat="1">
      <c r="A285" s="36" t="s">
        <v>128</v>
      </c>
      <c r="B285" s="2" t="s">
        <v>13</v>
      </c>
      <c r="C285" s="37"/>
      <c r="D285" s="37"/>
      <c r="E285" s="37">
        <v>20</v>
      </c>
      <c r="F285" s="37"/>
      <c r="G285" s="37"/>
      <c r="H285" s="37"/>
      <c r="I285" s="37"/>
      <c r="J285" s="37"/>
      <c r="K285" s="37"/>
      <c r="L285" s="37"/>
      <c r="M285" s="37"/>
      <c r="N285" s="37"/>
      <c r="O285" s="16"/>
    </row>
    <row r="286" spans="1:15" s="17" customFormat="1">
      <c r="A286" s="36" t="s">
        <v>129</v>
      </c>
      <c r="B286" s="2" t="s">
        <v>13</v>
      </c>
      <c r="C286" s="37"/>
      <c r="D286" s="37"/>
      <c r="E286" s="37"/>
      <c r="F286" s="37">
        <v>20</v>
      </c>
      <c r="G286" s="37"/>
      <c r="H286" s="37"/>
      <c r="I286" s="37"/>
      <c r="J286" s="37"/>
      <c r="K286" s="37"/>
      <c r="L286" s="37"/>
      <c r="M286" s="37"/>
      <c r="N286" s="37"/>
      <c r="O286" s="16"/>
    </row>
    <row r="287" spans="1:15" s="17" customFormat="1">
      <c r="A287" s="36" t="s">
        <v>130</v>
      </c>
      <c r="B287" s="2" t="s">
        <v>13</v>
      </c>
      <c r="C287" s="37"/>
      <c r="D287" s="37">
        <v>20</v>
      </c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16"/>
    </row>
    <row r="288" spans="1:15" s="17" customFormat="1">
      <c r="A288" s="36" t="s">
        <v>130</v>
      </c>
      <c r="B288" s="2" t="s">
        <v>13</v>
      </c>
      <c r="C288" s="37"/>
      <c r="D288" s="37">
        <v>20</v>
      </c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16"/>
    </row>
    <row r="289" spans="1:15" s="17" customFormat="1">
      <c r="A289" s="36" t="s">
        <v>130</v>
      </c>
      <c r="B289" s="2" t="s">
        <v>13</v>
      </c>
      <c r="C289" s="37"/>
      <c r="D289" s="37">
        <v>20</v>
      </c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16"/>
    </row>
    <row r="290" spans="1:15" s="17" customFormat="1">
      <c r="A290" s="36" t="s">
        <v>130</v>
      </c>
      <c r="B290" s="2" t="s">
        <v>13</v>
      </c>
      <c r="C290" s="37"/>
      <c r="D290" s="37">
        <v>20</v>
      </c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16"/>
    </row>
    <row r="291" spans="1:15" s="17" customFormat="1">
      <c r="A291" s="36" t="s">
        <v>130</v>
      </c>
      <c r="B291" s="2" t="s">
        <v>13</v>
      </c>
      <c r="C291" s="37"/>
      <c r="D291" s="37"/>
      <c r="E291" s="37">
        <v>20</v>
      </c>
      <c r="F291" s="37"/>
      <c r="G291" s="37"/>
      <c r="H291" s="37"/>
      <c r="I291" s="37"/>
      <c r="J291" s="37"/>
      <c r="K291" s="37"/>
      <c r="L291" s="37"/>
      <c r="M291" s="37"/>
      <c r="N291" s="37"/>
      <c r="O291" s="16"/>
    </row>
    <row r="292" spans="1:15" s="17" customFormat="1">
      <c r="A292" s="36" t="s">
        <v>130</v>
      </c>
      <c r="B292" s="2" t="s">
        <v>13</v>
      </c>
      <c r="C292" s="37"/>
      <c r="D292" s="37"/>
      <c r="E292" s="37">
        <v>20</v>
      </c>
      <c r="F292" s="37"/>
      <c r="G292" s="37"/>
      <c r="H292" s="37"/>
      <c r="I292" s="37"/>
      <c r="J292" s="37"/>
      <c r="K292" s="37"/>
      <c r="L292" s="37"/>
      <c r="M292" s="37"/>
      <c r="N292" s="37"/>
      <c r="O292" s="16"/>
    </row>
    <row r="293" spans="1:15" s="17" customFormat="1">
      <c r="A293" s="36" t="s">
        <v>130</v>
      </c>
      <c r="B293" s="2" t="s">
        <v>13</v>
      </c>
      <c r="C293" s="37"/>
      <c r="D293" s="37"/>
      <c r="E293" s="37">
        <v>20</v>
      </c>
      <c r="F293" s="37"/>
      <c r="G293" s="37"/>
      <c r="H293" s="37"/>
      <c r="I293" s="37"/>
      <c r="J293" s="37"/>
      <c r="K293" s="37"/>
      <c r="L293" s="37"/>
      <c r="M293" s="37"/>
      <c r="N293" s="37"/>
      <c r="O293" s="16"/>
    </row>
    <row r="294" spans="1:15" s="17" customFormat="1">
      <c r="A294" s="36" t="s">
        <v>130</v>
      </c>
      <c r="B294" s="2" t="s">
        <v>13</v>
      </c>
      <c r="C294" s="37"/>
      <c r="D294" s="37"/>
      <c r="E294" s="37"/>
      <c r="F294" s="37">
        <v>20</v>
      </c>
      <c r="G294" s="37"/>
      <c r="H294" s="37"/>
      <c r="I294" s="37"/>
      <c r="J294" s="37"/>
      <c r="K294" s="37"/>
      <c r="L294" s="37"/>
      <c r="M294" s="37"/>
      <c r="N294" s="37"/>
      <c r="O294" s="16"/>
    </row>
    <row r="295" spans="1:15" s="17" customFormat="1">
      <c r="A295" s="36" t="s">
        <v>131</v>
      </c>
      <c r="B295" s="2" t="s">
        <v>13</v>
      </c>
      <c r="C295" s="37"/>
      <c r="D295" s="37"/>
      <c r="E295" s="37"/>
      <c r="F295" s="37">
        <v>20</v>
      </c>
      <c r="G295" s="37"/>
      <c r="H295" s="37"/>
      <c r="I295" s="37"/>
      <c r="J295" s="37"/>
      <c r="K295" s="37"/>
      <c r="L295" s="37"/>
      <c r="M295" s="37"/>
      <c r="N295" s="37"/>
      <c r="O295" s="16"/>
    </row>
    <row r="296" spans="1:15" s="17" customFormat="1">
      <c r="A296" s="36" t="s">
        <v>132</v>
      </c>
      <c r="B296" s="2" t="s">
        <v>13</v>
      </c>
      <c r="C296" s="37"/>
      <c r="D296" s="37"/>
      <c r="E296" s="37"/>
      <c r="F296" s="37"/>
      <c r="G296" s="37"/>
      <c r="H296" s="37">
        <v>20</v>
      </c>
      <c r="I296" s="37"/>
      <c r="J296" s="37"/>
      <c r="K296" s="37"/>
      <c r="L296" s="37"/>
      <c r="M296" s="37"/>
      <c r="N296" s="37"/>
      <c r="O296" s="16"/>
    </row>
    <row r="297" spans="1:15" s="17" customFormat="1">
      <c r="A297" s="36" t="s">
        <v>133</v>
      </c>
      <c r="B297" s="2" t="s">
        <v>13</v>
      </c>
      <c r="C297" s="37"/>
      <c r="D297" s="37">
        <v>20</v>
      </c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16"/>
    </row>
    <row r="298" spans="1:15" s="17" customFormat="1">
      <c r="A298" s="36" t="s">
        <v>134</v>
      </c>
      <c r="B298" s="2" t="s">
        <v>13</v>
      </c>
      <c r="C298" s="37"/>
      <c r="D298" s="37"/>
      <c r="E298" s="37">
        <v>20</v>
      </c>
      <c r="F298" s="37"/>
      <c r="G298" s="37"/>
      <c r="H298" s="37"/>
      <c r="I298" s="37"/>
      <c r="J298" s="37"/>
      <c r="K298" s="37"/>
      <c r="L298" s="37"/>
      <c r="M298" s="37"/>
      <c r="N298" s="37"/>
      <c r="O298" s="16"/>
    </row>
    <row r="299" spans="1:15" s="17" customFormat="1">
      <c r="A299" s="36" t="s">
        <v>41</v>
      </c>
      <c r="B299" s="2" t="s">
        <v>13</v>
      </c>
      <c r="C299" s="37"/>
      <c r="D299" s="37">
        <v>20</v>
      </c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16"/>
    </row>
    <row r="300" spans="1:15" s="17" customFormat="1">
      <c r="A300" s="36" t="s">
        <v>135</v>
      </c>
      <c r="B300" s="2" t="s">
        <v>13</v>
      </c>
      <c r="C300" s="37"/>
      <c r="D300" s="37"/>
      <c r="E300" s="37">
        <v>20</v>
      </c>
      <c r="F300" s="37"/>
      <c r="G300" s="37"/>
      <c r="H300" s="37"/>
      <c r="I300" s="37"/>
      <c r="J300" s="37"/>
      <c r="K300" s="37"/>
      <c r="L300" s="37"/>
      <c r="M300" s="37"/>
      <c r="N300" s="37"/>
      <c r="O300" s="16"/>
    </row>
    <row r="301" spans="1:15" s="17" customFormat="1">
      <c r="A301" s="36" t="s">
        <v>136</v>
      </c>
      <c r="B301" s="2" t="s">
        <v>13</v>
      </c>
      <c r="C301" s="37"/>
      <c r="D301" s="37"/>
      <c r="E301" s="37"/>
      <c r="F301" s="37"/>
      <c r="G301" s="37">
        <v>20</v>
      </c>
      <c r="H301" s="37"/>
      <c r="I301" s="37"/>
      <c r="J301" s="37"/>
      <c r="K301" s="37"/>
      <c r="L301" s="37"/>
      <c r="M301" s="37"/>
      <c r="N301" s="37"/>
      <c r="O301" s="16"/>
    </row>
    <row r="302" spans="1:15" ht="36">
      <c r="A302" s="10" t="s">
        <v>72</v>
      </c>
      <c r="B302" s="4" t="str">
        <f>B303</f>
        <v>สส.</v>
      </c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15"/>
    </row>
    <row r="303" spans="1:15" ht="36">
      <c r="A303" s="45" t="s">
        <v>77</v>
      </c>
      <c r="B303" s="2" t="s">
        <v>9</v>
      </c>
      <c r="C303" s="27">
        <v>0</v>
      </c>
      <c r="D303" s="27">
        <v>750</v>
      </c>
      <c r="E303" s="27">
        <v>750</v>
      </c>
      <c r="F303" s="27">
        <v>750</v>
      </c>
      <c r="G303" s="27">
        <v>750</v>
      </c>
      <c r="H303" s="27">
        <v>750</v>
      </c>
      <c r="I303" s="27">
        <v>750</v>
      </c>
      <c r="J303" s="27">
        <v>750</v>
      </c>
      <c r="K303" s="27">
        <v>750</v>
      </c>
      <c r="L303" s="27">
        <v>750</v>
      </c>
      <c r="M303" s="27">
        <v>750</v>
      </c>
      <c r="N303" s="27">
        <v>0</v>
      </c>
      <c r="O303" s="15"/>
    </row>
    <row r="304" spans="1:15" ht="36">
      <c r="A304" s="45" t="s">
        <v>78</v>
      </c>
      <c r="B304" s="2" t="s">
        <v>9</v>
      </c>
      <c r="C304" s="27">
        <v>0</v>
      </c>
      <c r="D304" s="27">
        <v>1</v>
      </c>
      <c r="E304" s="27">
        <v>1</v>
      </c>
      <c r="F304" s="27">
        <v>1</v>
      </c>
      <c r="G304" s="27">
        <v>1</v>
      </c>
      <c r="H304" s="27">
        <v>1</v>
      </c>
      <c r="I304" s="27">
        <v>1</v>
      </c>
      <c r="J304" s="27">
        <v>1</v>
      </c>
      <c r="K304" s="27">
        <v>1</v>
      </c>
      <c r="L304" s="27">
        <v>1</v>
      </c>
      <c r="M304" s="27">
        <v>0</v>
      </c>
      <c r="N304" s="27">
        <v>0</v>
      </c>
      <c r="O304" s="15"/>
    </row>
    <row r="305" spans="1:15" ht="36">
      <c r="A305" s="11" t="s">
        <v>75</v>
      </c>
      <c r="B305" s="4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15"/>
    </row>
    <row r="306" spans="1:15">
      <c r="A306" s="18" t="s">
        <v>73</v>
      </c>
      <c r="B306" s="4">
        <v>100</v>
      </c>
      <c r="C306" s="35">
        <f>SUM(C307:C313)</f>
        <v>0</v>
      </c>
      <c r="D306" s="35">
        <f t="shared" ref="D306:N306" si="48">SUM(D307:D313)</f>
        <v>0</v>
      </c>
      <c r="E306" s="35">
        <f t="shared" si="48"/>
        <v>0</v>
      </c>
      <c r="F306" s="35">
        <f t="shared" si="48"/>
        <v>0</v>
      </c>
      <c r="G306" s="35">
        <f t="shared" si="48"/>
        <v>0</v>
      </c>
      <c r="H306" s="35">
        <f t="shared" si="48"/>
        <v>0</v>
      </c>
      <c r="I306" s="35">
        <f t="shared" si="48"/>
        <v>0</v>
      </c>
      <c r="J306" s="35">
        <f t="shared" si="48"/>
        <v>0</v>
      </c>
      <c r="K306" s="35">
        <f t="shared" si="48"/>
        <v>0</v>
      </c>
      <c r="L306" s="35">
        <f t="shared" si="48"/>
        <v>0</v>
      </c>
      <c r="M306" s="35">
        <f t="shared" si="48"/>
        <v>0</v>
      </c>
      <c r="N306" s="35">
        <f t="shared" si="48"/>
        <v>0</v>
      </c>
      <c r="O306" s="38"/>
    </row>
    <row r="307" spans="1:15" s="17" customFormat="1">
      <c r="A307" s="25"/>
      <c r="B307" s="59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16"/>
    </row>
    <row r="308" spans="1:15" s="17" customFormat="1">
      <c r="A308" s="25"/>
      <c r="B308" s="39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16"/>
    </row>
    <row r="309" spans="1:15" s="17" customFormat="1">
      <c r="A309" s="25"/>
      <c r="B309" s="39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16"/>
    </row>
    <row r="310" spans="1:15" s="17" customFormat="1">
      <c r="A310" s="25"/>
      <c r="B310" s="39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16"/>
    </row>
    <row r="311" spans="1:15" s="17" customFormat="1">
      <c r="A311" s="25"/>
      <c r="B311" s="39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16"/>
    </row>
    <row r="312" spans="1:15" s="17" customFormat="1">
      <c r="A312" s="25"/>
      <c r="B312" s="39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16"/>
    </row>
    <row r="313" spans="1:15" s="17" customFormat="1">
      <c r="A313" s="25"/>
      <c r="B313" s="39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16"/>
    </row>
    <row r="314" spans="1:15" s="17" customFormat="1">
      <c r="A314" s="13"/>
      <c r="B314" s="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16"/>
    </row>
    <row r="315" spans="1:15" s="17" customFormat="1">
      <c r="A315" s="13"/>
      <c r="B315" s="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16"/>
    </row>
    <row r="316" spans="1:15" s="17" customFormat="1">
      <c r="A316" s="13"/>
      <c r="B316" s="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16"/>
    </row>
    <row r="317" spans="1:15" s="17" customFormat="1">
      <c r="A317" s="13"/>
      <c r="B317" s="2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16"/>
    </row>
    <row r="318" spans="1:15">
      <c r="A318" s="18" t="s">
        <v>74</v>
      </c>
      <c r="B318" s="4">
        <v>100</v>
      </c>
      <c r="C318" s="35">
        <f>SUM(C319:C325)</f>
        <v>0</v>
      </c>
      <c r="D318" s="35">
        <f t="shared" ref="D318:N318" si="49">SUM(D319:D325)</f>
        <v>0</v>
      </c>
      <c r="E318" s="35">
        <f t="shared" si="49"/>
        <v>0</v>
      </c>
      <c r="F318" s="35">
        <f t="shared" si="49"/>
        <v>0</v>
      </c>
      <c r="G318" s="35">
        <f t="shared" si="49"/>
        <v>0</v>
      </c>
      <c r="H318" s="35">
        <f t="shared" si="49"/>
        <v>0</v>
      </c>
      <c r="I318" s="35">
        <f t="shared" si="49"/>
        <v>0</v>
      </c>
      <c r="J318" s="35">
        <f t="shared" si="49"/>
        <v>0</v>
      </c>
      <c r="K318" s="35">
        <f t="shared" si="49"/>
        <v>0</v>
      </c>
      <c r="L318" s="35">
        <f t="shared" si="49"/>
        <v>0</v>
      </c>
      <c r="M318" s="35">
        <f t="shared" si="49"/>
        <v>0</v>
      </c>
      <c r="N318" s="35">
        <f t="shared" si="49"/>
        <v>0</v>
      </c>
      <c r="O318" s="38"/>
    </row>
    <row r="319" spans="1:15" s="17" customFormat="1">
      <c r="A319" s="13"/>
      <c r="B319" s="2"/>
      <c r="C319" s="30"/>
      <c r="D319" s="33"/>
      <c r="E319" s="33"/>
      <c r="F319" s="30"/>
      <c r="G319" s="30"/>
      <c r="H319" s="30"/>
      <c r="I319" s="33"/>
      <c r="J319" s="30"/>
      <c r="K319" s="30"/>
      <c r="L319" s="30"/>
      <c r="M319" s="30"/>
      <c r="N319" s="30"/>
      <c r="O319" s="16"/>
    </row>
    <row r="320" spans="1:15" s="17" customFormat="1">
      <c r="A320" s="13"/>
      <c r="B320" s="2"/>
      <c r="C320" s="30"/>
      <c r="D320" s="33"/>
      <c r="E320" s="33"/>
      <c r="F320" s="33"/>
      <c r="G320" s="30"/>
      <c r="H320" s="25"/>
      <c r="I320" s="33"/>
      <c r="J320" s="30"/>
      <c r="K320" s="30"/>
      <c r="L320" s="30"/>
      <c r="M320" s="30"/>
      <c r="N320" s="30"/>
      <c r="O320" s="16"/>
    </row>
    <row r="321" spans="1:15" s="17" customFormat="1">
      <c r="A321" s="13"/>
      <c r="B321" s="2"/>
      <c r="C321" s="30"/>
      <c r="D321" s="33"/>
      <c r="E321" s="33"/>
      <c r="F321" s="30"/>
      <c r="G321" s="25"/>
      <c r="H321" s="33"/>
      <c r="I321" s="33"/>
      <c r="J321" s="30"/>
      <c r="K321" s="30"/>
      <c r="L321" s="30"/>
      <c r="M321" s="30"/>
      <c r="N321" s="30"/>
      <c r="O321" s="16"/>
    </row>
    <row r="322" spans="1:15" s="17" customFormat="1">
      <c r="A322" s="13"/>
      <c r="B322" s="2"/>
      <c r="C322" s="30"/>
      <c r="D322" s="33"/>
      <c r="E322" s="33"/>
      <c r="F322" s="30"/>
      <c r="G322" s="30"/>
      <c r="H322" s="30"/>
      <c r="I322" s="33"/>
      <c r="J322" s="33"/>
      <c r="K322" s="30"/>
      <c r="L322" s="30"/>
      <c r="M322" s="30"/>
      <c r="N322" s="30"/>
      <c r="O322" s="16"/>
    </row>
    <row r="323" spans="1:15" s="17" customFormat="1">
      <c r="A323" s="13"/>
      <c r="B323" s="2"/>
      <c r="C323" s="30"/>
      <c r="D323" s="33"/>
      <c r="E323" s="33"/>
      <c r="F323" s="30"/>
      <c r="G323" s="30"/>
      <c r="H323" s="30"/>
      <c r="I323" s="33"/>
      <c r="J323" s="33"/>
      <c r="K323" s="30"/>
      <c r="L323" s="30"/>
      <c r="M323" s="30"/>
      <c r="N323" s="30"/>
      <c r="O323" s="16"/>
    </row>
    <row r="324" spans="1:15" s="17" customFormat="1">
      <c r="A324" s="13"/>
      <c r="B324" s="2"/>
      <c r="C324" s="30"/>
      <c r="D324" s="33"/>
      <c r="E324" s="33"/>
      <c r="F324" s="33"/>
      <c r="G324" s="30"/>
      <c r="H324" s="30"/>
      <c r="I324" s="33"/>
      <c r="J324" s="30"/>
      <c r="K324" s="30"/>
      <c r="L324" s="30"/>
      <c r="M324" s="30"/>
      <c r="N324" s="30"/>
      <c r="O324" s="16"/>
    </row>
    <row r="325" spans="1:15" s="17" customFormat="1">
      <c r="A325" s="13"/>
      <c r="B325" s="2"/>
      <c r="C325" s="30"/>
      <c r="D325" s="33"/>
      <c r="E325" s="33"/>
      <c r="F325" s="30"/>
      <c r="G325" s="30"/>
      <c r="H325" s="30"/>
      <c r="I325" s="33"/>
      <c r="J325" s="33"/>
      <c r="K325" s="30"/>
      <c r="L325" s="30"/>
      <c r="M325" s="30"/>
      <c r="N325" s="30"/>
      <c r="O325" s="16"/>
    </row>
    <row r="326" spans="1:15" ht="36">
      <c r="A326" s="10" t="s">
        <v>76</v>
      </c>
      <c r="B326" s="4">
        <f>SUM(C326:N326)</f>
        <v>290</v>
      </c>
      <c r="C326" s="35">
        <f>SUM(C327:C340)</f>
        <v>25</v>
      </c>
      <c r="D326" s="35">
        <f t="shared" ref="D326:N326" si="50">SUM(D327:D340)</f>
        <v>100</v>
      </c>
      <c r="E326" s="35">
        <f t="shared" si="50"/>
        <v>105</v>
      </c>
      <c r="F326" s="35">
        <f t="shared" si="50"/>
        <v>20</v>
      </c>
      <c r="G326" s="35">
        <f t="shared" si="50"/>
        <v>20</v>
      </c>
      <c r="H326" s="35">
        <f t="shared" si="50"/>
        <v>20</v>
      </c>
      <c r="I326" s="35">
        <f t="shared" si="50"/>
        <v>0</v>
      </c>
      <c r="J326" s="35">
        <f t="shared" si="50"/>
        <v>0</v>
      </c>
      <c r="K326" s="35">
        <f t="shared" si="50"/>
        <v>0</v>
      </c>
      <c r="L326" s="35">
        <f t="shared" si="50"/>
        <v>0</v>
      </c>
      <c r="M326" s="35">
        <f t="shared" si="50"/>
        <v>0</v>
      </c>
      <c r="N326" s="35">
        <f t="shared" si="50"/>
        <v>0</v>
      </c>
      <c r="O326" s="15"/>
    </row>
    <row r="327" spans="1:15">
      <c r="A327" s="13" t="s">
        <v>80</v>
      </c>
      <c r="B327" s="26" t="s">
        <v>4</v>
      </c>
      <c r="C327" s="28"/>
      <c r="D327" s="28"/>
      <c r="E327" s="28">
        <v>20</v>
      </c>
      <c r="F327" s="28"/>
      <c r="G327" s="34"/>
      <c r="H327" s="28"/>
      <c r="I327" s="28"/>
      <c r="J327" s="28"/>
      <c r="K327" s="28"/>
      <c r="L327" s="28"/>
      <c r="M327" s="28"/>
      <c r="N327" s="28"/>
      <c r="O327" s="16"/>
    </row>
    <row r="328" spans="1:15">
      <c r="A328" s="13" t="s">
        <v>80</v>
      </c>
      <c r="B328" s="26" t="s">
        <v>4</v>
      </c>
      <c r="C328" s="28"/>
      <c r="D328" s="34"/>
      <c r="E328" s="34"/>
      <c r="F328" s="28"/>
      <c r="G328" s="28"/>
      <c r="H328" s="28">
        <v>20</v>
      </c>
      <c r="I328" s="28"/>
      <c r="J328" s="28"/>
      <c r="K328" s="28"/>
      <c r="L328" s="28"/>
      <c r="M328" s="28"/>
      <c r="N328" s="28"/>
      <c r="O328" s="16"/>
    </row>
    <row r="329" spans="1:15">
      <c r="A329" s="24" t="s">
        <v>228</v>
      </c>
      <c r="B329" s="26" t="s">
        <v>14</v>
      </c>
      <c r="C329" s="28"/>
      <c r="D329" s="28">
        <v>20</v>
      </c>
      <c r="E329" s="34"/>
      <c r="F329" s="34"/>
      <c r="G329" s="28"/>
      <c r="H329" s="28"/>
      <c r="I329" s="28"/>
      <c r="J329" s="28"/>
      <c r="K329" s="28"/>
      <c r="L329" s="28"/>
      <c r="M329" s="28"/>
      <c r="N329" s="28"/>
      <c r="O329" s="16"/>
    </row>
    <row r="330" spans="1:15">
      <c r="A330" s="164" t="s">
        <v>137</v>
      </c>
      <c r="B330" s="26" t="s">
        <v>14</v>
      </c>
      <c r="C330" s="28"/>
      <c r="D330" s="28">
        <v>20</v>
      </c>
      <c r="E330" s="28"/>
      <c r="F330" s="34"/>
      <c r="G330" s="28"/>
      <c r="H330" s="28"/>
      <c r="I330" s="28"/>
      <c r="J330" s="28"/>
      <c r="K330" s="28"/>
      <c r="L330" s="28"/>
      <c r="M330" s="28"/>
      <c r="N330" s="28"/>
      <c r="O330" s="16"/>
    </row>
    <row r="331" spans="1:15">
      <c r="A331" s="24" t="s">
        <v>137</v>
      </c>
      <c r="B331" s="26" t="s">
        <v>14</v>
      </c>
      <c r="C331" s="28"/>
      <c r="D331" s="28"/>
      <c r="E331" s="28">
        <v>20</v>
      </c>
      <c r="F331" s="28"/>
      <c r="G331" s="34"/>
      <c r="H331" s="28"/>
      <c r="I331" s="28"/>
      <c r="J331" s="28"/>
      <c r="K331" s="34"/>
      <c r="L331" s="28"/>
      <c r="M331" s="28"/>
      <c r="N331" s="28"/>
      <c r="O331" s="16"/>
    </row>
    <row r="332" spans="1:15">
      <c r="A332" s="24" t="s">
        <v>228</v>
      </c>
      <c r="B332" s="26" t="s">
        <v>14</v>
      </c>
      <c r="C332" s="28"/>
      <c r="D332" s="28">
        <v>20</v>
      </c>
      <c r="E332" s="28"/>
      <c r="F332" s="28"/>
      <c r="G332" s="28"/>
      <c r="H332" s="28"/>
      <c r="I332" s="28"/>
      <c r="J332" s="28"/>
      <c r="K332" s="28"/>
      <c r="L332" s="34"/>
      <c r="M332" s="28"/>
      <c r="N332" s="28"/>
      <c r="O332" s="16"/>
    </row>
    <row r="333" spans="1:15">
      <c r="A333" s="24" t="s">
        <v>138</v>
      </c>
      <c r="B333" s="26" t="s">
        <v>14</v>
      </c>
      <c r="C333" s="28"/>
      <c r="D333" s="28">
        <v>20</v>
      </c>
      <c r="E333" s="28"/>
      <c r="F333" s="28"/>
      <c r="G333" s="34"/>
      <c r="H333" s="28"/>
      <c r="I333" s="28"/>
      <c r="J333" s="28"/>
      <c r="K333" s="28"/>
      <c r="L333" s="28"/>
      <c r="M333" s="28"/>
      <c r="N333" s="28"/>
      <c r="O333" s="16"/>
    </row>
    <row r="334" spans="1:15">
      <c r="A334" s="24" t="s">
        <v>152</v>
      </c>
      <c r="B334" s="26" t="s">
        <v>14</v>
      </c>
      <c r="C334" s="28"/>
      <c r="D334" s="28"/>
      <c r="E334" s="28">
        <v>20</v>
      </c>
      <c r="F334" s="28"/>
      <c r="G334" s="34"/>
      <c r="H334" s="28"/>
      <c r="I334" s="28"/>
      <c r="J334" s="28"/>
      <c r="K334" s="28"/>
      <c r="L334" s="28"/>
      <c r="M334" s="28"/>
      <c r="N334" s="28"/>
      <c r="O334" s="16"/>
    </row>
    <row r="335" spans="1:15">
      <c r="A335" s="24" t="s">
        <v>153</v>
      </c>
      <c r="B335" s="26" t="s">
        <v>14</v>
      </c>
      <c r="C335" s="28"/>
      <c r="D335" s="28"/>
      <c r="E335" s="28"/>
      <c r="F335" s="28"/>
      <c r="G335" s="34">
        <v>20</v>
      </c>
      <c r="H335" s="28"/>
      <c r="I335" s="28"/>
      <c r="J335" s="28"/>
      <c r="K335" s="28"/>
      <c r="L335" s="28"/>
      <c r="M335" s="28"/>
      <c r="N335" s="28"/>
      <c r="O335" s="16"/>
    </row>
    <row r="336" spans="1:15">
      <c r="A336" s="24" t="s">
        <v>139</v>
      </c>
      <c r="B336" s="26" t="s">
        <v>14</v>
      </c>
      <c r="C336" s="28"/>
      <c r="D336" s="28">
        <v>20</v>
      </c>
      <c r="E336" s="28"/>
      <c r="F336" s="28"/>
      <c r="G336" s="28"/>
      <c r="H336" s="28"/>
      <c r="I336" s="28"/>
      <c r="J336" s="34"/>
      <c r="K336" s="28"/>
      <c r="L336" s="28"/>
      <c r="M336" s="28"/>
      <c r="N336" s="28"/>
      <c r="O336" s="16"/>
    </row>
    <row r="337" spans="1:15">
      <c r="A337" s="24" t="s">
        <v>140</v>
      </c>
      <c r="B337" s="26" t="s">
        <v>14</v>
      </c>
      <c r="C337" s="28">
        <v>25</v>
      </c>
      <c r="D337" s="28"/>
      <c r="E337" s="28"/>
      <c r="F337" s="28"/>
      <c r="G337" s="28"/>
      <c r="H337" s="28"/>
      <c r="I337" s="28"/>
      <c r="J337" s="34"/>
      <c r="K337" s="28"/>
      <c r="L337" s="28"/>
      <c r="M337" s="28"/>
      <c r="N337" s="28"/>
      <c r="O337" s="16"/>
    </row>
    <row r="338" spans="1:15">
      <c r="A338" s="24" t="s">
        <v>140</v>
      </c>
      <c r="B338" s="26" t="s">
        <v>14</v>
      </c>
      <c r="C338" s="28"/>
      <c r="D338" s="28"/>
      <c r="E338" s="28">
        <v>25</v>
      </c>
      <c r="F338" s="28"/>
      <c r="G338" s="28"/>
      <c r="H338" s="28"/>
      <c r="I338" s="28"/>
      <c r="J338" s="34"/>
      <c r="K338" s="28"/>
      <c r="L338" s="28"/>
      <c r="M338" s="28"/>
      <c r="N338" s="28"/>
      <c r="O338" s="16"/>
    </row>
    <row r="339" spans="1:15">
      <c r="A339" s="24" t="s">
        <v>194</v>
      </c>
      <c r="B339" s="26" t="s">
        <v>12</v>
      </c>
      <c r="C339" s="28"/>
      <c r="D339" s="28"/>
      <c r="E339" s="28">
        <v>20</v>
      </c>
      <c r="F339" s="28"/>
      <c r="G339" s="28"/>
      <c r="H339" s="28"/>
      <c r="I339" s="28"/>
      <c r="J339" s="34"/>
      <c r="K339" s="28"/>
      <c r="L339" s="28"/>
      <c r="M339" s="28"/>
      <c r="N339" s="28"/>
      <c r="O339" s="16"/>
    </row>
    <row r="340" spans="1:15">
      <c r="A340" s="24" t="s">
        <v>194</v>
      </c>
      <c r="B340" s="26" t="s">
        <v>12</v>
      </c>
      <c r="C340" s="28"/>
      <c r="D340" s="34"/>
      <c r="E340" s="28"/>
      <c r="F340" s="28">
        <v>20</v>
      </c>
      <c r="G340" s="28"/>
      <c r="H340" s="28"/>
      <c r="I340" s="28"/>
      <c r="J340" s="28"/>
      <c r="K340" s="28"/>
      <c r="L340" s="28"/>
      <c r="M340" s="28"/>
      <c r="N340" s="28"/>
      <c r="O340" s="16"/>
    </row>
    <row r="341" spans="1:1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</row>
    <row r="342" spans="1:15">
      <c r="A342" s="40"/>
    </row>
  </sheetData>
  <mergeCells count="7">
    <mergeCell ref="A1:N1"/>
    <mergeCell ref="A2:N2"/>
    <mergeCell ref="C4:E4"/>
    <mergeCell ref="F4:N4"/>
    <mergeCell ref="C3:N3"/>
    <mergeCell ref="A3:A5"/>
    <mergeCell ref="B3:B5"/>
  </mergeCells>
  <pageMargins left="0.31496062992125984" right="0.11811023622047245" top="0.74803149606299213" bottom="0.55118110236220474" header="0.31496062992125984" footer="0.31496062992125984"/>
  <pageSetup paperSize="9" orientation="landscape" horizontalDpi="4294967293" r:id="rId1"/>
  <headerFooter>
    <oddFooter>&amp;L&amp;"TH SarabunPSK,ธรรมดา"&amp;16ฝ่ายแผนงานและประเมินผล สถาบันพัฒนาฝีมือแรงงาน ภาค 6 ขอนแก่น&amp;R&amp;"TH SarabunPSK,ธรรมดา"&amp;16หน้าที่&amp;P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D417"/>
  <sheetViews>
    <sheetView workbookViewId="0">
      <pane xSplit="1" ySplit="7" topLeftCell="B257" activePane="bottomRight" state="frozen"/>
      <selection pane="topRight" activeCell="B1" sqref="B1"/>
      <selection pane="bottomLeft" activeCell="A8" sqref="A8"/>
      <selection pane="bottomRight" activeCell="B263" sqref="B263"/>
    </sheetView>
  </sheetViews>
  <sheetFormatPr defaultColWidth="9" defaultRowHeight="18"/>
  <cols>
    <col min="1" max="1" width="39.59765625" style="1" customWidth="1"/>
    <col min="2" max="2" width="9.19921875" style="1" customWidth="1"/>
    <col min="3" max="3" width="6.59765625" style="1" customWidth="1"/>
    <col min="4" max="4" width="6.69921875" style="1" customWidth="1"/>
    <col min="5" max="5" width="11.8984375" style="1" customWidth="1"/>
    <col min="6" max="6" width="11.3984375" style="1" customWidth="1"/>
    <col min="7" max="7" width="7.69921875" style="1" bestFit="1" customWidth="1"/>
    <col min="8" max="8" width="7.796875" style="1" customWidth="1"/>
    <col min="9" max="9" width="9.3984375" style="1" bestFit="1" customWidth="1"/>
    <col min="10" max="10" width="7.69921875" style="1" customWidth="1"/>
    <col min="11" max="11" width="9.09765625" style="1" customWidth="1"/>
    <col min="12" max="12" width="7.8984375" style="1" customWidth="1"/>
    <col min="13" max="16384" width="9" style="1"/>
  </cols>
  <sheetData>
    <row r="1" spans="1:13" ht="21">
      <c r="A1" s="383"/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</row>
    <row r="2" spans="1:13" ht="21">
      <c r="A2" s="383" t="s">
        <v>16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</row>
    <row r="3" spans="1:13" ht="18.75" customHeight="1">
      <c r="A3" s="390" t="s">
        <v>31</v>
      </c>
      <c r="B3" s="392" t="s">
        <v>45</v>
      </c>
      <c r="C3" s="387" t="s">
        <v>163</v>
      </c>
      <c r="D3" s="388"/>
      <c r="E3" s="387" t="s">
        <v>166</v>
      </c>
      <c r="F3" s="388"/>
      <c r="G3" s="387" t="s">
        <v>173</v>
      </c>
      <c r="H3" s="389"/>
      <c r="I3" s="389"/>
      <c r="J3" s="388"/>
      <c r="K3" s="394" t="s">
        <v>174</v>
      </c>
      <c r="L3" s="396" t="s">
        <v>345</v>
      </c>
    </row>
    <row r="4" spans="1:13">
      <c r="A4" s="391"/>
      <c r="B4" s="393"/>
      <c r="C4" s="50" t="s">
        <v>164</v>
      </c>
      <c r="D4" s="50" t="s">
        <v>165</v>
      </c>
      <c r="E4" s="50" t="s">
        <v>171</v>
      </c>
      <c r="F4" s="50" t="s">
        <v>172</v>
      </c>
      <c r="G4" s="50" t="s">
        <v>168</v>
      </c>
      <c r="H4" s="50" t="s">
        <v>169</v>
      </c>
      <c r="I4" s="50" t="s">
        <v>170</v>
      </c>
      <c r="J4" s="50" t="s">
        <v>167</v>
      </c>
      <c r="K4" s="395"/>
      <c r="L4" s="397"/>
    </row>
    <row r="5" spans="1:13">
      <c r="A5" s="61" t="s">
        <v>175</v>
      </c>
      <c r="B5" s="62">
        <f>B6+B7</f>
        <v>4224</v>
      </c>
      <c r="C5" s="63">
        <f>C6+C7</f>
        <v>2650</v>
      </c>
      <c r="D5" s="63">
        <f>D6+D7</f>
        <v>1574</v>
      </c>
      <c r="E5" s="410"/>
      <c r="F5" s="411"/>
      <c r="G5" s="411"/>
      <c r="H5" s="411"/>
      <c r="I5" s="411"/>
      <c r="J5" s="411"/>
      <c r="K5" s="411"/>
      <c r="L5" s="412"/>
    </row>
    <row r="6" spans="1:13">
      <c r="A6" s="61" t="s">
        <v>197</v>
      </c>
      <c r="B6" s="62">
        <f>SUM(C6:D6)</f>
        <v>4224</v>
      </c>
      <c r="C6" s="63">
        <f>C11+C31+C33+C49+C63+C99+C122+C154+C209+C224+C239+C248+C250+C259+C261+C382+C395+C403</f>
        <v>2650</v>
      </c>
      <c r="D6" s="63">
        <f>D11+D31+D33+D49+D63+D99+D122+D154+D209+D224+D239+D248+D250+D259+D261+D382+D395+D403</f>
        <v>1574</v>
      </c>
      <c r="E6" s="413"/>
      <c r="F6" s="414"/>
      <c r="G6" s="414"/>
      <c r="H6" s="414"/>
      <c r="I6" s="414"/>
      <c r="J6" s="414"/>
      <c r="K6" s="414"/>
      <c r="L6" s="415"/>
      <c r="M6" s="6"/>
    </row>
    <row r="7" spans="1:13">
      <c r="A7" s="61" t="s">
        <v>198</v>
      </c>
      <c r="B7" s="62">
        <f>SUM(C7:D7)</f>
        <v>0</v>
      </c>
      <c r="C7" s="63">
        <f>C366</f>
        <v>0</v>
      </c>
      <c r="D7" s="63">
        <f t="shared" ref="D7" si="0">D366</f>
        <v>0</v>
      </c>
      <c r="E7" s="416"/>
      <c r="F7" s="417"/>
      <c r="G7" s="417"/>
      <c r="H7" s="417"/>
      <c r="I7" s="417"/>
      <c r="J7" s="417"/>
      <c r="K7" s="417"/>
      <c r="L7" s="418"/>
    </row>
    <row r="8" spans="1:13" ht="36">
      <c r="A8" s="14" t="s">
        <v>46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3" ht="36">
      <c r="A9" s="11" t="s">
        <v>47</v>
      </c>
      <c r="B9" s="4">
        <f>SUM(B11:B63)</f>
        <v>1403</v>
      </c>
      <c r="C9" s="21"/>
      <c r="D9" s="22"/>
      <c r="E9" s="22"/>
      <c r="F9" s="22"/>
      <c r="G9" s="22"/>
      <c r="H9" s="22"/>
      <c r="I9" s="22"/>
      <c r="J9" s="22"/>
      <c r="K9" s="22"/>
      <c r="L9" s="22"/>
    </row>
    <row r="10" spans="1:13" ht="72">
      <c r="A10" s="11" t="s">
        <v>48</v>
      </c>
      <c r="B10" s="4"/>
      <c r="C10" s="21"/>
      <c r="D10" s="22"/>
      <c r="E10" s="22"/>
      <c r="F10" s="22"/>
      <c r="G10" s="22"/>
      <c r="H10" s="22"/>
      <c r="I10" s="22"/>
      <c r="J10" s="22"/>
      <c r="K10" s="22"/>
      <c r="L10" s="22"/>
    </row>
    <row r="11" spans="1:13">
      <c r="A11" s="18" t="s">
        <v>43</v>
      </c>
      <c r="B11" s="7">
        <f>SUM(C11:D11)</f>
        <v>338</v>
      </c>
      <c r="C11" s="21">
        <f>SUM(C12:C29)</f>
        <v>137</v>
      </c>
      <c r="D11" s="21">
        <f>SUM(D12:D29)</f>
        <v>201</v>
      </c>
      <c r="E11" s="21"/>
      <c r="F11" s="21"/>
      <c r="G11" s="21">
        <f>SUM(G12:G29)</f>
        <v>371400</v>
      </c>
      <c r="H11" s="21">
        <f t="shared" ref="H11:J11" si="1">SUM(H12:H29)</f>
        <v>34418</v>
      </c>
      <c r="I11" s="21">
        <f t="shared" si="1"/>
        <v>4980</v>
      </c>
      <c r="J11" s="21">
        <f t="shared" si="1"/>
        <v>3260</v>
      </c>
      <c r="K11" s="21"/>
      <c r="L11" s="21"/>
      <c r="M11" s="15"/>
    </row>
    <row r="12" spans="1:13" ht="54">
      <c r="A12" s="81" t="s">
        <v>642</v>
      </c>
      <c r="B12" s="2" t="s">
        <v>8</v>
      </c>
      <c r="C12" s="27">
        <v>20</v>
      </c>
      <c r="D12" s="27"/>
      <c r="E12" s="27" t="s">
        <v>256</v>
      </c>
      <c r="F12" s="27" t="s">
        <v>257</v>
      </c>
      <c r="G12" s="27">
        <v>17700</v>
      </c>
      <c r="H12" s="27">
        <v>2209</v>
      </c>
      <c r="I12" s="27">
        <v>0</v>
      </c>
      <c r="J12" s="27">
        <v>745</v>
      </c>
      <c r="K12" s="27"/>
      <c r="L12" s="27" t="s">
        <v>230</v>
      </c>
      <c r="M12" s="15"/>
    </row>
    <row r="13" spans="1:13" ht="54">
      <c r="A13" s="81" t="s">
        <v>642</v>
      </c>
      <c r="B13" s="2" t="s">
        <v>8</v>
      </c>
      <c r="C13" s="42">
        <v>21</v>
      </c>
      <c r="D13" s="42">
        <v>3</v>
      </c>
      <c r="E13" s="27" t="s">
        <v>258</v>
      </c>
      <c r="F13" s="27" t="s">
        <v>259</v>
      </c>
      <c r="G13" s="27">
        <v>17700</v>
      </c>
      <c r="H13" s="27">
        <v>2209</v>
      </c>
      <c r="I13" s="42">
        <v>0</v>
      </c>
      <c r="J13" s="27">
        <v>745</v>
      </c>
      <c r="K13" s="42"/>
      <c r="L13" s="27" t="s">
        <v>230</v>
      </c>
      <c r="M13" s="15"/>
    </row>
    <row r="14" spans="1:13" ht="54">
      <c r="A14" s="81" t="s">
        <v>642</v>
      </c>
      <c r="B14" s="2" t="s">
        <v>8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15"/>
    </row>
    <row r="15" spans="1:13" ht="54">
      <c r="A15" s="81" t="s">
        <v>642</v>
      </c>
      <c r="B15" s="2" t="s">
        <v>8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15"/>
    </row>
    <row r="16" spans="1:13">
      <c r="A16" s="83" t="s">
        <v>328</v>
      </c>
      <c r="B16" s="3" t="s">
        <v>9</v>
      </c>
      <c r="C16" s="27">
        <v>8</v>
      </c>
      <c r="D16" s="27">
        <v>12</v>
      </c>
      <c r="E16" s="27" t="s">
        <v>252</v>
      </c>
      <c r="F16" s="27" t="s">
        <v>253</v>
      </c>
      <c r="G16" s="27">
        <v>24000</v>
      </c>
      <c r="H16" s="27">
        <v>2000</v>
      </c>
      <c r="I16" s="27">
        <v>420</v>
      </c>
      <c r="J16" s="28">
        <v>675</v>
      </c>
      <c r="K16" s="27"/>
      <c r="L16" s="27" t="s">
        <v>230</v>
      </c>
      <c r="M16" s="15"/>
    </row>
    <row r="17" spans="1:13">
      <c r="A17" s="83" t="s">
        <v>328</v>
      </c>
      <c r="B17" s="3" t="s">
        <v>9</v>
      </c>
      <c r="C17" s="42">
        <v>9</v>
      </c>
      <c r="D17" s="42">
        <v>11</v>
      </c>
      <c r="E17" s="42" t="s">
        <v>309</v>
      </c>
      <c r="F17" s="42" t="s">
        <v>278</v>
      </c>
      <c r="G17" s="27">
        <v>24000</v>
      </c>
      <c r="H17" s="42">
        <v>2000</v>
      </c>
      <c r="I17" s="42">
        <v>420</v>
      </c>
      <c r="J17" s="42">
        <v>675</v>
      </c>
      <c r="K17" s="42" t="s">
        <v>310</v>
      </c>
      <c r="L17" s="42" t="s">
        <v>230</v>
      </c>
      <c r="M17" s="15"/>
    </row>
    <row r="18" spans="1:13">
      <c r="A18" s="83" t="s">
        <v>328</v>
      </c>
      <c r="B18" s="3" t="s">
        <v>9</v>
      </c>
      <c r="C18" s="42">
        <v>12</v>
      </c>
      <c r="D18" s="42">
        <v>8</v>
      </c>
      <c r="E18" s="42" t="s">
        <v>316</v>
      </c>
      <c r="F18" s="42" t="s">
        <v>317</v>
      </c>
      <c r="G18" s="42">
        <v>24000</v>
      </c>
      <c r="H18" s="42">
        <v>2000</v>
      </c>
      <c r="I18" s="42">
        <v>420</v>
      </c>
      <c r="J18" s="42"/>
      <c r="K18" s="42"/>
      <c r="L18" s="42" t="s">
        <v>230</v>
      </c>
      <c r="M18" s="15"/>
    </row>
    <row r="19" spans="1:13">
      <c r="A19" s="81" t="s">
        <v>427</v>
      </c>
      <c r="B19" s="3" t="s">
        <v>9</v>
      </c>
      <c r="C19" s="42">
        <v>6</v>
      </c>
      <c r="D19" s="42">
        <v>14</v>
      </c>
      <c r="E19" s="42" t="s">
        <v>413</v>
      </c>
      <c r="F19" s="42" t="s">
        <v>344</v>
      </c>
      <c r="G19" s="42">
        <v>24000</v>
      </c>
      <c r="H19" s="42">
        <v>2000</v>
      </c>
      <c r="I19" s="42">
        <v>420</v>
      </c>
      <c r="J19" s="42"/>
      <c r="K19" s="42"/>
      <c r="L19" s="42" t="s">
        <v>421</v>
      </c>
      <c r="M19" s="15"/>
    </row>
    <row r="20" spans="1:13">
      <c r="A20" s="81" t="s">
        <v>36</v>
      </c>
      <c r="B20" s="3" t="s">
        <v>10</v>
      </c>
      <c r="C20" s="42">
        <v>2</v>
      </c>
      <c r="D20" s="42">
        <v>18</v>
      </c>
      <c r="E20" s="42" t="s">
        <v>643</v>
      </c>
      <c r="F20" s="42" t="s">
        <v>644</v>
      </c>
      <c r="G20" s="42">
        <v>24000</v>
      </c>
      <c r="H20" s="42">
        <v>2000</v>
      </c>
      <c r="I20" s="42">
        <v>660</v>
      </c>
      <c r="J20" s="42"/>
      <c r="K20" s="42"/>
      <c r="L20" s="42" t="s">
        <v>645</v>
      </c>
      <c r="M20" s="15"/>
    </row>
    <row r="21" spans="1:13">
      <c r="A21" s="81" t="s">
        <v>36</v>
      </c>
      <c r="B21" s="3" t="s">
        <v>10</v>
      </c>
      <c r="C21" s="42">
        <v>1</v>
      </c>
      <c r="D21" s="42">
        <v>19</v>
      </c>
      <c r="E21" s="42" t="s">
        <v>413</v>
      </c>
      <c r="F21" s="42" t="s">
        <v>344</v>
      </c>
      <c r="G21" s="42">
        <v>24000</v>
      </c>
      <c r="H21" s="42">
        <v>2000</v>
      </c>
      <c r="I21" s="42">
        <v>660</v>
      </c>
      <c r="J21" s="42"/>
      <c r="K21" s="42"/>
      <c r="L21" s="42" t="s">
        <v>416</v>
      </c>
      <c r="M21" s="15"/>
    </row>
    <row r="22" spans="1:13">
      <c r="A22" s="81" t="s">
        <v>36</v>
      </c>
      <c r="B22" s="3" t="s">
        <v>10</v>
      </c>
      <c r="C22" s="42">
        <v>6</v>
      </c>
      <c r="D22" s="42">
        <v>14</v>
      </c>
      <c r="E22" s="42" t="s">
        <v>440</v>
      </c>
      <c r="F22" s="42" t="s">
        <v>441</v>
      </c>
      <c r="G22" s="42">
        <v>24000</v>
      </c>
      <c r="H22" s="42">
        <v>2000</v>
      </c>
      <c r="I22" s="42">
        <v>660</v>
      </c>
      <c r="J22" s="42"/>
      <c r="K22" s="42"/>
      <c r="L22" s="42" t="s">
        <v>442</v>
      </c>
      <c r="M22" s="15"/>
    </row>
    <row r="23" spans="1:13">
      <c r="A23" s="82" t="s">
        <v>36</v>
      </c>
      <c r="B23" s="2" t="s">
        <v>10</v>
      </c>
      <c r="C23" s="42">
        <v>2</v>
      </c>
      <c r="D23" s="42">
        <v>18</v>
      </c>
      <c r="E23" s="42" t="s">
        <v>567</v>
      </c>
      <c r="F23" s="42" t="s">
        <v>568</v>
      </c>
      <c r="G23" s="42">
        <v>24000</v>
      </c>
      <c r="H23" s="42">
        <v>2000</v>
      </c>
      <c r="I23" s="42"/>
      <c r="J23" s="42"/>
      <c r="K23" s="42"/>
      <c r="L23" s="42" t="s">
        <v>569</v>
      </c>
      <c r="M23" s="15"/>
    </row>
    <row r="24" spans="1:13">
      <c r="A24" s="81" t="s">
        <v>42</v>
      </c>
      <c r="B24" s="2" t="s">
        <v>8</v>
      </c>
      <c r="C24" s="32">
        <v>12</v>
      </c>
      <c r="D24" s="32">
        <v>16</v>
      </c>
      <c r="E24" s="32" t="s">
        <v>597</v>
      </c>
      <c r="F24" s="32" t="s">
        <v>598</v>
      </c>
      <c r="G24" s="32">
        <v>24000</v>
      </c>
      <c r="H24" s="32">
        <v>2000</v>
      </c>
      <c r="I24" s="32"/>
      <c r="J24" s="32"/>
      <c r="K24" s="32"/>
      <c r="L24" s="32" t="s">
        <v>599</v>
      </c>
      <c r="M24" s="15"/>
    </row>
    <row r="25" spans="1:13">
      <c r="A25" s="83" t="s">
        <v>213</v>
      </c>
      <c r="B25" s="2" t="s">
        <v>11</v>
      </c>
      <c r="C25" s="24"/>
      <c r="D25" s="24">
        <v>20</v>
      </c>
      <c r="E25" s="291" t="s">
        <v>277</v>
      </c>
      <c r="F25" s="291" t="s">
        <v>278</v>
      </c>
      <c r="G25" s="114">
        <v>24000</v>
      </c>
      <c r="H25" s="114">
        <v>2000</v>
      </c>
      <c r="I25" s="24"/>
      <c r="J25" s="24">
        <v>420</v>
      </c>
      <c r="K25" s="27"/>
      <c r="L25" s="28" t="s">
        <v>230</v>
      </c>
      <c r="M25" s="15"/>
    </row>
    <row r="26" spans="1:13">
      <c r="A26" s="83" t="s">
        <v>427</v>
      </c>
      <c r="B26" s="2" t="s">
        <v>637</v>
      </c>
      <c r="C26" s="24">
        <v>4</v>
      </c>
      <c r="D26" s="24">
        <v>20</v>
      </c>
      <c r="E26" s="291" t="s">
        <v>312</v>
      </c>
      <c r="F26" s="291" t="s">
        <v>383</v>
      </c>
      <c r="G26" s="114">
        <v>24000</v>
      </c>
      <c r="H26" s="114">
        <v>4000</v>
      </c>
      <c r="I26" s="24">
        <v>480</v>
      </c>
      <c r="J26" s="24"/>
      <c r="K26" s="27"/>
      <c r="L26" s="28" t="s">
        <v>638</v>
      </c>
      <c r="M26" s="15"/>
    </row>
    <row r="27" spans="1:13">
      <c r="A27" s="83" t="s">
        <v>213</v>
      </c>
      <c r="B27" s="2" t="s">
        <v>11</v>
      </c>
      <c r="C27" s="27">
        <v>7</v>
      </c>
      <c r="D27" s="27">
        <v>13</v>
      </c>
      <c r="E27" s="27" t="s">
        <v>346</v>
      </c>
      <c r="F27" s="27" t="s">
        <v>347</v>
      </c>
      <c r="G27" s="27">
        <v>24000</v>
      </c>
      <c r="H27" s="27">
        <v>2000</v>
      </c>
      <c r="I27" s="27">
        <v>420</v>
      </c>
      <c r="J27" s="27"/>
      <c r="K27" s="27"/>
      <c r="L27" s="27" t="s">
        <v>348</v>
      </c>
      <c r="M27" s="15"/>
    </row>
    <row r="28" spans="1:13">
      <c r="A28" s="83" t="s">
        <v>427</v>
      </c>
      <c r="B28" s="2" t="s">
        <v>11</v>
      </c>
      <c r="C28" s="27">
        <v>14</v>
      </c>
      <c r="D28" s="27">
        <v>6</v>
      </c>
      <c r="E28" s="27" t="s">
        <v>464</v>
      </c>
      <c r="F28" s="27" t="s">
        <v>465</v>
      </c>
      <c r="G28" s="27">
        <v>24000</v>
      </c>
      <c r="H28" s="27">
        <v>2000</v>
      </c>
      <c r="I28" s="27">
        <v>420</v>
      </c>
      <c r="J28" s="27"/>
      <c r="K28" s="27"/>
      <c r="L28" s="27" t="s">
        <v>466</v>
      </c>
      <c r="M28" s="15"/>
    </row>
    <row r="29" spans="1:13">
      <c r="A29" s="83" t="s">
        <v>81</v>
      </c>
      <c r="B29" s="2" t="s">
        <v>8</v>
      </c>
      <c r="C29" s="27">
        <v>13</v>
      </c>
      <c r="D29" s="27">
        <v>9</v>
      </c>
      <c r="E29" s="27" t="s">
        <v>670</v>
      </c>
      <c r="F29" s="27" t="s">
        <v>671</v>
      </c>
      <c r="G29" s="27">
        <v>24000</v>
      </c>
      <c r="H29" s="27">
        <v>2000</v>
      </c>
      <c r="I29" s="27"/>
      <c r="J29" s="27"/>
      <c r="K29" s="27"/>
      <c r="L29" s="27" t="s">
        <v>672</v>
      </c>
      <c r="M29" s="15"/>
    </row>
    <row r="30" spans="1:13" ht="36">
      <c r="A30" s="10" t="s">
        <v>49</v>
      </c>
      <c r="B30" s="7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15"/>
    </row>
    <row r="31" spans="1:13">
      <c r="A31" s="18" t="s">
        <v>50</v>
      </c>
      <c r="B31" s="7">
        <f>C31+D31</f>
        <v>16</v>
      </c>
      <c r="C31" s="29">
        <f>C32</f>
        <v>3</v>
      </c>
      <c r="D31" s="29">
        <f t="shared" ref="D31" si="2">D32</f>
        <v>13</v>
      </c>
      <c r="E31" s="29"/>
      <c r="F31" s="29"/>
      <c r="G31" s="29">
        <f t="shared" ref="G31:J31" si="3">G32</f>
        <v>36000</v>
      </c>
      <c r="H31" s="29">
        <f>H32</f>
        <v>48000</v>
      </c>
      <c r="I31" s="29">
        <f t="shared" si="3"/>
        <v>0</v>
      </c>
      <c r="J31" s="29">
        <f t="shared" si="3"/>
        <v>0</v>
      </c>
      <c r="K31" s="29"/>
      <c r="L31" s="29"/>
      <c r="M31" s="15"/>
    </row>
    <row r="32" spans="1:13">
      <c r="A32" s="85" t="s">
        <v>51</v>
      </c>
      <c r="B32" s="2" t="s">
        <v>3</v>
      </c>
      <c r="C32" s="27">
        <v>3</v>
      </c>
      <c r="D32" s="27">
        <v>13</v>
      </c>
      <c r="E32" s="30" t="s">
        <v>370</v>
      </c>
      <c r="F32" s="30" t="s">
        <v>402</v>
      </c>
      <c r="G32" s="30">
        <v>36000</v>
      </c>
      <c r="H32" s="30">
        <v>48000</v>
      </c>
      <c r="I32" s="30"/>
      <c r="J32" s="30"/>
      <c r="K32" s="30"/>
      <c r="L32" s="149" t="s">
        <v>403</v>
      </c>
      <c r="M32" s="15"/>
    </row>
    <row r="33" spans="1:13">
      <c r="A33" s="18" t="s">
        <v>43</v>
      </c>
      <c r="B33" s="7">
        <f>C33+D33</f>
        <v>220</v>
      </c>
      <c r="C33" s="29">
        <f>SUM(C34:C47)</f>
        <v>37</v>
      </c>
      <c r="D33" s="29">
        <f t="shared" ref="D33" si="4">SUM(D34:D47)</f>
        <v>183</v>
      </c>
      <c r="E33" s="29"/>
      <c r="F33" s="29"/>
      <c r="G33" s="29">
        <f t="shared" ref="G33:J33" si="5">SUM(G34:G47)</f>
        <v>264000</v>
      </c>
      <c r="H33" s="29">
        <f t="shared" si="5"/>
        <v>160000</v>
      </c>
      <c r="I33" s="29">
        <f>SUM(I34:I47)</f>
        <v>5340</v>
      </c>
      <c r="J33" s="29">
        <f t="shared" si="5"/>
        <v>0</v>
      </c>
      <c r="K33" s="29"/>
      <c r="L33" s="29"/>
      <c r="M33" s="15"/>
    </row>
    <row r="34" spans="1:13" s="17" customFormat="1">
      <c r="A34" s="85" t="s">
        <v>88</v>
      </c>
      <c r="B34" s="2" t="s">
        <v>3</v>
      </c>
      <c r="C34" s="30"/>
      <c r="D34" s="30">
        <v>20</v>
      </c>
      <c r="E34" s="30" t="s">
        <v>263</v>
      </c>
      <c r="F34" s="30" t="s">
        <v>266</v>
      </c>
      <c r="G34" s="30">
        <v>24000</v>
      </c>
      <c r="H34" s="30">
        <v>14000</v>
      </c>
      <c r="I34" s="30"/>
      <c r="J34" s="30"/>
      <c r="K34" s="30"/>
      <c r="L34" s="30" t="s">
        <v>230</v>
      </c>
      <c r="M34" s="16"/>
    </row>
    <row r="35" spans="1:13" s="17" customFormat="1">
      <c r="A35" s="85" t="s">
        <v>32</v>
      </c>
      <c r="B35" s="2" t="s">
        <v>3</v>
      </c>
      <c r="C35" s="30">
        <v>11</v>
      </c>
      <c r="D35" s="30">
        <v>9</v>
      </c>
      <c r="E35" s="30" t="s">
        <v>405</v>
      </c>
      <c r="F35" s="30" t="s">
        <v>406</v>
      </c>
      <c r="G35" s="30">
        <v>24000</v>
      </c>
      <c r="H35" s="30">
        <v>20000</v>
      </c>
      <c r="I35" s="30">
        <v>800</v>
      </c>
      <c r="J35" s="30"/>
      <c r="K35" s="30"/>
      <c r="L35" s="30" t="s">
        <v>434</v>
      </c>
      <c r="M35" s="16"/>
    </row>
    <row r="36" spans="1:13" s="17" customFormat="1">
      <c r="A36" s="85" t="s">
        <v>469</v>
      </c>
      <c r="B36" s="2" t="s">
        <v>3</v>
      </c>
      <c r="C36" s="30">
        <v>12</v>
      </c>
      <c r="D36" s="30">
        <v>8</v>
      </c>
      <c r="E36" s="30" t="s">
        <v>429</v>
      </c>
      <c r="F36" s="30" t="s">
        <v>455</v>
      </c>
      <c r="G36" s="30">
        <v>24000</v>
      </c>
      <c r="H36" s="30">
        <v>14000</v>
      </c>
      <c r="I36" s="30">
        <v>1260</v>
      </c>
      <c r="J36" s="30"/>
      <c r="K36" s="30"/>
      <c r="L36" s="30" t="s">
        <v>466</v>
      </c>
      <c r="M36" s="16"/>
    </row>
    <row r="37" spans="1:13" s="17" customFormat="1">
      <c r="A37" s="85" t="s">
        <v>32</v>
      </c>
      <c r="B37" s="2" t="s">
        <v>3</v>
      </c>
      <c r="C37" s="30">
        <v>1</v>
      </c>
      <c r="D37" s="30">
        <v>19</v>
      </c>
      <c r="E37" s="30" t="s">
        <v>471</v>
      </c>
      <c r="F37" s="30" t="s">
        <v>477</v>
      </c>
      <c r="G37" s="30">
        <v>24000</v>
      </c>
      <c r="H37" s="30">
        <v>14000</v>
      </c>
      <c r="I37" s="30">
        <v>1020</v>
      </c>
      <c r="J37" s="30"/>
      <c r="K37" s="30"/>
      <c r="L37" s="30" t="s">
        <v>478</v>
      </c>
      <c r="M37" s="16"/>
    </row>
    <row r="38" spans="1:13" s="17" customFormat="1">
      <c r="A38" s="85" t="s">
        <v>32</v>
      </c>
      <c r="B38" s="2" t="s">
        <v>3</v>
      </c>
      <c r="C38" s="30"/>
      <c r="D38" s="30">
        <v>20</v>
      </c>
      <c r="E38" s="30" t="s">
        <v>498</v>
      </c>
      <c r="F38" s="30" t="s">
        <v>499</v>
      </c>
      <c r="G38" s="30">
        <v>24000</v>
      </c>
      <c r="H38" s="30">
        <v>14000</v>
      </c>
      <c r="I38" s="30">
        <v>480</v>
      </c>
      <c r="J38" s="30"/>
      <c r="K38" s="30"/>
      <c r="L38" s="30" t="s">
        <v>500</v>
      </c>
      <c r="M38" s="16"/>
    </row>
    <row r="39" spans="1:13" s="17" customFormat="1">
      <c r="A39" s="85" t="s">
        <v>32</v>
      </c>
      <c r="B39" s="2" t="s">
        <v>3</v>
      </c>
      <c r="C39" s="30"/>
      <c r="D39" s="30">
        <v>20</v>
      </c>
      <c r="E39" s="30" t="s">
        <v>528</v>
      </c>
      <c r="F39" s="30" t="s">
        <v>529</v>
      </c>
      <c r="G39" s="30">
        <v>24000</v>
      </c>
      <c r="H39" s="30">
        <v>14000</v>
      </c>
      <c r="I39" s="30">
        <v>480</v>
      </c>
      <c r="J39" s="30"/>
      <c r="K39" s="30"/>
      <c r="L39" s="30" t="s">
        <v>521</v>
      </c>
      <c r="M39" s="16"/>
    </row>
    <row r="40" spans="1:13" s="17" customFormat="1">
      <c r="A40" s="85" t="s">
        <v>32</v>
      </c>
      <c r="B40" s="2" t="s">
        <v>4</v>
      </c>
      <c r="C40" s="30">
        <v>13</v>
      </c>
      <c r="D40" s="30">
        <v>7</v>
      </c>
      <c r="E40" s="30" t="s">
        <v>532</v>
      </c>
      <c r="F40" s="30" t="s">
        <v>293</v>
      </c>
      <c r="G40" s="30">
        <v>24000</v>
      </c>
      <c r="H40" s="30">
        <v>14000</v>
      </c>
      <c r="I40" s="30"/>
      <c r="J40" s="30"/>
      <c r="K40" s="30" t="s">
        <v>581</v>
      </c>
      <c r="L40" s="30" t="s">
        <v>533</v>
      </c>
      <c r="M40" s="16"/>
    </row>
    <row r="41" spans="1:13" s="17" customFormat="1">
      <c r="A41" s="85" t="s">
        <v>32</v>
      </c>
      <c r="B41" s="2" t="s">
        <v>4</v>
      </c>
      <c r="C41" s="30"/>
      <c r="D41" s="30">
        <v>20</v>
      </c>
      <c r="E41" s="30" t="s">
        <v>610</v>
      </c>
      <c r="F41" s="30" t="s">
        <v>611</v>
      </c>
      <c r="G41" s="30">
        <v>24000</v>
      </c>
      <c r="H41" s="30">
        <v>14000</v>
      </c>
      <c r="I41" s="30"/>
      <c r="J41" s="30"/>
      <c r="K41" s="30"/>
      <c r="L41" s="30" t="s">
        <v>612</v>
      </c>
      <c r="M41" s="16"/>
    </row>
    <row r="42" spans="1:13" s="17" customFormat="1">
      <c r="A42" s="85" t="s">
        <v>32</v>
      </c>
      <c r="B42" s="2" t="s">
        <v>3</v>
      </c>
      <c r="C42" s="30"/>
      <c r="D42" s="30">
        <v>20</v>
      </c>
      <c r="E42" s="30" t="s">
        <v>608</v>
      </c>
      <c r="F42" s="30" t="s">
        <v>615</v>
      </c>
      <c r="G42" s="30">
        <v>24000</v>
      </c>
      <c r="H42" s="30">
        <v>14000</v>
      </c>
      <c r="I42" s="30"/>
      <c r="J42" s="30"/>
      <c r="K42" s="30"/>
      <c r="L42" s="30" t="s">
        <v>618</v>
      </c>
      <c r="M42" s="16"/>
    </row>
    <row r="43" spans="1:13" s="17" customFormat="1">
      <c r="A43" s="85" t="s">
        <v>32</v>
      </c>
      <c r="B43" s="2" t="s">
        <v>3</v>
      </c>
      <c r="C43" s="30"/>
      <c r="D43" s="30">
        <v>20</v>
      </c>
      <c r="E43" s="30" t="s">
        <v>616</v>
      </c>
      <c r="F43" s="30" t="s">
        <v>617</v>
      </c>
      <c r="G43" s="30">
        <v>24000</v>
      </c>
      <c r="H43" s="30">
        <v>14000</v>
      </c>
      <c r="I43" s="30">
        <v>820</v>
      </c>
      <c r="J43" s="30"/>
      <c r="K43" s="30"/>
      <c r="L43" s="30" t="s">
        <v>500</v>
      </c>
      <c r="M43" s="16"/>
    </row>
    <row r="44" spans="1:13" s="17" customFormat="1">
      <c r="A44" s="85" t="s">
        <v>32</v>
      </c>
      <c r="B44" s="2" t="s">
        <v>3</v>
      </c>
      <c r="C44" s="30"/>
      <c r="D44" s="30">
        <v>20</v>
      </c>
      <c r="E44" s="30" t="s">
        <v>625</v>
      </c>
      <c r="F44" s="30" t="s">
        <v>626</v>
      </c>
      <c r="G44" s="30">
        <v>24000</v>
      </c>
      <c r="H44" s="30">
        <v>14000</v>
      </c>
      <c r="I44" s="30">
        <v>480</v>
      </c>
      <c r="J44" s="30"/>
      <c r="K44" s="30"/>
      <c r="L44" s="30" t="s">
        <v>624</v>
      </c>
      <c r="M44" s="16"/>
    </row>
    <row r="45" spans="1:13" s="17" customFormat="1">
      <c r="A45" s="85"/>
      <c r="B45" s="2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16"/>
    </row>
    <row r="46" spans="1:13" s="17" customFormat="1">
      <c r="A46" s="85"/>
      <c r="B46" s="2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16"/>
    </row>
    <row r="47" spans="1:13" s="17" customFormat="1">
      <c r="A47" s="85"/>
      <c r="B47" s="2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16"/>
    </row>
    <row r="48" spans="1:13" s="17" customFormat="1" ht="54">
      <c r="A48" s="10" t="s">
        <v>52</v>
      </c>
      <c r="B48" s="7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16"/>
    </row>
    <row r="49" spans="1:13" s="17" customFormat="1">
      <c r="A49" s="18" t="s">
        <v>50</v>
      </c>
      <c r="B49" s="7">
        <f>C49+D49</f>
        <v>166</v>
      </c>
      <c r="C49" s="29">
        <f t="shared" ref="C49:D49" si="6">SUM(C50:C62)</f>
        <v>37</v>
      </c>
      <c r="D49" s="29">
        <f t="shared" si="6"/>
        <v>129</v>
      </c>
      <c r="E49" s="29"/>
      <c r="F49" s="29"/>
      <c r="G49" s="29">
        <f>SUM(G50:G62)</f>
        <v>276070</v>
      </c>
      <c r="H49" s="29">
        <f t="shared" ref="H49:J49" si="7">SUM(H50:H62)</f>
        <v>255700</v>
      </c>
      <c r="I49" s="29">
        <f t="shared" si="7"/>
        <v>0</v>
      </c>
      <c r="J49" s="29">
        <f t="shared" si="7"/>
        <v>0</v>
      </c>
      <c r="K49" s="29"/>
      <c r="L49" s="29"/>
      <c r="M49" s="16"/>
    </row>
    <row r="50" spans="1:13" s="17" customFormat="1">
      <c r="A50" s="85" t="s">
        <v>93</v>
      </c>
      <c r="B50" s="2" t="s">
        <v>227</v>
      </c>
      <c r="C50" s="27"/>
      <c r="D50" s="27">
        <v>16</v>
      </c>
      <c r="E50" s="30" t="s">
        <v>435</v>
      </c>
      <c r="F50" s="30" t="s">
        <v>468</v>
      </c>
      <c r="G50" s="30">
        <v>24900</v>
      </c>
      <c r="H50" s="30">
        <v>24000</v>
      </c>
      <c r="I50" s="30"/>
      <c r="J50" s="30"/>
      <c r="K50" s="30"/>
      <c r="L50" s="30" t="s">
        <v>461</v>
      </c>
      <c r="M50" s="16"/>
    </row>
    <row r="51" spans="1:13" s="17" customFormat="1">
      <c r="A51" s="85" t="s">
        <v>93</v>
      </c>
      <c r="B51" s="2" t="s">
        <v>227</v>
      </c>
      <c r="C51" s="30">
        <v>2</v>
      </c>
      <c r="D51" s="30">
        <v>10</v>
      </c>
      <c r="E51" s="30" t="s">
        <v>582</v>
      </c>
      <c r="F51" s="30" t="s">
        <v>583</v>
      </c>
      <c r="G51" s="30">
        <v>27920</v>
      </c>
      <c r="H51" s="30">
        <v>19200</v>
      </c>
      <c r="I51" s="30"/>
      <c r="J51" s="30"/>
      <c r="K51" s="30"/>
      <c r="L51" s="30" t="s">
        <v>584</v>
      </c>
      <c r="M51" s="16"/>
    </row>
    <row r="52" spans="1:13" s="17" customFormat="1">
      <c r="A52" s="85" t="s">
        <v>659</v>
      </c>
      <c r="B52" s="2" t="s">
        <v>227</v>
      </c>
      <c r="C52" s="30">
        <v>3</v>
      </c>
      <c r="D52" s="30">
        <v>11</v>
      </c>
      <c r="E52" s="30" t="s">
        <v>660</v>
      </c>
      <c r="F52" s="30" t="s">
        <v>661</v>
      </c>
      <c r="G52" s="30">
        <v>19800</v>
      </c>
      <c r="H52" s="30">
        <v>11200</v>
      </c>
      <c r="I52" s="30"/>
      <c r="J52" s="30"/>
      <c r="K52" s="30"/>
      <c r="L52" s="30" t="s">
        <v>658</v>
      </c>
      <c r="M52" s="16"/>
    </row>
    <row r="53" spans="1:13" s="17" customFormat="1">
      <c r="A53" s="85" t="s">
        <v>385</v>
      </c>
      <c r="B53" s="2" t="s">
        <v>227</v>
      </c>
      <c r="C53" s="30">
        <v>2</v>
      </c>
      <c r="D53" s="30">
        <v>14</v>
      </c>
      <c r="E53" s="30" t="s">
        <v>383</v>
      </c>
      <c r="F53" s="30" t="s">
        <v>384</v>
      </c>
      <c r="G53" s="30">
        <v>24000</v>
      </c>
      <c r="H53" s="30">
        <v>25600</v>
      </c>
      <c r="I53" s="30" t="s">
        <v>350</v>
      </c>
      <c r="J53" s="30" t="s">
        <v>350</v>
      </c>
      <c r="K53" s="30"/>
      <c r="L53" s="30" t="s">
        <v>381</v>
      </c>
      <c r="M53" s="16"/>
    </row>
    <row r="54" spans="1:13" s="17" customFormat="1">
      <c r="A54" s="85" t="s">
        <v>385</v>
      </c>
      <c r="B54" s="2" t="s">
        <v>227</v>
      </c>
      <c r="C54" s="30"/>
      <c r="D54" s="30">
        <v>15</v>
      </c>
      <c r="E54" s="30" t="s">
        <v>532</v>
      </c>
      <c r="F54" s="30" t="s">
        <v>545</v>
      </c>
      <c r="G54" s="30">
        <v>27920</v>
      </c>
      <c r="H54" s="30">
        <v>24000</v>
      </c>
      <c r="I54" s="30"/>
      <c r="J54" s="30"/>
      <c r="K54" s="30"/>
      <c r="L54" s="30" t="s">
        <v>546</v>
      </c>
      <c r="M54" s="16"/>
    </row>
    <row r="55" spans="1:13" s="17" customFormat="1">
      <c r="A55" s="85" t="s">
        <v>505</v>
      </c>
      <c r="B55" s="2" t="s">
        <v>227</v>
      </c>
      <c r="C55" s="30">
        <v>3</v>
      </c>
      <c r="D55" s="30">
        <v>5</v>
      </c>
      <c r="E55" s="30" t="s">
        <v>503</v>
      </c>
      <c r="F55" s="30" t="s">
        <v>526</v>
      </c>
      <c r="G55" s="30">
        <v>35110</v>
      </c>
      <c r="H55" s="30"/>
      <c r="I55" s="30"/>
      <c r="J55" s="30"/>
      <c r="K55" s="30"/>
      <c r="L55" s="30">
        <v>21292</v>
      </c>
      <c r="M55" s="16"/>
    </row>
    <row r="56" spans="1:13" s="17" customFormat="1">
      <c r="A56" s="85" t="s">
        <v>458</v>
      </c>
      <c r="B56" s="2" t="s">
        <v>4</v>
      </c>
      <c r="C56" s="30">
        <v>5</v>
      </c>
      <c r="D56" s="30"/>
      <c r="E56" s="30" t="s">
        <v>440</v>
      </c>
      <c r="F56" s="30" t="s">
        <v>467</v>
      </c>
      <c r="G56" s="30"/>
      <c r="H56" s="30">
        <v>4000</v>
      </c>
      <c r="I56" s="30"/>
      <c r="J56" s="30"/>
      <c r="K56" s="30"/>
      <c r="L56" s="30" t="s">
        <v>461</v>
      </c>
      <c r="M56" s="16"/>
    </row>
    <row r="57" spans="1:13" s="17" customFormat="1">
      <c r="A57" s="85" t="s">
        <v>630</v>
      </c>
      <c r="B57" s="2" t="s">
        <v>227</v>
      </c>
      <c r="C57" s="30">
        <v>6</v>
      </c>
      <c r="D57" s="30">
        <v>11</v>
      </c>
      <c r="E57" s="30" t="s">
        <v>532</v>
      </c>
      <c r="F57" s="30" t="s">
        <v>545</v>
      </c>
      <c r="G57" s="30">
        <v>27920</v>
      </c>
      <c r="H57" s="30">
        <v>34000</v>
      </c>
      <c r="I57" s="30"/>
      <c r="J57" s="30"/>
      <c r="K57" s="30"/>
      <c r="L57" s="30" t="s">
        <v>546</v>
      </c>
      <c r="M57" s="16"/>
    </row>
    <row r="58" spans="1:13" s="17" customFormat="1">
      <c r="A58" s="85" t="s">
        <v>630</v>
      </c>
      <c r="B58" s="2" t="s">
        <v>227</v>
      </c>
      <c r="C58" s="30">
        <v>5</v>
      </c>
      <c r="D58" s="30">
        <v>15</v>
      </c>
      <c r="E58" s="30" t="s">
        <v>616</v>
      </c>
      <c r="F58" s="30" t="s">
        <v>628</v>
      </c>
      <c r="G58" s="30">
        <v>36000</v>
      </c>
      <c r="H58" s="30">
        <v>48000</v>
      </c>
      <c r="I58" s="30"/>
      <c r="J58" s="30"/>
      <c r="K58" s="30"/>
      <c r="L58" s="30" t="s">
        <v>629</v>
      </c>
      <c r="M58" s="16"/>
    </row>
    <row r="59" spans="1:13" s="17" customFormat="1">
      <c r="A59" s="85" t="s">
        <v>385</v>
      </c>
      <c r="B59" s="2" t="s">
        <v>227</v>
      </c>
      <c r="C59" s="30">
        <v>3</v>
      </c>
      <c r="D59" s="30">
        <v>24</v>
      </c>
      <c r="E59" s="30" t="s">
        <v>616</v>
      </c>
      <c r="F59" s="30" t="s">
        <v>628</v>
      </c>
      <c r="G59" s="30">
        <v>36000</v>
      </c>
      <c r="H59" s="30">
        <v>43200</v>
      </c>
      <c r="I59" s="30"/>
      <c r="J59" s="30"/>
      <c r="K59" s="30"/>
      <c r="L59" s="30" t="s">
        <v>629</v>
      </c>
      <c r="M59" s="16"/>
    </row>
    <row r="60" spans="1:13" s="17" customFormat="1">
      <c r="A60" s="85" t="s">
        <v>687</v>
      </c>
      <c r="B60" s="2" t="s">
        <v>227</v>
      </c>
      <c r="C60" s="30">
        <v>6</v>
      </c>
      <c r="D60" s="30">
        <v>7</v>
      </c>
      <c r="E60" s="30" t="s">
        <v>616</v>
      </c>
      <c r="F60" s="30" t="s">
        <v>631</v>
      </c>
      <c r="G60" s="30">
        <v>16500</v>
      </c>
      <c r="H60" s="30">
        <v>19500</v>
      </c>
      <c r="I60" s="30"/>
      <c r="J60" s="30"/>
      <c r="K60" s="30"/>
      <c r="L60" s="30" t="s">
        <v>629</v>
      </c>
      <c r="M60" s="16"/>
    </row>
    <row r="61" spans="1:13" s="17" customFormat="1">
      <c r="A61" s="85" t="s">
        <v>632</v>
      </c>
      <c r="B61" s="2" t="s">
        <v>227</v>
      </c>
      <c r="C61" s="30">
        <v>2</v>
      </c>
      <c r="D61" s="30">
        <v>1</v>
      </c>
      <c r="E61" s="30" t="s">
        <v>616</v>
      </c>
      <c r="F61" s="30" t="s">
        <v>631</v>
      </c>
      <c r="G61" s="30"/>
      <c r="H61" s="30">
        <v>3000</v>
      </c>
      <c r="I61" s="30"/>
      <c r="J61" s="30"/>
      <c r="K61" s="30"/>
      <c r="L61" s="30" t="s">
        <v>629</v>
      </c>
      <c r="M61" s="16"/>
    </row>
    <row r="62" spans="1:13" s="17" customFormat="1">
      <c r="A62" s="85"/>
      <c r="B62" s="2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16"/>
    </row>
    <row r="63" spans="1:13">
      <c r="A63" s="18" t="s">
        <v>43</v>
      </c>
      <c r="B63" s="7">
        <f>C63+D63</f>
        <v>663</v>
      </c>
      <c r="C63" s="29">
        <f>SUM(C64:C97)</f>
        <v>310</v>
      </c>
      <c r="D63" s="29">
        <f>SUM(D64:D97)</f>
        <v>353</v>
      </c>
      <c r="E63" s="29"/>
      <c r="F63" s="29"/>
      <c r="G63" s="29">
        <f>SUM(G65:G92)</f>
        <v>604800</v>
      </c>
      <c r="H63" s="29">
        <f>SUM(H65:H92)</f>
        <v>100540</v>
      </c>
      <c r="I63" s="29">
        <f t="shared" ref="I63:J63" si="8">SUM(I64:I92)</f>
        <v>1740</v>
      </c>
      <c r="J63" s="29">
        <f t="shared" si="8"/>
        <v>8440</v>
      </c>
      <c r="K63" s="29"/>
      <c r="L63" s="29"/>
      <c r="M63" s="15"/>
    </row>
    <row r="64" spans="1:13">
      <c r="A64" s="85" t="s">
        <v>242</v>
      </c>
      <c r="B64" s="2" t="s">
        <v>5</v>
      </c>
      <c r="C64" s="27">
        <v>9</v>
      </c>
      <c r="D64" s="27">
        <v>11</v>
      </c>
      <c r="E64" s="27" t="s">
        <v>243</v>
      </c>
      <c r="F64" s="27" t="s">
        <v>244</v>
      </c>
      <c r="G64" s="27">
        <v>24000</v>
      </c>
      <c r="H64" s="1">
        <v>4000</v>
      </c>
      <c r="I64" s="27">
        <v>0</v>
      </c>
      <c r="J64" s="27">
        <v>1000</v>
      </c>
      <c r="K64" s="27"/>
      <c r="L64" s="27" t="s">
        <v>230</v>
      </c>
      <c r="M64" s="15"/>
    </row>
    <row r="65" spans="1:13">
      <c r="A65" s="85" t="s">
        <v>242</v>
      </c>
      <c r="B65" s="2" t="s">
        <v>5</v>
      </c>
      <c r="C65" s="27">
        <v>10</v>
      </c>
      <c r="D65" s="27">
        <v>10</v>
      </c>
      <c r="E65" s="27" t="s">
        <v>252</v>
      </c>
      <c r="F65" s="27" t="s">
        <v>253</v>
      </c>
      <c r="G65" s="27">
        <v>24000</v>
      </c>
      <c r="H65" s="27">
        <v>4000</v>
      </c>
      <c r="I65" s="27">
        <v>0</v>
      </c>
      <c r="J65" s="27">
        <v>1000</v>
      </c>
      <c r="K65" s="27"/>
      <c r="L65" s="27" t="s">
        <v>230</v>
      </c>
      <c r="M65" s="15"/>
    </row>
    <row r="66" spans="1:13">
      <c r="A66" s="85" t="s">
        <v>98</v>
      </c>
      <c r="B66" s="2" t="s">
        <v>5</v>
      </c>
      <c r="C66" s="27">
        <v>10</v>
      </c>
      <c r="D66" s="27">
        <v>10</v>
      </c>
      <c r="E66" s="27" t="s">
        <v>277</v>
      </c>
      <c r="F66" s="27" t="s">
        <v>278</v>
      </c>
      <c r="G66" s="27">
        <v>24000</v>
      </c>
      <c r="H66" s="27">
        <v>4000</v>
      </c>
      <c r="I66" s="27"/>
      <c r="J66" s="27">
        <v>1000</v>
      </c>
      <c r="K66" s="27"/>
      <c r="L66" s="27" t="s">
        <v>230</v>
      </c>
      <c r="M66" s="15"/>
    </row>
    <row r="67" spans="1:13">
      <c r="A67" s="85" t="s">
        <v>98</v>
      </c>
      <c r="B67" s="2" t="s">
        <v>5</v>
      </c>
      <c r="C67" s="27">
        <v>10</v>
      </c>
      <c r="D67" s="27">
        <v>10</v>
      </c>
      <c r="E67" s="27" t="s">
        <v>279</v>
      </c>
      <c r="F67" s="27" t="s">
        <v>280</v>
      </c>
      <c r="G67" s="27">
        <v>24000</v>
      </c>
      <c r="H67" s="27">
        <v>4000</v>
      </c>
      <c r="I67" s="27"/>
      <c r="J67" s="27">
        <v>1000</v>
      </c>
      <c r="K67" s="27"/>
      <c r="L67" s="27" t="s">
        <v>230</v>
      </c>
      <c r="M67" s="15"/>
    </row>
    <row r="68" spans="1:13">
      <c r="A68" s="85" t="s">
        <v>98</v>
      </c>
      <c r="B68" s="2" t="s">
        <v>5</v>
      </c>
      <c r="C68" s="27">
        <v>14</v>
      </c>
      <c r="D68" s="27">
        <v>6</v>
      </c>
      <c r="E68" s="27" t="s">
        <v>429</v>
      </c>
      <c r="F68" s="27" t="s">
        <v>455</v>
      </c>
      <c r="G68" s="27">
        <v>24000</v>
      </c>
      <c r="H68" s="27">
        <v>5000</v>
      </c>
      <c r="I68" s="27"/>
      <c r="J68" s="27" t="s">
        <v>236</v>
      </c>
      <c r="K68" s="27"/>
      <c r="L68" s="27" t="s">
        <v>434</v>
      </c>
      <c r="M68" s="15"/>
    </row>
    <row r="69" spans="1:13">
      <c r="A69" s="85" t="s">
        <v>199</v>
      </c>
      <c r="B69" s="2" t="s">
        <v>4</v>
      </c>
      <c r="C69" s="27">
        <v>11</v>
      </c>
      <c r="D69" s="27">
        <v>9</v>
      </c>
      <c r="E69" s="27" t="s">
        <v>440</v>
      </c>
      <c r="F69" s="27" t="s">
        <v>449</v>
      </c>
      <c r="G69" s="27">
        <v>24000</v>
      </c>
      <c r="H69" s="27">
        <v>5000</v>
      </c>
      <c r="I69" s="27"/>
      <c r="J69" s="27"/>
      <c r="K69" s="27"/>
      <c r="L69" s="27" t="s">
        <v>450</v>
      </c>
      <c r="M69" s="15"/>
    </row>
    <row r="70" spans="1:13">
      <c r="A70" s="85" t="s">
        <v>451</v>
      </c>
      <c r="B70" s="2" t="s">
        <v>5</v>
      </c>
      <c r="C70" s="27">
        <v>7</v>
      </c>
      <c r="D70" s="27">
        <v>13</v>
      </c>
      <c r="E70" s="27" t="s">
        <v>452</v>
      </c>
      <c r="F70" s="27" t="s">
        <v>453</v>
      </c>
      <c r="G70" s="27">
        <v>24000</v>
      </c>
      <c r="H70" s="27">
        <v>5000</v>
      </c>
      <c r="I70" s="27"/>
      <c r="J70" s="27"/>
      <c r="K70" s="27"/>
      <c r="L70" s="27" t="s">
        <v>454</v>
      </c>
      <c r="M70" s="15"/>
    </row>
    <row r="71" spans="1:13">
      <c r="A71" s="85" t="s">
        <v>199</v>
      </c>
      <c r="B71" s="2" t="s">
        <v>4</v>
      </c>
      <c r="C71" s="27">
        <v>16</v>
      </c>
      <c r="D71" s="27">
        <v>5</v>
      </c>
      <c r="E71" s="27" t="s">
        <v>484</v>
      </c>
      <c r="F71" s="27" t="s">
        <v>499</v>
      </c>
      <c r="G71" s="27">
        <v>24000</v>
      </c>
      <c r="H71" s="27">
        <v>5000</v>
      </c>
      <c r="I71" s="27"/>
      <c r="J71" s="27"/>
      <c r="K71" s="27"/>
      <c r="L71" s="27" t="s">
        <v>485</v>
      </c>
      <c r="M71" s="15"/>
    </row>
    <row r="72" spans="1:13">
      <c r="A72" s="163" t="s">
        <v>283</v>
      </c>
      <c r="B72" s="2" t="s">
        <v>2</v>
      </c>
      <c r="C72" s="30">
        <v>10</v>
      </c>
      <c r="D72" s="30">
        <v>10</v>
      </c>
      <c r="E72" s="30" t="s">
        <v>252</v>
      </c>
      <c r="F72" s="30" t="s">
        <v>253</v>
      </c>
      <c r="G72" s="30">
        <v>24000</v>
      </c>
      <c r="H72" s="30">
        <v>3130</v>
      </c>
      <c r="I72" s="30">
        <v>0</v>
      </c>
      <c r="J72" s="30">
        <v>0</v>
      </c>
      <c r="K72" s="30"/>
      <c r="L72" s="30" t="s">
        <v>230</v>
      </c>
      <c r="M72" s="15"/>
    </row>
    <row r="73" spans="1:13">
      <c r="A73" s="86" t="s">
        <v>283</v>
      </c>
      <c r="B73" s="2" t="s">
        <v>2</v>
      </c>
      <c r="C73" s="30">
        <v>0</v>
      </c>
      <c r="D73" s="30">
        <v>20</v>
      </c>
      <c r="E73" s="30" t="s">
        <v>267</v>
      </c>
      <c r="F73" s="30" t="s">
        <v>273</v>
      </c>
      <c r="G73" s="30">
        <v>24000</v>
      </c>
      <c r="H73" s="30">
        <v>3130</v>
      </c>
      <c r="I73" s="30">
        <v>0</v>
      </c>
      <c r="J73" s="30">
        <v>0</v>
      </c>
      <c r="K73" s="30"/>
      <c r="L73" s="30" t="s">
        <v>230</v>
      </c>
      <c r="M73" s="15"/>
    </row>
    <row r="74" spans="1:13">
      <c r="A74" s="87" t="s">
        <v>283</v>
      </c>
      <c r="B74" s="2" t="s">
        <v>2</v>
      </c>
      <c r="C74" s="30">
        <v>10</v>
      </c>
      <c r="D74" s="30">
        <v>10</v>
      </c>
      <c r="E74" s="30" t="s">
        <v>502</v>
      </c>
      <c r="F74" s="30" t="s">
        <v>501</v>
      </c>
      <c r="G74" s="30">
        <v>24000</v>
      </c>
      <c r="H74" s="30">
        <v>3104</v>
      </c>
      <c r="I74" s="30">
        <v>480</v>
      </c>
      <c r="J74" s="30"/>
      <c r="K74" s="30"/>
      <c r="L74" s="30">
        <v>21284</v>
      </c>
      <c r="M74" s="15"/>
    </row>
    <row r="75" spans="1:13">
      <c r="A75" s="85" t="s">
        <v>81</v>
      </c>
      <c r="B75" s="2" t="s">
        <v>227</v>
      </c>
      <c r="C75" s="27">
        <v>6</v>
      </c>
      <c r="D75" s="27">
        <v>14</v>
      </c>
      <c r="E75" s="27" t="s">
        <v>413</v>
      </c>
      <c r="F75" s="27" t="s">
        <v>344</v>
      </c>
      <c r="G75" s="27">
        <v>24000</v>
      </c>
      <c r="H75" s="27">
        <v>3970</v>
      </c>
      <c r="I75" s="27"/>
      <c r="J75" s="27"/>
      <c r="K75" s="27"/>
      <c r="L75" s="27" t="s">
        <v>416</v>
      </c>
      <c r="M75" s="15"/>
    </row>
    <row r="76" spans="1:13">
      <c r="A76" s="85" t="s">
        <v>443</v>
      </c>
      <c r="B76" s="2" t="s">
        <v>227</v>
      </c>
      <c r="C76" s="27">
        <v>7</v>
      </c>
      <c r="D76" s="27">
        <v>13</v>
      </c>
      <c r="E76" s="27" t="s">
        <v>444</v>
      </c>
      <c r="F76" s="27" t="s">
        <v>391</v>
      </c>
      <c r="G76" s="27">
        <v>24000</v>
      </c>
      <c r="H76" s="27">
        <v>3850</v>
      </c>
      <c r="I76" s="27"/>
      <c r="J76" s="27"/>
      <c r="K76" s="27"/>
      <c r="L76" s="27" t="s">
        <v>445</v>
      </c>
      <c r="M76" s="15"/>
    </row>
    <row r="77" spans="1:13">
      <c r="A77" s="85"/>
      <c r="B77" s="2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15"/>
    </row>
    <row r="78" spans="1:13">
      <c r="A78" s="85" t="s">
        <v>451</v>
      </c>
      <c r="B78" s="2" t="s">
        <v>510</v>
      </c>
      <c r="C78" s="27">
        <v>6</v>
      </c>
      <c r="D78" s="27">
        <v>14</v>
      </c>
      <c r="E78" s="27" t="s">
        <v>511</v>
      </c>
      <c r="F78" s="27" t="s">
        <v>512</v>
      </c>
      <c r="G78" s="27">
        <v>24000</v>
      </c>
      <c r="H78" s="27">
        <v>5000</v>
      </c>
      <c r="I78" s="27"/>
      <c r="J78" s="27"/>
      <c r="K78" s="27"/>
      <c r="L78" s="27" t="s">
        <v>513</v>
      </c>
      <c r="M78" s="15"/>
    </row>
    <row r="79" spans="1:13">
      <c r="A79" s="85" t="s">
        <v>633</v>
      </c>
      <c r="B79" s="2" t="s">
        <v>2</v>
      </c>
      <c r="C79" s="27">
        <v>9</v>
      </c>
      <c r="D79" s="27">
        <v>11</v>
      </c>
      <c r="E79" s="27" t="s">
        <v>567</v>
      </c>
      <c r="F79" s="27" t="s">
        <v>568</v>
      </c>
      <c r="G79" s="27">
        <v>24000</v>
      </c>
      <c r="H79" s="27">
        <v>3130</v>
      </c>
      <c r="I79" s="27"/>
      <c r="J79" s="27"/>
      <c r="K79" s="27"/>
      <c r="L79" s="27" t="s">
        <v>592</v>
      </c>
      <c r="M79" s="15"/>
    </row>
    <row r="80" spans="1:13">
      <c r="A80" s="85" t="s">
        <v>633</v>
      </c>
      <c r="B80" s="2" t="s">
        <v>2</v>
      </c>
      <c r="C80" s="27">
        <v>13</v>
      </c>
      <c r="D80" s="27">
        <v>7</v>
      </c>
      <c r="E80" s="27" t="s">
        <v>573</v>
      </c>
      <c r="F80" s="27" t="s">
        <v>574</v>
      </c>
      <c r="G80" s="27">
        <v>24000</v>
      </c>
      <c r="H80" s="27">
        <v>3130</v>
      </c>
      <c r="I80" s="27"/>
      <c r="J80" s="27"/>
      <c r="K80" s="27"/>
      <c r="L80" s="27" t="s">
        <v>593</v>
      </c>
      <c r="M80" s="15"/>
    </row>
    <row r="81" spans="1:13" ht="36">
      <c r="A81" s="85" t="s">
        <v>106</v>
      </c>
      <c r="B81" s="2" t="s">
        <v>8</v>
      </c>
      <c r="C81" s="27">
        <v>10</v>
      </c>
      <c r="D81" s="27">
        <v>10</v>
      </c>
      <c r="E81" s="27" t="s">
        <v>267</v>
      </c>
      <c r="F81" s="27" t="s">
        <v>273</v>
      </c>
      <c r="G81" s="27">
        <v>9600</v>
      </c>
      <c r="H81" s="27">
        <v>2400</v>
      </c>
      <c r="I81" s="27">
        <v>0</v>
      </c>
      <c r="J81" s="27">
        <v>0</v>
      </c>
      <c r="K81" s="27"/>
      <c r="L81" s="27" t="s">
        <v>230</v>
      </c>
      <c r="M81" s="15"/>
    </row>
    <row r="82" spans="1:13" ht="36">
      <c r="A82" s="85" t="s">
        <v>106</v>
      </c>
      <c r="B82" s="2" t="s">
        <v>8</v>
      </c>
      <c r="C82" s="27">
        <v>8</v>
      </c>
      <c r="D82" s="27">
        <v>6</v>
      </c>
      <c r="E82" s="27" t="s">
        <v>316</v>
      </c>
      <c r="F82" s="27" t="s">
        <v>317</v>
      </c>
      <c r="G82" s="27">
        <v>9600</v>
      </c>
      <c r="H82" s="27">
        <v>3140</v>
      </c>
      <c r="I82" s="27">
        <v>0</v>
      </c>
      <c r="J82" s="27">
        <v>0</v>
      </c>
      <c r="K82" s="27" t="s">
        <v>318</v>
      </c>
      <c r="L82" s="27" t="s">
        <v>230</v>
      </c>
      <c r="M82" s="15"/>
    </row>
    <row r="83" spans="1:13" ht="36">
      <c r="A83" s="85" t="s">
        <v>106</v>
      </c>
      <c r="B83" s="2" t="s">
        <v>8</v>
      </c>
      <c r="C83" s="27">
        <v>10</v>
      </c>
      <c r="D83" s="27">
        <v>13</v>
      </c>
      <c r="E83" s="27" t="s">
        <v>395</v>
      </c>
      <c r="F83" s="27" t="s">
        <v>396</v>
      </c>
      <c r="G83" s="27">
        <v>9600</v>
      </c>
      <c r="H83" s="27">
        <v>2500</v>
      </c>
      <c r="I83" s="27" t="s">
        <v>350</v>
      </c>
      <c r="J83" s="27" t="s">
        <v>350</v>
      </c>
      <c r="K83" s="27"/>
      <c r="L83" s="27" t="s">
        <v>397</v>
      </c>
      <c r="M83" s="15"/>
    </row>
    <row r="84" spans="1:13">
      <c r="A84" s="85" t="s">
        <v>98</v>
      </c>
      <c r="B84" s="2" t="s">
        <v>9</v>
      </c>
      <c r="C84" s="27">
        <v>16</v>
      </c>
      <c r="D84" s="27">
        <v>6</v>
      </c>
      <c r="E84" s="27" t="s">
        <v>567</v>
      </c>
      <c r="F84" s="27" t="s">
        <v>568</v>
      </c>
      <c r="G84" s="27">
        <v>24000</v>
      </c>
      <c r="H84" s="27">
        <v>2000</v>
      </c>
      <c r="I84" s="27">
        <v>420</v>
      </c>
      <c r="J84" s="27"/>
      <c r="K84" s="27"/>
      <c r="L84" s="27" t="s">
        <v>591</v>
      </c>
      <c r="M84" s="15"/>
    </row>
    <row r="85" spans="1:13">
      <c r="A85" s="88" t="s">
        <v>635</v>
      </c>
      <c r="B85" s="2" t="s">
        <v>11</v>
      </c>
      <c r="C85" s="27">
        <v>6</v>
      </c>
      <c r="D85" s="27">
        <v>10</v>
      </c>
      <c r="E85" s="27" t="s">
        <v>452</v>
      </c>
      <c r="F85" s="27" t="s">
        <v>453</v>
      </c>
      <c r="G85" s="27">
        <v>24000</v>
      </c>
      <c r="H85" s="27">
        <v>3200</v>
      </c>
      <c r="I85" s="27">
        <v>420</v>
      </c>
      <c r="J85" s="27"/>
      <c r="K85" s="27"/>
      <c r="L85" s="27" t="s">
        <v>466</v>
      </c>
      <c r="M85" s="15"/>
    </row>
    <row r="86" spans="1:13">
      <c r="A86" s="88" t="s">
        <v>635</v>
      </c>
      <c r="B86" s="2" t="s">
        <v>11</v>
      </c>
      <c r="C86" s="27">
        <v>6</v>
      </c>
      <c r="D86" s="27">
        <v>10</v>
      </c>
      <c r="E86" s="27" t="s">
        <v>476</v>
      </c>
      <c r="F86" s="27" t="s">
        <v>467</v>
      </c>
      <c r="G86" s="27">
        <v>24000</v>
      </c>
      <c r="H86" s="27">
        <v>3200</v>
      </c>
      <c r="I86" s="27">
        <v>420</v>
      </c>
      <c r="J86" s="27"/>
      <c r="K86" s="27"/>
      <c r="L86" s="27" t="s">
        <v>466</v>
      </c>
      <c r="M86" s="15"/>
    </row>
    <row r="87" spans="1:13">
      <c r="A87" s="85" t="s">
        <v>110</v>
      </c>
      <c r="B87" s="2" t="s">
        <v>14</v>
      </c>
      <c r="C87" s="27">
        <v>12</v>
      </c>
      <c r="D87" s="27">
        <v>13</v>
      </c>
      <c r="E87" s="27" t="s">
        <v>252</v>
      </c>
      <c r="F87" s="27" t="s">
        <v>253</v>
      </c>
      <c r="G87" s="27">
        <v>24000</v>
      </c>
      <c r="H87" s="27">
        <v>3976</v>
      </c>
      <c r="I87" s="27"/>
      <c r="J87" s="27">
        <v>900</v>
      </c>
      <c r="K87" s="27"/>
      <c r="L87" s="27" t="s">
        <v>230</v>
      </c>
      <c r="M87" s="15"/>
    </row>
    <row r="88" spans="1:13">
      <c r="A88" s="85" t="s">
        <v>110</v>
      </c>
      <c r="B88" s="2" t="s">
        <v>14</v>
      </c>
      <c r="C88" s="27">
        <v>13</v>
      </c>
      <c r="D88" s="27">
        <v>12</v>
      </c>
      <c r="E88" s="27" t="s">
        <v>254</v>
      </c>
      <c r="F88" s="27" t="s">
        <v>255</v>
      </c>
      <c r="G88" s="27">
        <v>24000</v>
      </c>
      <c r="H88" s="27">
        <v>3976</v>
      </c>
      <c r="I88" s="27"/>
      <c r="J88" s="27" t="s">
        <v>236</v>
      </c>
      <c r="K88" s="27"/>
      <c r="L88" s="27" t="s">
        <v>230</v>
      </c>
      <c r="M88" s="15"/>
    </row>
    <row r="89" spans="1:13">
      <c r="A89" s="85" t="s">
        <v>281</v>
      </c>
      <c r="B89" s="2" t="s">
        <v>14</v>
      </c>
      <c r="C89" s="27">
        <v>10</v>
      </c>
      <c r="D89" s="27">
        <v>10</v>
      </c>
      <c r="E89" s="27" t="s">
        <v>261</v>
      </c>
      <c r="F89" s="27" t="s">
        <v>282</v>
      </c>
      <c r="G89" s="27">
        <v>24000</v>
      </c>
      <c r="H89" s="27">
        <v>3926</v>
      </c>
      <c r="I89" s="27"/>
      <c r="J89" s="27">
        <v>880</v>
      </c>
      <c r="K89" s="27"/>
      <c r="L89" s="27" t="s">
        <v>230</v>
      </c>
      <c r="M89" s="15"/>
    </row>
    <row r="90" spans="1:13">
      <c r="A90" s="85" t="s">
        <v>288</v>
      </c>
      <c r="B90" s="2" t="s">
        <v>14</v>
      </c>
      <c r="C90" s="27">
        <v>10</v>
      </c>
      <c r="D90" s="27">
        <v>10</v>
      </c>
      <c r="E90" s="27" t="s">
        <v>267</v>
      </c>
      <c r="F90" s="27" t="s">
        <v>289</v>
      </c>
      <c r="G90" s="27">
        <v>24000</v>
      </c>
      <c r="H90" s="27">
        <v>3926</v>
      </c>
      <c r="I90" s="27">
        <v>0</v>
      </c>
      <c r="J90" s="27">
        <v>900</v>
      </c>
      <c r="K90" s="27"/>
      <c r="L90" s="27" t="s">
        <v>230</v>
      </c>
      <c r="M90" s="15"/>
    </row>
    <row r="91" spans="1:13">
      <c r="A91" s="85" t="s">
        <v>634</v>
      </c>
      <c r="B91" s="2" t="s">
        <v>14</v>
      </c>
      <c r="C91" s="27">
        <v>10</v>
      </c>
      <c r="D91" s="27">
        <v>10</v>
      </c>
      <c r="E91" s="27" t="s">
        <v>253</v>
      </c>
      <c r="F91" s="27" t="s">
        <v>248</v>
      </c>
      <c r="G91" s="27">
        <v>24000</v>
      </c>
      <c r="H91" s="27">
        <v>3926</v>
      </c>
      <c r="I91" s="27">
        <v>0</v>
      </c>
      <c r="J91" s="27">
        <v>880</v>
      </c>
      <c r="K91" s="27"/>
      <c r="L91" s="27" t="s">
        <v>230</v>
      </c>
      <c r="M91" s="15"/>
    </row>
    <row r="92" spans="1:13">
      <c r="A92" s="85" t="s">
        <v>305</v>
      </c>
      <c r="B92" s="2" t="s">
        <v>14</v>
      </c>
      <c r="C92" s="27">
        <v>20</v>
      </c>
      <c r="D92" s="27">
        <v>0</v>
      </c>
      <c r="E92" s="27" t="s">
        <v>306</v>
      </c>
      <c r="F92" s="27" t="s">
        <v>307</v>
      </c>
      <c r="G92" s="27">
        <v>24000</v>
      </c>
      <c r="H92" s="27">
        <v>3926</v>
      </c>
      <c r="I92" s="27">
        <v>0</v>
      </c>
      <c r="J92" s="27">
        <v>880</v>
      </c>
      <c r="K92" s="27"/>
      <c r="L92" s="27" t="s">
        <v>230</v>
      </c>
      <c r="M92" s="15"/>
    </row>
    <row r="93" spans="1:13">
      <c r="A93" s="85" t="s">
        <v>334</v>
      </c>
      <c r="B93" s="2" t="s">
        <v>14</v>
      </c>
      <c r="C93" s="27">
        <v>20</v>
      </c>
      <c r="D93" s="27">
        <v>0</v>
      </c>
      <c r="E93" s="27" t="s">
        <v>321</v>
      </c>
      <c r="F93" s="27" t="s">
        <v>312</v>
      </c>
      <c r="G93" s="27">
        <v>24000</v>
      </c>
      <c r="H93" s="27">
        <v>3926</v>
      </c>
      <c r="I93" s="27"/>
      <c r="J93" s="27">
        <v>880</v>
      </c>
      <c r="K93" s="27"/>
      <c r="L93" s="27" t="s">
        <v>230</v>
      </c>
      <c r="M93" s="15"/>
    </row>
    <row r="94" spans="1:13">
      <c r="A94" s="85" t="s">
        <v>329</v>
      </c>
      <c r="B94" s="2" t="s">
        <v>14</v>
      </c>
      <c r="C94" s="27">
        <v>1</v>
      </c>
      <c r="D94" s="27">
        <v>19</v>
      </c>
      <c r="E94" s="27" t="s">
        <v>316</v>
      </c>
      <c r="F94" s="27" t="s">
        <v>317</v>
      </c>
      <c r="G94" s="27">
        <v>24000</v>
      </c>
      <c r="H94" s="27">
        <v>10085</v>
      </c>
      <c r="I94" s="27"/>
      <c r="J94" s="27">
        <v>900</v>
      </c>
      <c r="K94" s="27">
        <v>0</v>
      </c>
      <c r="L94" s="27"/>
      <c r="M94" s="15"/>
    </row>
    <row r="95" spans="1:13">
      <c r="A95" s="85" t="s">
        <v>88</v>
      </c>
      <c r="B95" s="2" t="s">
        <v>14</v>
      </c>
      <c r="C95" s="27">
        <v>0</v>
      </c>
      <c r="D95" s="27">
        <v>20</v>
      </c>
      <c r="E95" s="27" t="s">
        <v>578</v>
      </c>
      <c r="F95" s="27" t="s">
        <v>579</v>
      </c>
      <c r="G95" s="27">
        <v>15000</v>
      </c>
      <c r="H95" s="27">
        <v>12000</v>
      </c>
      <c r="I95" s="27"/>
      <c r="J95" s="27">
        <v>480</v>
      </c>
      <c r="K95" s="27">
        <v>0</v>
      </c>
      <c r="L95" s="27" t="s">
        <v>575</v>
      </c>
      <c r="M95" s="15"/>
    </row>
    <row r="96" spans="1:13">
      <c r="A96" s="85" t="s">
        <v>666</v>
      </c>
      <c r="B96" s="2" t="s">
        <v>4</v>
      </c>
      <c r="C96" s="27">
        <v>10</v>
      </c>
      <c r="D96" s="27">
        <v>11</v>
      </c>
      <c r="E96" s="27" t="s">
        <v>670</v>
      </c>
      <c r="F96" s="27" t="s">
        <v>671</v>
      </c>
      <c r="G96" s="27">
        <v>30000</v>
      </c>
      <c r="H96" s="27">
        <v>4000</v>
      </c>
      <c r="I96" s="27"/>
      <c r="J96" s="27">
        <v>49500</v>
      </c>
      <c r="K96" s="27"/>
      <c r="L96" s="27" t="s">
        <v>703</v>
      </c>
      <c r="M96" s="15"/>
    </row>
    <row r="97" spans="1:13">
      <c r="A97" s="85" t="s">
        <v>665</v>
      </c>
      <c r="B97" s="2" t="s">
        <v>4</v>
      </c>
      <c r="C97" s="27"/>
      <c r="D97" s="27">
        <v>20</v>
      </c>
      <c r="E97" s="27" t="s">
        <v>678</v>
      </c>
      <c r="F97" s="27" t="s">
        <v>704</v>
      </c>
      <c r="G97" s="27">
        <v>30000</v>
      </c>
      <c r="H97" s="27">
        <v>4000</v>
      </c>
      <c r="I97" s="27"/>
      <c r="J97" s="27">
        <v>49500</v>
      </c>
      <c r="K97" s="27"/>
      <c r="L97" s="27" t="s">
        <v>703</v>
      </c>
      <c r="M97" s="15"/>
    </row>
    <row r="98" spans="1:13" ht="36">
      <c r="A98" s="11" t="s">
        <v>54</v>
      </c>
      <c r="B98" s="4"/>
      <c r="C98" s="21"/>
      <c r="D98" s="22"/>
      <c r="E98" s="22"/>
      <c r="F98" s="22"/>
      <c r="G98" s="22"/>
      <c r="H98" s="22"/>
      <c r="I98" s="22"/>
      <c r="J98" s="22"/>
      <c r="K98" s="22"/>
      <c r="L98" s="22"/>
      <c r="M98" s="15"/>
    </row>
    <row r="99" spans="1:13">
      <c r="A99" s="18" t="s">
        <v>43</v>
      </c>
      <c r="B99" s="7">
        <f>C99+D99</f>
        <v>375</v>
      </c>
      <c r="C99" s="21">
        <f>SUM(C100:C120)</f>
        <v>365</v>
      </c>
      <c r="D99" s="21">
        <f t="shared" ref="D99" si="9">SUM(D100:D120)</f>
        <v>10</v>
      </c>
      <c r="E99" s="21"/>
      <c r="F99" s="21"/>
      <c r="G99" s="21">
        <f t="shared" ref="G99:J99" si="10">SUM(G100:G120)</f>
        <v>271500</v>
      </c>
      <c r="H99" s="21">
        <f t="shared" si="10"/>
        <v>207471.5</v>
      </c>
      <c r="I99" s="21">
        <f t="shared" si="10"/>
        <v>0</v>
      </c>
      <c r="J99" s="21">
        <f t="shared" si="10"/>
        <v>0</v>
      </c>
      <c r="K99" s="21"/>
      <c r="L99" s="21"/>
      <c r="M99" s="15"/>
    </row>
    <row r="100" spans="1:13">
      <c r="A100" s="89" t="s">
        <v>649</v>
      </c>
      <c r="B100" s="2" t="s">
        <v>12</v>
      </c>
      <c r="C100" s="27">
        <v>21</v>
      </c>
      <c r="D100" s="27"/>
      <c r="E100" s="27" t="s">
        <v>252</v>
      </c>
      <c r="F100" s="27" t="s">
        <v>261</v>
      </c>
      <c r="G100" s="27">
        <v>24000</v>
      </c>
      <c r="H100" s="27">
        <v>13960</v>
      </c>
      <c r="I100" s="27">
        <v>0</v>
      </c>
      <c r="J100" s="27">
        <v>0</v>
      </c>
      <c r="K100" s="27"/>
      <c r="L100" s="27" t="s">
        <v>236</v>
      </c>
      <c r="M100" s="15"/>
    </row>
    <row r="101" spans="1:13">
      <c r="A101" s="89" t="s">
        <v>203</v>
      </c>
      <c r="B101" s="2" t="s">
        <v>12</v>
      </c>
      <c r="C101" s="42">
        <v>20</v>
      </c>
      <c r="D101" s="42"/>
      <c r="E101" s="42" t="s">
        <v>267</v>
      </c>
      <c r="F101" s="42" t="s">
        <v>268</v>
      </c>
      <c r="G101" s="27">
        <v>24000</v>
      </c>
      <c r="H101" s="42">
        <v>13970</v>
      </c>
      <c r="I101" s="42"/>
      <c r="J101" s="42"/>
      <c r="K101" s="42"/>
      <c r="L101" s="42" t="s">
        <v>230</v>
      </c>
      <c r="M101" s="15"/>
    </row>
    <row r="102" spans="1:13">
      <c r="A102" s="89" t="s">
        <v>204</v>
      </c>
      <c r="B102" s="2" t="s">
        <v>12</v>
      </c>
      <c r="C102" s="27">
        <v>21</v>
      </c>
      <c r="D102" s="27"/>
      <c r="E102" s="27" t="s">
        <v>302</v>
      </c>
      <c r="F102" s="27" t="s">
        <v>303</v>
      </c>
      <c r="G102" s="27">
        <v>24000</v>
      </c>
      <c r="H102" s="27">
        <v>14000</v>
      </c>
      <c r="I102" s="27">
        <v>0</v>
      </c>
      <c r="J102" s="27">
        <v>0</v>
      </c>
      <c r="K102" s="27"/>
      <c r="L102" s="27" t="s">
        <v>230</v>
      </c>
      <c r="M102" s="15"/>
    </row>
    <row r="103" spans="1:13">
      <c r="A103" s="89" t="s">
        <v>204</v>
      </c>
      <c r="B103" s="2" t="s">
        <v>12</v>
      </c>
      <c r="C103" s="27">
        <v>18</v>
      </c>
      <c r="D103" s="27"/>
      <c r="E103" s="27" t="s">
        <v>337</v>
      </c>
      <c r="F103" s="27" t="s">
        <v>338</v>
      </c>
      <c r="G103" s="27">
        <v>24000</v>
      </c>
      <c r="H103" s="27">
        <v>14000</v>
      </c>
      <c r="I103" s="27">
        <v>0</v>
      </c>
      <c r="J103" s="27">
        <v>0</v>
      </c>
      <c r="K103" s="27"/>
      <c r="L103" s="27" t="s">
        <v>230</v>
      </c>
      <c r="M103" s="15"/>
    </row>
    <row r="104" spans="1:13">
      <c r="A104" s="89" t="s">
        <v>204</v>
      </c>
      <c r="B104" s="2" t="s">
        <v>12</v>
      </c>
      <c r="C104" s="27">
        <v>20</v>
      </c>
      <c r="D104" s="27"/>
      <c r="E104" s="27" t="s">
        <v>331</v>
      </c>
      <c r="F104" s="27" t="s">
        <v>332</v>
      </c>
      <c r="G104" s="27">
        <v>24000</v>
      </c>
      <c r="H104" s="27">
        <v>14000</v>
      </c>
      <c r="I104" s="27">
        <v>0</v>
      </c>
      <c r="J104" s="27">
        <v>0</v>
      </c>
      <c r="K104" s="27"/>
      <c r="L104" s="27" t="s">
        <v>230</v>
      </c>
      <c r="M104" s="15"/>
    </row>
    <row r="105" spans="1:13">
      <c r="A105" s="89" t="s">
        <v>650</v>
      </c>
      <c r="B105" s="2" t="s">
        <v>12</v>
      </c>
      <c r="C105" s="27">
        <v>25</v>
      </c>
      <c r="D105" s="27"/>
      <c r="E105" s="27" t="s">
        <v>252</v>
      </c>
      <c r="F105" s="27" t="s">
        <v>261</v>
      </c>
      <c r="G105" s="27">
        <v>4500</v>
      </c>
      <c r="H105" s="27">
        <v>14000</v>
      </c>
      <c r="I105" s="27">
        <v>0</v>
      </c>
      <c r="J105" s="27">
        <v>0</v>
      </c>
      <c r="K105" s="27"/>
      <c r="L105" s="27" t="s">
        <v>230</v>
      </c>
      <c r="M105" s="15"/>
    </row>
    <row r="106" spans="1:13">
      <c r="A106" s="89" t="s">
        <v>650</v>
      </c>
      <c r="B106" s="2" t="s">
        <v>12</v>
      </c>
      <c r="C106" s="27">
        <v>20</v>
      </c>
      <c r="D106" s="27"/>
      <c r="E106" s="27" t="s">
        <v>270</v>
      </c>
      <c r="F106" s="27" t="s">
        <v>286</v>
      </c>
      <c r="G106" s="27">
        <v>24000</v>
      </c>
      <c r="H106" s="27">
        <v>13940</v>
      </c>
      <c r="I106" s="27">
        <v>0</v>
      </c>
      <c r="J106" s="27">
        <v>0</v>
      </c>
      <c r="K106" s="27"/>
      <c r="L106" s="27" t="s">
        <v>230</v>
      </c>
      <c r="M106" s="15"/>
    </row>
    <row r="107" spans="1:13">
      <c r="A107" s="89" t="s">
        <v>653</v>
      </c>
      <c r="B107" s="2" t="s">
        <v>12</v>
      </c>
      <c r="C107" s="27">
        <v>25</v>
      </c>
      <c r="D107" s="27"/>
      <c r="E107" s="27" t="s">
        <v>270</v>
      </c>
      <c r="F107" s="27" t="s">
        <v>273</v>
      </c>
      <c r="G107" s="27">
        <v>24000</v>
      </c>
      <c r="H107" s="27">
        <v>13940</v>
      </c>
      <c r="I107" s="27">
        <v>0</v>
      </c>
      <c r="J107" s="27">
        <v>0</v>
      </c>
      <c r="K107" s="27"/>
      <c r="L107" s="27"/>
      <c r="M107" s="15"/>
    </row>
    <row r="108" spans="1:13">
      <c r="A108" s="89" t="s">
        <v>651</v>
      </c>
      <c r="B108" s="2" t="s">
        <v>12</v>
      </c>
      <c r="C108" s="27">
        <v>22</v>
      </c>
      <c r="D108" s="27"/>
      <c r="E108" s="27" t="s">
        <v>356</v>
      </c>
      <c r="F108" s="27" t="s">
        <v>357</v>
      </c>
      <c r="G108" s="27">
        <v>24000</v>
      </c>
      <c r="H108" s="27">
        <v>14660</v>
      </c>
      <c r="I108" s="27">
        <v>0</v>
      </c>
      <c r="J108" s="27">
        <v>0</v>
      </c>
      <c r="K108" s="27"/>
      <c r="L108" s="27" t="s">
        <v>362</v>
      </c>
      <c r="M108" s="15"/>
    </row>
    <row r="109" spans="1:13">
      <c r="A109" s="89" t="s">
        <v>639</v>
      </c>
      <c r="B109" s="2" t="s">
        <v>12</v>
      </c>
      <c r="C109" s="27">
        <v>22</v>
      </c>
      <c r="D109" s="27"/>
      <c r="E109" s="27" t="s">
        <v>364</v>
      </c>
      <c r="F109" s="27" t="s">
        <v>365</v>
      </c>
      <c r="G109" s="27">
        <v>24000</v>
      </c>
      <c r="H109" s="27">
        <v>14460</v>
      </c>
      <c r="I109" s="27" t="s">
        <v>350</v>
      </c>
      <c r="J109" s="27" t="s">
        <v>350</v>
      </c>
      <c r="K109" s="27"/>
      <c r="L109" s="27" t="s">
        <v>366</v>
      </c>
      <c r="M109" s="15"/>
    </row>
    <row r="110" spans="1:13">
      <c r="A110" s="89" t="s">
        <v>640</v>
      </c>
      <c r="B110" s="2" t="s">
        <v>12</v>
      </c>
      <c r="C110" s="27">
        <v>20</v>
      </c>
      <c r="D110" s="27"/>
      <c r="E110" s="27" t="s">
        <v>369</v>
      </c>
      <c r="F110" s="27" t="s">
        <v>370</v>
      </c>
      <c r="G110" s="27">
        <v>4500</v>
      </c>
      <c r="H110" s="27">
        <v>13800</v>
      </c>
      <c r="I110" s="27" t="s">
        <v>350</v>
      </c>
      <c r="J110" s="27" t="s">
        <v>350</v>
      </c>
      <c r="K110" s="27"/>
      <c r="L110" s="27" t="s">
        <v>366</v>
      </c>
      <c r="M110" s="15"/>
    </row>
    <row r="111" spans="1:13">
      <c r="A111" s="89" t="s">
        <v>640</v>
      </c>
      <c r="B111" s="2" t="s">
        <v>12</v>
      </c>
      <c r="C111" s="27">
        <v>21</v>
      </c>
      <c r="D111" s="27">
        <v>1</v>
      </c>
      <c r="E111" s="27" t="s">
        <v>428</v>
      </c>
      <c r="F111" s="27" t="s">
        <v>429</v>
      </c>
      <c r="G111" s="27">
        <v>4500</v>
      </c>
      <c r="H111" s="27">
        <v>13600</v>
      </c>
      <c r="I111" s="27" t="s">
        <v>350</v>
      </c>
      <c r="J111" s="27" t="s">
        <v>350</v>
      </c>
      <c r="K111" s="27"/>
      <c r="L111" s="27" t="s">
        <v>421</v>
      </c>
      <c r="M111" s="15"/>
    </row>
    <row r="112" spans="1:13">
      <c r="A112" s="89" t="s">
        <v>641</v>
      </c>
      <c r="B112" s="2" t="s">
        <v>12</v>
      </c>
      <c r="C112" s="27">
        <v>16</v>
      </c>
      <c r="D112" s="27">
        <v>7</v>
      </c>
      <c r="E112" s="27" t="s">
        <v>240</v>
      </c>
      <c r="F112" s="27" t="s">
        <v>241</v>
      </c>
      <c r="G112" s="27">
        <v>4500</v>
      </c>
      <c r="H112" s="27">
        <v>3900</v>
      </c>
      <c r="I112" s="27">
        <v>0</v>
      </c>
      <c r="J112" s="27">
        <v>0</v>
      </c>
      <c r="K112" s="27"/>
      <c r="L112" s="27" t="s">
        <v>230</v>
      </c>
      <c r="M112" s="15"/>
    </row>
    <row r="113" spans="1:13">
      <c r="A113" s="89" t="s">
        <v>641</v>
      </c>
      <c r="B113" s="2" t="s">
        <v>12</v>
      </c>
      <c r="C113" s="27">
        <v>20</v>
      </c>
      <c r="D113" s="27">
        <v>0</v>
      </c>
      <c r="E113" s="27" t="s">
        <v>252</v>
      </c>
      <c r="F113" s="27" t="s">
        <v>261</v>
      </c>
      <c r="G113" s="27">
        <v>4500</v>
      </c>
      <c r="H113" s="27">
        <v>12600</v>
      </c>
      <c r="I113" s="27">
        <v>0</v>
      </c>
      <c r="J113" s="27">
        <v>0</v>
      </c>
      <c r="K113" s="27"/>
      <c r="L113" s="27" t="s">
        <v>230</v>
      </c>
      <c r="M113" s="15"/>
    </row>
    <row r="114" spans="1:13">
      <c r="A114" s="89" t="s">
        <v>641</v>
      </c>
      <c r="B114" s="2" t="s">
        <v>12</v>
      </c>
      <c r="C114" s="27">
        <v>20</v>
      </c>
      <c r="D114" s="27">
        <v>0</v>
      </c>
      <c r="E114" s="27" t="s">
        <v>287</v>
      </c>
      <c r="F114" s="27" t="s">
        <v>278</v>
      </c>
      <c r="G114" s="27">
        <v>4500</v>
      </c>
      <c r="H114" s="27">
        <v>6580.5</v>
      </c>
      <c r="I114" s="27">
        <v>0</v>
      </c>
      <c r="J114" s="27">
        <v>0</v>
      </c>
      <c r="K114" s="27"/>
      <c r="L114" s="27" t="s">
        <v>230</v>
      </c>
      <c r="M114" s="15"/>
    </row>
    <row r="115" spans="1:13">
      <c r="A115" s="89" t="s">
        <v>641</v>
      </c>
      <c r="B115" s="2" t="s">
        <v>12</v>
      </c>
      <c r="C115" s="27">
        <v>18</v>
      </c>
      <c r="D115" s="27" t="s">
        <v>350</v>
      </c>
      <c r="E115" s="27" t="s">
        <v>370</v>
      </c>
      <c r="F115" s="27" t="s">
        <v>382</v>
      </c>
      <c r="G115" s="27">
        <v>12000</v>
      </c>
      <c r="H115" s="27">
        <v>2900</v>
      </c>
      <c r="I115" s="27" t="s">
        <v>350</v>
      </c>
      <c r="J115" s="27" t="s">
        <v>350</v>
      </c>
      <c r="K115" s="27"/>
      <c r="L115" s="27" t="s">
        <v>377</v>
      </c>
      <c r="M115" s="15"/>
    </row>
    <row r="116" spans="1:13">
      <c r="A116" s="89" t="s">
        <v>641</v>
      </c>
      <c r="B116" s="2" t="s">
        <v>12</v>
      </c>
      <c r="C116" s="27">
        <v>20</v>
      </c>
      <c r="D116" s="27"/>
      <c r="E116" s="27" t="s">
        <v>267</v>
      </c>
      <c r="F116" s="27" t="s">
        <v>268</v>
      </c>
      <c r="G116" s="27">
        <v>4500</v>
      </c>
      <c r="H116" s="27">
        <v>6580.5</v>
      </c>
      <c r="I116" s="27"/>
      <c r="J116" s="27"/>
      <c r="K116" s="27"/>
      <c r="L116" s="27"/>
      <c r="M116" s="15"/>
    </row>
    <row r="117" spans="1:13">
      <c r="A117" s="89" t="s">
        <v>652</v>
      </c>
      <c r="B117" s="2" t="s">
        <v>12</v>
      </c>
      <c r="C117" s="27">
        <v>16</v>
      </c>
      <c r="D117" s="27">
        <v>2</v>
      </c>
      <c r="E117" s="27" t="s">
        <v>413</v>
      </c>
      <c r="F117" s="27" t="s">
        <v>344</v>
      </c>
      <c r="G117" s="27">
        <v>12000</v>
      </c>
      <c r="H117" s="27">
        <v>6580.5</v>
      </c>
      <c r="I117" s="27"/>
      <c r="J117" s="27"/>
      <c r="K117" s="27"/>
      <c r="L117" s="27" t="s">
        <v>421</v>
      </c>
      <c r="M117" s="15"/>
    </row>
    <row r="118" spans="1:13">
      <c r="A118" s="89"/>
      <c r="B118" s="2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15"/>
    </row>
    <row r="119" spans="1:13">
      <c r="A119" s="89"/>
      <c r="B119" s="2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15"/>
    </row>
    <row r="120" spans="1:13">
      <c r="A120" s="89"/>
      <c r="B120" s="2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15"/>
    </row>
    <row r="121" spans="1:13" ht="36">
      <c r="A121" s="10" t="s">
        <v>55</v>
      </c>
      <c r="B121" s="7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15"/>
    </row>
    <row r="122" spans="1:13">
      <c r="A122" s="18" t="s">
        <v>50</v>
      </c>
      <c r="B122" s="7">
        <f>C122+D122</f>
        <v>170</v>
      </c>
      <c r="C122" s="29">
        <f>SUM(C123:C153)</f>
        <v>151</v>
      </c>
      <c r="D122" s="29">
        <f>SUM(D123:D153)</f>
        <v>19</v>
      </c>
      <c r="E122" s="29"/>
      <c r="F122" s="29"/>
      <c r="G122" s="29">
        <f>SUM(G134:G139)</f>
        <v>0</v>
      </c>
      <c r="H122" s="29">
        <f>SUM(H134:H139)</f>
        <v>292800</v>
      </c>
      <c r="I122" s="29">
        <f>SUM(I134:I139)</f>
        <v>0</v>
      </c>
      <c r="J122" s="29">
        <f>SUM(J134:J139)</f>
        <v>0</v>
      </c>
      <c r="K122" s="29"/>
      <c r="L122" s="29"/>
      <c r="M122" s="15"/>
    </row>
    <row r="123" spans="1:13" s="124" customFormat="1">
      <c r="A123" s="120" t="s">
        <v>99</v>
      </c>
      <c r="B123" s="121" t="s">
        <v>5</v>
      </c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3"/>
    </row>
    <row r="124" spans="1:13" s="124" customFormat="1">
      <c r="A124" s="120" t="s">
        <v>341</v>
      </c>
      <c r="B124" s="121" t="s">
        <v>5</v>
      </c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3"/>
    </row>
    <row r="125" spans="1:13" s="124" customFormat="1">
      <c r="A125" s="120" t="s">
        <v>342</v>
      </c>
      <c r="B125" s="121" t="s">
        <v>4</v>
      </c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3"/>
    </row>
    <row r="126" spans="1:13" s="124" customFormat="1">
      <c r="A126" s="120" t="s">
        <v>342</v>
      </c>
      <c r="B126" s="121" t="s">
        <v>4</v>
      </c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  <c r="M126" s="123"/>
    </row>
    <row r="127" spans="1:13" s="124" customFormat="1">
      <c r="A127" s="120" t="s">
        <v>343</v>
      </c>
      <c r="B127" s="121" t="s">
        <v>2</v>
      </c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3"/>
    </row>
    <row r="128" spans="1:13" s="124" customFormat="1">
      <c r="A128" s="120" t="s">
        <v>374</v>
      </c>
      <c r="B128" s="121" t="s">
        <v>6</v>
      </c>
      <c r="C128" s="122">
        <v>2</v>
      </c>
      <c r="D128" s="122"/>
      <c r="E128" s="122" t="s">
        <v>473</v>
      </c>
      <c r="F128" s="122" t="s">
        <v>474</v>
      </c>
      <c r="G128" s="122" t="s">
        <v>350</v>
      </c>
      <c r="H128" s="122">
        <v>14400</v>
      </c>
      <c r="I128" s="122" t="s">
        <v>350</v>
      </c>
      <c r="J128" s="122" t="s">
        <v>350</v>
      </c>
      <c r="K128" s="122"/>
      <c r="L128" s="122" t="s">
        <v>466</v>
      </c>
      <c r="M128" s="123"/>
    </row>
    <row r="129" spans="1:13" s="124" customFormat="1">
      <c r="A129" s="120" t="s">
        <v>374</v>
      </c>
      <c r="B129" s="121" t="s">
        <v>6</v>
      </c>
      <c r="C129" s="122">
        <v>8</v>
      </c>
      <c r="D129" s="122"/>
      <c r="E129" s="122" t="s">
        <v>371</v>
      </c>
      <c r="F129" s="122" t="s">
        <v>375</v>
      </c>
      <c r="G129" s="122" t="s">
        <v>350</v>
      </c>
      <c r="H129" s="122">
        <v>57600</v>
      </c>
      <c r="I129" s="122" t="s">
        <v>350</v>
      </c>
      <c r="J129" s="122" t="s">
        <v>350</v>
      </c>
      <c r="K129" s="122"/>
      <c r="L129" s="122" t="s">
        <v>366</v>
      </c>
      <c r="M129" s="123"/>
    </row>
    <row r="130" spans="1:13" s="124" customFormat="1">
      <c r="A130" s="120" t="s">
        <v>379</v>
      </c>
      <c r="B130" s="121" t="s">
        <v>6</v>
      </c>
      <c r="C130" s="122">
        <v>1</v>
      </c>
      <c r="D130" s="122"/>
      <c r="E130" s="122" t="s">
        <v>380</v>
      </c>
      <c r="F130" s="122" t="s">
        <v>375</v>
      </c>
      <c r="G130" s="122" t="s">
        <v>350</v>
      </c>
      <c r="H130" s="122">
        <v>7200</v>
      </c>
      <c r="I130" s="122" t="s">
        <v>350</v>
      </c>
      <c r="J130" s="122" t="s">
        <v>350</v>
      </c>
      <c r="K130" s="122"/>
      <c r="L130" s="122" t="s">
        <v>381</v>
      </c>
      <c r="M130" s="123"/>
    </row>
    <row r="131" spans="1:13" s="124" customFormat="1">
      <c r="A131" s="120" t="s">
        <v>376</v>
      </c>
      <c r="B131" s="121" t="s">
        <v>7</v>
      </c>
      <c r="C131" s="122">
        <v>3</v>
      </c>
      <c r="D131" s="122"/>
      <c r="E131" s="122" t="s">
        <v>369</v>
      </c>
      <c r="F131" s="122" t="s">
        <v>378</v>
      </c>
      <c r="G131" s="122" t="s">
        <v>350</v>
      </c>
      <c r="H131" s="122">
        <v>9600</v>
      </c>
      <c r="I131" s="122" t="s">
        <v>350</v>
      </c>
      <c r="J131" s="122" t="s">
        <v>350</v>
      </c>
      <c r="K131" s="122">
        <v>21341</v>
      </c>
      <c r="L131" s="122" t="s">
        <v>377</v>
      </c>
      <c r="M131" s="123"/>
    </row>
    <row r="132" spans="1:13" s="124" customFormat="1">
      <c r="A132" s="120" t="s">
        <v>376</v>
      </c>
      <c r="B132" s="121" t="s">
        <v>7</v>
      </c>
      <c r="C132" s="122">
        <v>1</v>
      </c>
      <c r="D132" s="122"/>
      <c r="E132" s="122" t="s">
        <v>357</v>
      </c>
      <c r="F132" s="122" t="s">
        <v>378</v>
      </c>
      <c r="G132" s="122" t="s">
        <v>350</v>
      </c>
      <c r="H132" s="122">
        <v>3200</v>
      </c>
      <c r="I132" s="122" t="s">
        <v>350</v>
      </c>
      <c r="J132" s="122" t="s">
        <v>350</v>
      </c>
      <c r="K132" s="122"/>
      <c r="L132" s="122" t="s">
        <v>387</v>
      </c>
      <c r="M132" s="123"/>
    </row>
    <row r="133" spans="1:13" s="124" customFormat="1">
      <c r="A133" s="120" t="s">
        <v>372</v>
      </c>
      <c r="B133" s="121" t="s">
        <v>7</v>
      </c>
      <c r="C133" s="122"/>
      <c r="D133" s="122">
        <v>1</v>
      </c>
      <c r="E133" s="122" t="s">
        <v>371</v>
      </c>
      <c r="F133" s="122" t="s">
        <v>373</v>
      </c>
      <c r="G133" s="122" t="s">
        <v>350</v>
      </c>
      <c r="H133" s="122">
        <v>3200</v>
      </c>
      <c r="I133" s="122" t="s">
        <v>350</v>
      </c>
      <c r="J133" s="122" t="s">
        <v>350</v>
      </c>
      <c r="K133" s="122" t="s">
        <v>236</v>
      </c>
      <c r="L133" s="122" t="s">
        <v>366</v>
      </c>
      <c r="M133" s="123"/>
    </row>
    <row r="134" spans="1:13" s="128" customFormat="1">
      <c r="A134" s="85" t="s">
        <v>300</v>
      </c>
      <c r="B134" s="125" t="s">
        <v>8</v>
      </c>
      <c r="C134" s="126">
        <v>16</v>
      </c>
      <c r="D134" s="126">
        <v>0</v>
      </c>
      <c r="E134" s="126" t="s">
        <v>252</v>
      </c>
      <c r="F134" s="126" t="s">
        <v>301</v>
      </c>
      <c r="G134" s="126">
        <v>0</v>
      </c>
      <c r="H134" s="126">
        <v>76800</v>
      </c>
      <c r="I134" s="126">
        <v>0</v>
      </c>
      <c r="J134" s="126">
        <v>0</v>
      </c>
      <c r="K134" s="126"/>
      <c r="L134" s="126" t="s">
        <v>230</v>
      </c>
      <c r="M134" s="127"/>
    </row>
    <row r="135" spans="1:13" s="128" customFormat="1">
      <c r="A135" s="85" t="s">
        <v>298</v>
      </c>
      <c r="B135" s="125" t="s">
        <v>8</v>
      </c>
      <c r="C135" s="126">
        <v>2</v>
      </c>
      <c r="D135" s="126">
        <v>13</v>
      </c>
      <c r="E135" s="126" t="s">
        <v>252</v>
      </c>
      <c r="F135" s="126" t="s">
        <v>299</v>
      </c>
      <c r="G135" s="126">
        <v>0</v>
      </c>
      <c r="H135" s="126">
        <v>41600</v>
      </c>
      <c r="I135" s="126">
        <v>0</v>
      </c>
      <c r="J135" s="126">
        <v>0</v>
      </c>
      <c r="K135" s="126"/>
      <c r="L135" s="126" t="s">
        <v>230</v>
      </c>
      <c r="M135" s="127"/>
    </row>
    <row r="136" spans="1:13">
      <c r="A136" s="84" t="s">
        <v>295</v>
      </c>
      <c r="B136" s="2" t="s">
        <v>2</v>
      </c>
      <c r="C136" s="30">
        <v>14</v>
      </c>
      <c r="D136" s="30">
        <v>0</v>
      </c>
      <c r="E136" s="30" t="s">
        <v>252</v>
      </c>
      <c r="F136" s="30" t="s">
        <v>296</v>
      </c>
      <c r="G136" s="30">
        <v>0</v>
      </c>
      <c r="H136" s="30">
        <v>100800</v>
      </c>
      <c r="I136" s="30" t="s">
        <v>308</v>
      </c>
      <c r="J136" s="30"/>
      <c r="K136" s="30"/>
      <c r="L136" s="30" t="s">
        <v>230</v>
      </c>
      <c r="M136" s="15"/>
    </row>
    <row r="137" spans="1:13">
      <c r="A137" s="84" t="s">
        <v>294</v>
      </c>
      <c r="B137" s="2" t="s">
        <v>6</v>
      </c>
      <c r="C137" s="30">
        <v>8</v>
      </c>
      <c r="D137" s="30">
        <v>0</v>
      </c>
      <c r="E137" s="30" t="s">
        <v>252</v>
      </c>
      <c r="F137" s="30" t="s">
        <v>293</v>
      </c>
      <c r="G137" s="30">
        <v>0</v>
      </c>
      <c r="H137" s="30">
        <v>57600</v>
      </c>
      <c r="I137" s="30"/>
      <c r="J137" s="30"/>
      <c r="K137" s="30"/>
      <c r="L137" s="30" t="s">
        <v>230</v>
      </c>
      <c r="M137" s="15"/>
    </row>
    <row r="138" spans="1:13">
      <c r="A138" s="84" t="s">
        <v>304</v>
      </c>
      <c r="B138" s="2" t="s">
        <v>7</v>
      </c>
      <c r="C138" s="30">
        <v>0</v>
      </c>
      <c r="D138" s="30">
        <v>2</v>
      </c>
      <c r="E138" s="30" t="s">
        <v>252</v>
      </c>
      <c r="F138" s="30" t="s">
        <v>293</v>
      </c>
      <c r="G138" s="30">
        <v>0</v>
      </c>
      <c r="H138" s="30">
        <v>9600</v>
      </c>
      <c r="I138" s="30"/>
      <c r="J138" s="30"/>
      <c r="K138" s="30" t="s">
        <v>584</v>
      </c>
      <c r="L138" s="30" t="s">
        <v>230</v>
      </c>
      <c r="M138" s="15"/>
    </row>
    <row r="139" spans="1:13">
      <c r="A139" s="84" t="s">
        <v>297</v>
      </c>
      <c r="B139" s="2" t="s">
        <v>7</v>
      </c>
      <c r="C139" s="30">
        <v>4</v>
      </c>
      <c r="D139" s="30">
        <v>0</v>
      </c>
      <c r="E139" s="30" t="s">
        <v>252</v>
      </c>
      <c r="F139" s="30" t="s">
        <v>344</v>
      </c>
      <c r="G139" s="30"/>
      <c r="H139" s="30">
        <v>6400</v>
      </c>
      <c r="I139" s="30">
        <v>0</v>
      </c>
      <c r="J139" s="30">
        <v>0</v>
      </c>
      <c r="K139" s="30"/>
      <c r="L139" s="30" t="s">
        <v>230</v>
      </c>
      <c r="M139" s="15"/>
    </row>
    <row r="140" spans="1:13">
      <c r="A140" s="84" t="s">
        <v>304</v>
      </c>
      <c r="B140" s="2" t="s">
        <v>7</v>
      </c>
      <c r="C140" s="30">
        <v>0</v>
      </c>
      <c r="D140" s="30">
        <v>2</v>
      </c>
      <c r="E140" s="30" t="s">
        <v>380</v>
      </c>
      <c r="F140" s="30" t="s">
        <v>386</v>
      </c>
      <c r="G140" s="30">
        <v>0</v>
      </c>
      <c r="H140" s="30">
        <v>9600</v>
      </c>
      <c r="I140" s="30"/>
      <c r="J140" s="30"/>
      <c r="K140" s="30"/>
      <c r="L140" s="30" t="s">
        <v>387</v>
      </c>
      <c r="M140" s="15"/>
    </row>
    <row r="141" spans="1:13">
      <c r="A141" s="84" t="s">
        <v>352</v>
      </c>
      <c r="B141" s="2" t="s">
        <v>5</v>
      </c>
      <c r="C141" s="30">
        <v>5</v>
      </c>
      <c r="D141" s="30" t="s">
        <v>350</v>
      </c>
      <c r="E141" s="30" t="s">
        <v>277</v>
      </c>
      <c r="F141" s="30" t="s">
        <v>353</v>
      </c>
      <c r="G141" s="30" t="s">
        <v>350</v>
      </c>
      <c r="H141" s="30">
        <v>16000</v>
      </c>
      <c r="I141" s="30" t="s">
        <v>350</v>
      </c>
      <c r="J141" s="30" t="s">
        <v>350</v>
      </c>
      <c r="K141" s="30"/>
      <c r="L141" s="30" t="s">
        <v>354</v>
      </c>
      <c r="M141" s="15"/>
    </row>
    <row r="142" spans="1:13">
      <c r="A142" s="84" t="s">
        <v>352</v>
      </c>
      <c r="B142" s="2" t="s">
        <v>5</v>
      </c>
      <c r="C142" s="30">
        <v>4</v>
      </c>
      <c r="D142" s="30" t="s">
        <v>350</v>
      </c>
      <c r="E142" s="30" t="s">
        <v>357</v>
      </c>
      <c r="F142" s="30" t="s">
        <v>373</v>
      </c>
      <c r="G142" s="30" t="s">
        <v>350</v>
      </c>
      <c r="H142" s="30">
        <v>12800</v>
      </c>
      <c r="I142" s="30" t="s">
        <v>350</v>
      </c>
      <c r="J142" s="30" t="s">
        <v>350</v>
      </c>
      <c r="K142" s="30" t="s">
        <v>580</v>
      </c>
      <c r="L142" s="30" t="s">
        <v>387</v>
      </c>
      <c r="M142" s="15"/>
    </row>
    <row r="143" spans="1:13">
      <c r="A143" s="84" t="s">
        <v>355</v>
      </c>
      <c r="B143" s="2" t="s">
        <v>5</v>
      </c>
      <c r="C143" s="30">
        <v>7</v>
      </c>
      <c r="D143" s="30" t="s">
        <v>350</v>
      </c>
      <c r="E143" s="30" t="s">
        <v>277</v>
      </c>
      <c r="F143" s="30" t="s">
        <v>353</v>
      </c>
      <c r="G143" s="30" t="s">
        <v>350</v>
      </c>
      <c r="H143" s="30">
        <v>22400</v>
      </c>
      <c r="I143" s="30" t="s">
        <v>350</v>
      </c>
      <c r="J143" s="30" t="s">
        <v>350</v>
      </c>
      <c r="K143" s="30"/>
      <c r="L143" s="30" t="s">
        <v>354</v>
      </c>
      <c r="M143" s="15"/>
    </row>
    <row r="144" spans="1:13">
      <c r="A144" s="84" t="s">
        <v>520</v>
      </c>
      <c r="B144" s="2" t="s">
        <v>7</v>
      </c>
      <c r="C144" s="30">
        <v>0</v>
      </c>
      <c r="D144" s="30">
        <v>1</v>
      </c>
      <c r="E144" s="30" t="s">
        <v>514</v>
      </c>
      <c r="F144" s="30" t="s">
        <v>474</v>
      </c>
      <c r="G144" s="30" t="s">
        <v>350</v>
      </c>
      <c r="H144" s="30">
        <v>3200</v>
      </c>
      <c r="I144" s="30" t="s">
        <v>350</v>
      </c>
      <c r="J144" s="30" t="s">
        <v>350</v>
      </c>
      <c r="K144" s="30"/>
      <c r="L144" s="30" t="s">
        <v>521</v>
      </c>
      <c r="M144" s="15"/>
    </row>
    <row r="145" spans="1:13">
      <c r="A145" s="84" t="s">
        <v>374</v>
      </c>
      <c r="B145" s="2" t="s">
        <v>6</v>
      </c>
      <c r="C145" s="30">
        <v>8</v>
      </c>
      <c r="D145" s="30" t="s">
        <v>350</v>
      </c>
      <c r="E145" s="30" t="s">
        <v>514</v>
      </c>
      <c r="F145" s="30" t="s">
        <v>522</v>
      </c>
      <c r="G145" s="30" t="s">
        <v>350</v>
      </c>
      <c r="H145" s="30">
        <v>64800</v>
      </c>
      <c r="I145" s="30" t="s">
        <v>350</v>
      </c>
      <c r="J145" s="30" t="s">
        <v>350</v>
      </c>
      <c r="K145" s="30"/>
      <c r="L145" s="30" t="s">
        <v>521</v>
      </c>
      <c r="M145" s="15"/>
    </row>
    <row r="146" spans="1:13">
      <c r="A146" s="84" t="s">
        <v>376</v>
      </c>
      <c r="B146" s="2" t="s">
        <v>7</v>
      </c>
      <c r="C146" s="30">
        <v>4</v>
      </c>
      <c r="D146" s="30" t="s">
        <v>350</v>
      </c>
      <c r="E146" s="30" t="s">
        <v>514</v>
      </c>
      <c r="F146" s="30" t="s">
        <v>474</v>
      </c>
      <c r="G146" s="30" t="s">
        <v>350</v>
      </c>
      <c r="H146" s="30">
        <v>12800</v>
      </c>
      <c r="I146" s="30" t="s">
        <v>350</v>
      </c>
      <c r="J146" s="30" t="s">
        <v>350</v>
      </c>
      <c r="K146" s="30"/>
      <c r="L146" s="30" t="s">
        <v>521</v>
      </c>
      <c r="M146" s="15"/>
    </row>
    <row r="147" spans="1:13">
      <c r="A147" s="84" t="s">
        <v>352</v>
      </c>
      <c r="B147" s="2" t="s">
        <v>5</v>
      </c>
      <c r="C147" s="30">
        <v>3</v>
      </c>
      <c r="D147" s="30" t="s">
        <v>350</v>
      </c>
      <c r="E147" s="30" t="s">
        <v>514</v>
      </c>
      <c r="F147" s="30" t="s">
        <v>474</v>
      </c>
      <c r="G147" s="30" t="s">
        <v>350</v>
      </c>
      <c r="H147" s="30">
        <v>9600</v>
      </c>
      <c r="I147" s="30" t="s">
        <v>350</v>
      </c>
      <c r="J147" s="30" t="s">
        <v>350</v>
      </c>
      <c r="K147" s="30"/>
      <c r="L147" s="30" t="s">
        <v>521</v>
      </c>
      <c r="M147" s="15"/>
    </row>
    <row r="148" spans="1:13">
      <c r="A148" s="84" t="s">
        <v>523</v>
      </c>
      <c r="B148" s="2" t="s">
        <v>5</v>
      </c>
      <c r="C148" s="30">
        <v>22</v>
      </c>
      <c r="D148" s="30" t="s">
        <v>350</v>
      </c>
      <c r="E148" s="30" t="s">
        <v>514</v>
      </c>
      <c r="F148" s="30" t="s">
        <v>474</v>
      </c>
      <c r="G148" s="30" t="s">
        <v>350</v>
      </c>
      <c r="H148" s="30">
        <v>70400</v>
      </c>
      <c r="I148" s="30" t="s">
        <v>350</v>
      </c>
      <c r="J148" s="30" t="s">
        <v>350</v>
      </c>
      <c r="K148" s="30"/>
      <c r="L148" s="30" t="s">
        <v>521</v>
      </c>
      <c r="M148" s="15"/>
    </row>
    <row r="149" spans="1:13">
      <c r="A149" s="84" t="s">
        <v>99</v>
      </c>
      <c r="B149" s="2" t="s">
        <v>5</v>
      </c>
      <c r="C149" s="30">
        <v>7</v>
      </c>
      <c r="D149" s="30" t="s">
        <v>350</v>
      </c>
      <c r="E149" s="30" t="s">
        <v>514</v>
      </c>
      <c r="F149" s="30" t="s">
        <v>474</v>
      </c>
      <c r="G149" s="30" t="s">
        <v>350</v>
      </c>
      <c r="H149" s="30">
        <v>24000</v>
      </c>
      <c r="I149" s="30" t="s">
        <v>350</v>
      </c>
      <c r="J149" s="30" t="s">
        <v>350</v>
      </c>
      <c r="K149" s="30"/>
      <c r="L149" s="30" t="s">
        <v>521</v>
      </c>
      <c r="M149" s="15"/>
    </row>
    <row r="150" spans="1:13">
      <c r="A150" s="84" t="s">
        <v>525</v>
      </c>
      <c r="B150" s="2" t="s">
        <v>4</v>
      </c>
      <c r="C150" s="30">
        <v>14</v>
      </c>
      <c r="D150" s="30" t="s">
        <v>350</v>
      </c>
      <c r="E150" s="30" t="s">
        <v>514</v>
      </c>
      <c r="F150" s="30" t="s">
        <v>524</v>
      </c>
      <c r="G150" s="30" t="s">
        <v>350</v>
      </c>
      <c r="H150" s="30">
        <v>44800</v>
      </c>
      <c r="I150" s="30" t="s">
        <v>350</v>
      </c>
      <c r="J150" s="30" t="s">
        <v>350</v>
      </c>
      <c r="K150" s="30"/>
      <c r="L150" s="30" t="s">
        <v>521</v>
      </c>
      <c r="M150" s="15"/>
    </row>
    <row r="151" spans="1:13">
      <c r="A151" s="84" t="s">
        <v>295</v>
      </c>
      <c r="B151" s="2" t="s">
        <v>2</v>
      </c>
      <c r="C151" s="30">
        <v>18</v>
      </c>
      <c r="D151" s="30" t="s">
        <v>350</v>
      </c>
      <c r="E151" s="30" t="s">
        <v>514</v>
      </c>
      <c r="F151" s="30" t="s">
        <v>522</v>
      </c>
      <c r="G151" s="30" t="s">
        <v>350</v>
      </c>
      <c r="H151" s="30">
        <v>129600</v>
      </c>
      <c r="I151" s="30" t="s">
        <v>350</v>
      </c>
      <c r="J151" s="30" t="s">
        <v>350</v>
      </c>
      <c r="K151" s="30"/>
      <c r="L151" s="30" t="s">
        <v>521</v>
      </c>
      <c r="M151" s="15"/>
    </row>
    <row r="152" spans="1:13">
      <c r="A152" s="298"/>
      <c r="B152" s="287"/>
      <c r="C152" s="149"/>
      <c r="D152" s="149"/>
      <c r="E152" s="149"/>
      <c r="F152" s="149"/>
      <c r="G152" s="149"/>
      <c r="H152" s="149"/>
      <c r="I152" s="149"/>
      <c r="J152" s="149"/>
      <c r="K152" s="149"/>
      <c r="L152" s="149"/>
      <c r="M152" s="15"/>
    </row>
    <row r="153" spans="1:13">
      <c r="A153" s="84"/>
      <c r="B153" s="2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15"/>
    </row>
    <row r="154" spans="1:13">
      <c r="A154" s="18" t="s">
        <v>43</v>
      </c>
      <c r="B154" s="7">
        <f>C154+D154</f>
        <v>973</v>
      </c>
      <c r="C154" s="21">
        <f>SUM(C155:C207)</f>
        <v>896</v>
      </c>
      <c r="D154" s="21">
        <f>SUM(D155:D206)</f>
        <v>77</v>
      </c>
      <c r="E154" s="21"/>
      <c r="F154" s="21"/>
      <c r="G154" s="21">
        <f t="shared" ref="G154:J154" si="11">SUM(G156:G206)</f>
        <v>912000</v>
      </c>
      <c r="H154" s="21">
        <f t="shared" si="11"/>
        <v>511480</v>
      </c>
      <c r="I154" s="21">
        <f t="shared" si="11"/>
        <v>12600</v>
      </c>
      <c r="J154" s="21">
        <f t="shared" si="11"/>
        <v>3800</v>
      </c>
      <c r="K154" s="21"/>
      <c r="L154" s="21"/>
      <c r="M154" s="15"/>
    </row>
    <row r="155" spans="1:13">
      <c r="A155" s="84" t="s">
        <v>315</v>
      </c>
      <c r="B155" s="2" t="s">
        <v>5</v>
      </c>
      <c r="C155" s="30">
        <v>13</v>
      </c>
      <c r="D155" s="30">
        <v>7</v>
      </c>
      <c r="E155" s="30" t="s">
        <v>514</v>
      </c>
      <c r="F155" s="30" t="s">
        <v>515</v>
      </c>
      <c r="G155" s="30">
        <v>24000</v>
      </c>
      <c r="H155" s="30">
        <v>11000</v>
      </c>
      <c r="I155" s="30"/>
      <c r="J155" s="30"/>
      <c r="K155" s="30"/>
      <c r="L155" s="30" t="s">
        <v>516</v>
      </c>
      <c r="M155" s="15"/>
    </row>
    <row r="156" spans="1:13">
      <c r="A156" s="84" t="s">
        <v>408</v>
      </c>
      <c r="B156" s="2" t="s">
        <v>5</v>
      </c>
      <c r="C156" s="27">
        <v>17</v>
      </c>
      <c r="D156" s="27">
        <v>3</v>
      </c>
      <c r="E156" s="27" t="s">
        <v>395</v>
      </c>
      <c r="F156" s="27" t="s">
        <v>396</v>
      </c>
      <c r="G156" s="27">
        <v>24000</v>
      </c>
      <c r="H156" s="27">
        <v>11000</v>
      </c>
      <c r="I156" s="27"/>
      <c r="J156" s="27"/>
      <c r="K156" s="27"/>
      <c r="L156" s="27" t="s">
        <v>407</v>
      </c>
      <c r="M156" s="15"/>
    </row>
    <row r="157" spans="1:13">
      <c r="A157" s="84" t="s">
        <v>330</v>
      </c>
      <c r="B157" s="2" t="s">
        <v>5</v>
      </c>
      <c r="C157" s="42">
        <v>20</v>
      </c>
      <c r="D157" s="42" t="s">
        <v>350</v>
      </c>
      <c r="E157" s="42" t="s">
        <v>393</v>
      </c>
      <c r="F157" s="42" t="s">
        <v>394</v>
      </c>
      <c r="G157" s="42">
        <v>24000</v>
      </c>
      <c r="H157" s="42">
        <v>11000</v>
      </c>
      <c r="I157" s="42" t="s">
        <v>350</v>
      </c>
      <c r="J157" s="42" t="s">
        <v>350</v>
      </c>
      <c r="K157" s="42"/>
      <c r="L157" s="42" t="s">
        <v>392</v>
      </c>
      <c r="M157" s="15"/>
    </row>
    <row r="158" spans="1:13">
      <c r="A158" s="84" t="s">
        <v>330</v>
      </c>
      <c r="B158" s="2" t="s">
        <v>5</v>
      </c>
      <c r="C158" s="42">
        <v>20</v>
      </c>
      <c r="D158" s="42">
        <v>0</v>
      </c>
      <c r="E158" s="42" t="s">
        <v>312</v>
      </c>
      <c r="F158" s="42" t="s">
        <v>313</v>
      </c>
      <c r="G158" s="42">
        <v>24000</v>
      </c>
      <c r="H158" s="42">
        <v>11000</v>
      </c>
      <c r="I158" s="42">
        <v>0</v>
      </c>
      <c r="J158" s="42">
        <v>0</v>
      </c>
      <c r="K158" s="42"/>
      <c r="L158" s="42" t="s">
        <v>230</v>
      </c>
      <c r="M158" s="15"/>
    </row>
    <row r="159" spans="1:13">
      <c r="A159" s="84" t="s">
        <v>647</v>
      </c>
      <c r="B159" s="2" t="s">
        <v>5</v>
      </c>
      <c r="C159" s="42">
        <v>20</v>
      </c>
      <c r="D159" s="42">
        <v>0</v>
      </c>
      <c r="E159" s="42" t="s">
        <v>279</v>
      </c>
      <c r="F159" s="42" t="s">
        <v>280</v>
      </c>
      <c r="G159" s="42">
        <v>24000</v>
      </c>
      <c r="H159" s="42">
        <v>11000</v>
      </c>
      <c r="I159" s="42">
        <v>0</v>
      </c>
      <c r="J159" s="42">
        <v>0</v>
      </c>
      <c r="K159" s="42"/>
      <c r="L159" s="42" t="s">
        <v>230</v>
      </c>
      <c r="M159" s="15"/>
    </row>
    <row r="160" spans="1:13">
      <c r="A160" s="84" t="s">
        <v>647</v>
      </c>
      <c r="B160" s="2" t="s">
        <v>5</v>
      </c>
      <c r="C160" s="42">
        <v>20</v>
      </c>
      <c r="D160" s="42">
        <v>0</v>
      </c>
      <c r="E160" s="42" t="s">
        <v>312</v>
      </c>
      <c r="F160" s="42" t="s">
        <v>313</v>
      </c>
      <c r="G160" s="42">
        <v>24000</v>
      </c>
      <c r="H160" s="42">
        <v>11000</v>
      </c>
      <c r="I160" s="42"/>
      <c r="J160" s="42"/>
      <c r="K160" s="42"/>
      <c r="L160" s="42" t="s">
        <v>230</v>
      </c>
      <c r="M160" s="15"/>
    </row>
    <row r="161" spans="1:13">
      <c r="A161" s="84" t="s">
        <v>193</v>
      </c>
      <c r="B161" s="2" t="s">
        <v>5</v>
      </c>
      <c r="C161" s="42">
        <v>20</v>
      </c>
      <c r="D161" s="42"/>
      <c r="E161" s="42" t="s">
        <v>243</v>
      </c>
      <c r="F161" s="42" t="s">
        <v>244</v>
      </c>
      <c r="G161" s="42">
        <v>24000</v>
      </c>
      <c r="H161" s="42">
        <v>10000</v>
      </c>
      <c r="I161" s="42"/>
      <c r="J161" s="42">
        <v>1000</v>
      </c>
      <c r="K161" s="42"/>
      <c r="L161" s="42" t="s">
        <v>230</v>
      </c>
      <c r="M161" s="15"/>
    </row>
    <row r="162" spans="1:13">
      <c r="A162" s="84" t="s">
        <v>404</v>
      </c>
      <c r="B162" s="2" t="s">
        <v>5</v>
      </c>
      <c r="C162" s="42">
        <v>17</v>
      </c>
      <c r="D162" s="42">
        <v>3</v>
      </c>
      <c r="E162" s="42" t="s">
        <v>405</v>
      </c>
      <c r="F162" s="42" t="s">
        <v>406</v>
      </c>
      <c r="G162" s="42">
        <v>24000</v>
      </c>
      <c r="H162" s="42">
        <v>11000</v>
      </c>
      <c r="I162" s="42"/>
      <c r="J162" s="42"/>
      <c r="K162" s="42"/>
      <c r="L162" s="42" t="s">
        <v>407</v>
      </c>
      <c r="M162" s="15"/>
    </row>
    <row r="163" spans="1:13">
      <c r="A163" s="84" t="s">
        <v>543</v>
      </c>
      <c r="B163" s="2" t="s">
        <v>5</v>
      </c>
      <c r="C163" s="42">
        <v>39</v>
      </c>
      <c r="D163" s="42">
        <v>0</v>
      </c>
      <c r="E163" s="42" t="s">
        <v>541</v>
      </c>
      <c r="F163" s="42" t="s">
        <v>542</v>
      </c>
      <c r="G163" s="42">
        <v>24000</v>
      </c>
      <c r="H163" s="401" t="s">
        <v>547</v>
      </c>
      <c r="I163" s="402"/>
      <c r="J163" s="402"/>
      <c r="K163" s="403"/>
      <c r="L163" s="42" t="s">
        <v>540</v>
      </c>
      <c r="M163" s="15"/>
    </row>
    <row r="164" spans="1:13">
      <c r="A164" s="84" t="s">
        <v>619</v>
      </c>
      <c r="B164" s="2" t="s">
        <v>5</v>
      </c>
      <c r="C164" s="42">
        <v>20</v>
      </c>
      <c r="D164" s="42">
        <v>0</v>
      </c>
      <c r="E164" s="42" t="s">
        <v>616</v>
      </c>
      <c r="F164" s="42" t="s">
        <v>617</v>
      </c>
      <c r="G164" s="42">
        <v>24000</v>
      </c>
      <c r="H164" s="42">
        <v>11000</v>
      </c>
      <c r="I164" s="42"/>
      <c r="J164" s="42"/>
      <c r="K164" s="42"/>
      <c r="L164" s="42" t="s">
        <v>620</v>
      </c>
      <c r="M164" s="15"/>
    </row>
    <row r="165" spans="1:13">
      <c r="A165" s="84" t="s">
        <v>229</v>
      </c>
      <c r="B165" s="2" t="s">
        <v>398</v>
      </c>
      <c r="C165" s="42">
        <v>20</v>
      </c>
      <c r="D165" s="42">
        <v>0</v>
      </c>
      <c r="E165" s="42" t="s">
        <v>238</v>
      </c>
      <c r="F165" s="42" t="s">
        <v>400</v>
      </c>
      <c r="G165" s="42">
        <v>24000</v>
      </c>
      <c r="H165" s="42">
        <v>20000</v>
      </c>
      <c r="I165" s="42">
        <v>1000</v>
      </c>
      <c r="J165" s="42"/>
      <c r="K165" s="42"/>
      <c r="L165" s="42" t="s">
        <v>230</v>
      </c>
      <c r="M165" s="15"/>
    </row>
    <row r="166" spans="1:13">
      <c r="A166" s="84" t="s">
        <v>399</v>
      </c>
      <c r="B166" s="2" t="s">
        <v>398</v>
      </c>
      <c r="C166" s="42">
        <v>20</v>
      </c>
      <c r="D166" s="42" t="s">
        <v>350</v>
      </c>
      <c r="E166" s="42" t="s">
        <v>401</v>
      </c>
      <c r="F166" s="42" t="s">
        <v>394</v>
      </c>
      <c r="G166" s="42">
        <v>24000</v>
      </c>
      <c r="H166" s="42">
        <v>20000</v>
      </c>
      <c r="I166" s="42">
        <v>1000</v>
      </c>
      <c r="J166" s="42"/>
      <c r="K166" s="42"/>
      <c r="L166" s="42" t="s">
        <v>397</v>
      </c>
      <c r="M166" s="15"/>
    </row>
    <row r="167" spans="1:13">
      <c r="A167" s="84" t="s">
        <v>102</v>
      </c>
      <c r="B167" s="2" t="s">
        <v>4</v>
      </c>
      <c r="C167" s="42">
        <v>21</v>
      </c>
      <c r="D167" s="42">
        <v>1</v>
      </c>
      <c r="E167" s="42" t="s">
        <v>486</v>
      </c>
      <c r="F167" s="42" t="s">
        <v>487</v>
      </c>
      <c r="G167" s="42">
        <v>24000</v>
      </c>
      <c r="H167" s="42">
        <v>10000</v>
      </c>
      <c r="I167" s="42"/>
      <c r="J167" s="42"/>
      <c r="K167" s="42"/>
      <c r="L167" s="42" t="s">
        <v>488</v>
      </c>
      <c r="M167" s="15"/>
    </row>
    <row r="168" spans="1:13">
      <c r="A168" s="84" t="s">
        <v>199</v>
      </c>
      <c r="B168" s="2" t="s">
        <v>4</v>
      </c>
      <c r="C168" s="42">
        <v>10</v>
      </c>
      <c r="D168" s="42">
        <v>10</v>
      </c>
      <c r="E168" s="42" t="s">
        <v>579</v>
      </c>
      <c r="F168" s="42" t="s">
        <v>594</v>
      </c>
      <c r="G168" s="42">
        <v>24000</v>
      </c>
      <c r="H168" s="42">
        <v>5000</v>
      </c>
      <c r="I168" s="42"/>
      <c r="J168" s="42"/>
      <c r="K168" s="42"/>
      <c r="L168" s="42" t="s">
        <v>580</v>
      </c>
      <c r="M168" s="15"/>
    </row>
    <row r="169" spans="1:13">
      <c r="A169" s="84" t="s">
        <v>408</v>
      </c>
      <c r="B169" s="2" t="s">
        <v>5</v>
      </c>
      <c r="C169" s="42">
        <v>20</v>
      </c>
      <c r="D169" s="42"/>
      <c r="E169" s="42" t="s">
        <v>573</v>
      </c>
      <c r="F169" s="42" t="s">
        <v>574</v>
      </c>
      <c r="G169" s="42">
        <v>24000</v>
      </c>
      <c r="H169" s="42">
        <v>11000</v>
      </c>
      <c r="I169" s="42"/>
      <c r="J169" s="42"/>
      <c r="K169" s="42"/>
      <c r="L169" s="42" t="s">
        <v>595</v>
      </c>
      <c r="M169" s="15"/>
    </row>
    <row r="170" spans="1:13">
      <c r="A170" s="84" t="s">
        <v>199</v>
      </c>
      <c r="B170" s="2" t="s">
        <v>4</v>
      </c>
      <c r="C170" s="42">
        <v>17</v>
      </c>
      <c r="D170" s="42">
        <v>3</v>
      </c>
      <c r="E170" s="42" t="s">
        <v>600</v>
      </c>
      <c r="F170" s="42" t="s">
        <v>601</v>
      </c>
      <c r="G170" s="42">
        <v>24000</v>
      </c>
      <c r="H170" s="42">
        <v>5000</v>
      </c>
      <c r="I170" s="42"/>
      <c r="J170" s="42"/>
      <c r="K170" s="42"/>
      <c r="L170" s="42" t="s">
        <v>605</v>
      </c>
      <c r="M170" s="15"/>
    </row>
    <row r="171" spans="1:13">
      <c r="A171" s="84" t="s">
        <v>144</v>
      </c>
      <c r="B171" s="2" t="s">
        <v>2</v>
      </c>
      <c r="C171" s="42">
        <v>20</v>
      </c>
      <c r="D171" s="42">
        <v>0</v>
      </c>
      <c r="E171" s="42" t="s">
        <v>275</v>
      </c>
      <c r="F171" s="42" t="s">
        <v>277</v>
      </c>
      <c r="G171" s="42">
        <v>24000</v>
      </c>
      <c r="H171" s="42">
        <v>3263</v>
      </c>
      <c r="I171" s="42">
        <v>0</v>
      </c>
      <c r="J171" s="42">
        <v>0</v>
      </c>
      <c r="K171" s="42"/>
      <c r="L171" s="42" t="s">
        <v>230</v>
      </c>
      <c r="M171" s="15"/>
    </row>
    <row r="172" spans="1:13">
      <c r="A172" s="84" t="s">
        <v>144</v>
      </c>
      <c r="B172" s="2" t="s">
        <v>2</v>
      </c>
      <c r="C172" s="42">
        <v>20</v>
      </c>
      <c r="D172" s="42">
        <v>0</v>
      </c>
      <c r="E172" s="42" t="s">
        <v>302</v>
      </c>
      <c r="F172" s="42" t="s">
        <v>279</v>
      </c>
      <c r="G172" s="42">
        <v>24000</v>
      </c>
      <c r="H172" s="42">
        <v>3263</v>
      </c>
      <c r="I172" s="42">
        <v>0</v>
      </c>
      <c r="J172" s="42">
        <v>0</v>
      </c>
      <c r="K172" s="42"/>
      <c r="L172" s="42" t="s">
        <v>230</v>
      </c>
      <c r="M172" s="15"/>
    </row>
    <row r="173" spans="1:13">
      <c r="A173" s="84" t="s">
        <v>144</v>
      </c>
      <c r="B173" s="2" t="s">
        <v>2</v>
      </c>
      <c r="C173" s="42">
        <v>10</v>
      </c>
      <c r="D173" s="42">
        <v>10</v>
      </c>
      <c r="E173" s="42" t="s">
        <v>303</v>
      </c>
      <c r="F173" s="42" t="s">
        <v>339</v>
      </c>
      <c r="G173" s="42">
        <v>24000</v>
      </c>
      <c r="H173" s="42">
        <v>3263</v>
      </c>
      <c r="I173" s="42">
        <v>0</v>
      </c>
      <c r="J173" s="42">
        <v>0</v>
      </c>
      <c r="K173" s="42"/>
      <c r="L173" s="42" t="s">
        <v>230</v>
      </c>
      <c r="M173" s="15"/>
    </row>
    <row r="174" spans="1:13">
      <c r="A174" s="84" t="s">
        <v>561</v>
      </c>
      <c r="B174" s="2" t="s">
        <v>2</v>
      </c>
      <c r="C174" s="42">
        <v>12</v>
      </c>
      <c r="D174" s="42">
        <v>0</v>
      </c>
      <c r="E174" s="42" t="s">
        <v>586</v>
      </c>
      <c r="F174" s="42" t="s">
        <v>560</v>
      </c>
      <c r="G174" s="292" t="s">
        <v>562</v>
      </c>
      <c r="H174" s="293"/>
      <c r="I174" s="293"/>
      <c r="J174" s="294"/>
      <c r="K174" s="42"/>
      <c r="L174" s="42" t="s">
        <v>563</v>
      </c>
      <c r="M174" s="15"/>
    </row>
    <row r="175" spans="1:13">
      <c r="A175" s="84" t="s">
        <v>349</v>
      </c>
      <c r="B175" s="2" t="s">
        <v>2</v>
      </c>
      <c r="C175" s="42">
        <v>20</v>
      </c>
      <c r="D175" s="42" t="s">
        <v>350</v>
      </c>
      <c r="E175" s="42" t="s">
        <v>312</v>
      </c>
      <c r="F175" s="42" t="s">
        <v>313</v>
      </c>
      <c r="G175" s="42" t="s">
        <v>350</v>
      </c>
      <c r="H175" s="42" t="s">
        <v>350</v>
      </c>
      <c r="I175" s="42" t="s">
        <v>350</v>
      </c>
      <c r="J175" s="42" t="s">
        <v>350</v>
      </c>
      <c r="K175" s="129" t="s">
        <v>351</v>
      </c>
      <c r="L175" s="42">
        <v>14500</v>
      </c>
      <c r="M175" s="15"/>
    </row>
    <row r="176" spans="1:13">
      <c r="A176" s="84" t="s">
        <v>314</v>
      </c>
      <c r="B176" s="2" t="s">
        <v>2</v>
      </c>
      <c r="C176" s="42">
        <v>20</v>
      </c>
      <c r="D176" s="42">
        <v>0</v>
      </c>
      <c r="E176" s="42" t="s">
        <v>277</v>
      </c>
      <c r="F176" s="42" t="s">
        <v>278</v>
      </c>
      <c r="G176" s="42">
        <v>24000</v>
      </c>
      <c r="H176" s="27">
        <v>3248</v>
      </c>
      <c r="I176" s="42">
        <v>0</v>
      </c>
      <c r="J176" s="42">
        <v>0</v>
      </c>
      <c r="K176" s="42"/>
      <c r="L176" s="42" t="s">
        <v>230</v>
      </c>
      <c r="M176" s="15"/>
    </row>
    <row r="177" spans="1:13">
      <c r="A177" s="84" t="s">
        <v>646</v>
      </c>
      <c r="B177" s="2" t="s">
        <v>6</v>
      </c>
      <c r="C177" s="43">
        <v>17</v>
      </c>
      <c r="D177" s="43">
        <v>3</v>
      </c>
      <c r="E177" s="43" t="s">
        <v>254</v>
      </c>
      <c r="F177" s="43" t="s">
        <v>255</v>
      </c>
      <c r="G177" s="43">
        <v>24000</v>
      </c>
      <c r="H177" s="43">
        <v>20000</v>
      </c>
      <c r="I177" s="43">
        <v>1000</v>
      </c>
      <c r="J177" s="43">
        <v>0</v>
      </c>
      <c r="K177" s="43"/>
      <c r="L177" s="43" t="s">
        <v>230</v>
      </c>
      <c r="M177" s="15"/>
    </row>
    <row r="178" spans="1:13">
      <c r="A178" s="84" t="s">
        <v>272</v>
      </c>
      <c r="B178" s="2" t="s">
        <v>6</v>
      </c>
      <c r="C178" s="43">
        <v>20</v>
      </c>
      <c r="D178" s="43"/>
      <c r="E178" s="43" t="s">
        <v>267</v>
      </c>
      <c r="F178" s="43" t="s">
        <v>273</v>
      </c>
      <c r="G178" s="43">
        <v>24000</v>
      </c>
      <c r="H178" s="43">
        <v>20000</v>
      </c>
      <c r="I178" s="43">
        <v>1000</v>
      </c>
      <c r="J178" s="43">
        <v>0</v>
      </c>
      <c r="K178" s="43"/>
      <c r="L178" s="43" t="s">
        <v>230</v>
      </c>
      <c r="M178" s="15"/>
    </row>
    <row r="179" spans="1:13">
      <c r="A179" s="84" t="s">
        <v>274</v>
      </c>
      <c r="B179" s="2" t="s">
        <v>6</v>
      </c>
      <c r="C179" s="43">
        <v>20</v>
      </c>
      <c r="D179" s="43"/>
      <c r="E179" s="43" t="s">
        <v>275</v>
      </c>
      <c r="F179" s="43" t="s">
        <v>276</v>
      </c>
      <c r="G179" s="43">
        <v>24000</v>
      </c>
      <c r="H179" s="43">
        <v>20000</v>
      </c>
      <c r="I179" s="43">
        <v>1000</v>
      </c>
      <c r="J179" s="43">
        <v>480</v>
      </c>
      <c r="K179" s="43"/>
      <c r="L179" s="43" t="s">
        <v>230</v>
      </c>
      <c r="M179" s="15"/>
    </row>
    <row r="180" spans="1:13">
      <c r="A180" s="84" t="s">
        <v>142</v>
      </c>
      <c r="B180" s="2" t="s">
        <v>6</v>
      </c>
      <c r="C180" s="43">
        <v>20</v>
      </c>
      <c r="D180" s="43"/>
      <c r="E180" s="43" t="s">
        <v>277</v>
      </c>
      <c r="F180" s="43" t="s">
        <v>291</v>
      </c>
      <c r="G180" s="43">
        <v>24000</v>
      </c>
      <c r="H180" s="43">
        <v>20000</v>
      </c>
      <c r="I180" s="43">
        <v>1000</v>
      </c>
      <c r="J180" s="43">
        <v>0</v>
      </c>
      <c r="K180" s="43"/>
      <c r="L180" s="43" t="s">
        <v>230</v>
      </c>
      <c r="M180" s="15"/>
    </row>
    <row r="181" spans="1:13">
      <c r="A181" s="84" t="s">
        <v>142</v>
      </c>
      <c r="B181" s="2" t="s">
        <v>6</v>
      </c>
      <c r="C181" s="43">
        <v>20</v>
      </c>
      <c r="D181" s="43"/>
      <c r="E181" s="43" t="s">
        <v>279</v>
      </c>
      <c r="F181" s="43" t="s">
        <v>280</v>
      </c>
      <c r="G181" s="43">
        <v>24000</v>
      </c>
      <c r="H181" s="43">
        <v>20000</v>
      </c>
      <c r="I181" s="43">
        <v>1000</v>
      </c>
      <c r="J181" s="43"/>
      <c r="K181" s="43"/>
      <c r="L181" s="43" t="s">
        <v>230</v>
      </c>
      <c r="M181" s="15"/>
    </row>
    <row r="182" spans="1:13">
      <c r="A182" s="84" t="s">
        <v>648</v>
      </c>
      <c r="B182" s="2" t="s">
        <v>6</v>
      </c>
      <c r="C182" s="43">
        <v>23</v>
      </c>
      <c r="D182" s="43"/>
      <c r="E182" s="43" t="s">
        <v>312</v>
      </c>
      <c r="F182" s="43" t="s">
        <v>313</v>
      </c>
      <c r="G182" s="43">
        <v>24000</v>
      </c>
      <c r="H182" s="43">
        <v>20000</v>
      </c>
      <c r="I182" s="43">
        <v>1000</v>
      </c>
      <c r="J182" s="43"/>
      <c r="K182" s="43"/>
      <c r="L182" s="43" t="s">
        <v>230</v>
      </c>
      <c r="M182" s="15"/>
    </row>
    <row r="183" spans="1:13">
      <c r="A183" s="84" t="s">
        <v>596</v>
      </c>
      <c r="B183" s="2" t="s">
        <v>6</v>
      </c>
      <c r="C183" s="43">
        <v>20</v>
      </c>
      <c r="D183" s="43">
        <v>0</v>
      </c>
      <c r="E183" s="43" t="s">
        <v>576</v>
      </c>
      <c r="F183" s="43" t="s">
        <v>577</v>
      </c>
      <c r="G183" s="43">
        <v>24000</v>
      </c>
      <c r="H183" s="43">
        <v>20000</v>
      </c>
      <c r="I183" s="43">
        <v>1000</v>
      </c>
      <c r="J183" s="43">
        <v>720</v>
      </c>
      <c r="K183" s="43"/>
      <c r="L183" s="43" t="s">
        <v>575</v>
      </c>
      <c r="M183" s="16"/>
    </row>
    <row r="184" spans="1:13">
      <c r="A184" s="84" t="s">
        <v>596</v>
      </c>
      <c r="B184" s="2" t="s">
        <v>6</v>
      </c>
      <c r="C184" s="43">
        <v>20</v>
      </c>
      <c r="D184" s="43">
        <v>0</v>
      </c>
      <c r="E184" s="43" t="s">
        <v>573</v>
      </c>
      <c r="F184" s="43" t="s">
        <v>574</v>
      </c>
      <c r="G184" s="43">
        <v>24000</v>
      </c>
      <c r="H184" s="43">
        <v>20000</v>
      </c>
      <c r="I184" s="43">
        <v>1000</v>
      </c>
      <c r="J184" s="43">
        <v>720</v>
      </c>
      <c r="K184" s="43"/>
      <c r="L184" s="43" t="s">
        <v>575</v>
      </c>
      <c r="M184" s="16"/>
    </row>
    <row r="185" spans="1:13" ht="36">
      <c r="A185" s="13" t="s">
        <v>195</v>
      </c>
      <c r="B185" s="2" t="s">
        <v>7</v>
      </c>
      <c r="C185" s="42">
        <v>50</v>
      </c>
      <c r="D185" s="42">
        <v>0</v>
      </c>
      <c r="E185" s="42" t="s">
        <v>388</v>
      </c>
      <c r="F185" s="42" t="s">
        <v>236</v>
      </c>
      <c r="G185" s="42">
        <v>0</v>
      </c>
      <c r="H185" s="42">
        <v>0</v>
      </c>
      <c r="I185" s="42">
        <v>0</v>
      </c>
      <c r="J185" s="42">
        <v>0</v>
      </c>
      <c r="K185" s="43"/>
      <c r="L185" s="42" t="s">
        <v>196</v>
      </c>
      <c r="M185" s="16"/>
    </row>
    <row r="186" spans="1:13">
      <c r="A186" s="148" t="s">
        <v>390</v>
      </c>
      <c r="B186" s="2" t="s">
        <v>7</v>
      </c>
      <c r="C186" s="42">
        <v>18</v>
      </c>
      <c r="D186" s="42">
        <v>2</v>
      </c>
      <c r="E186" s="42" t="s">
        <v>382</v>
      </c>
      <c r="F186" s="42" t="s">
        <v>391</v>
      </c>
      <c r="G186" s="42" t="s">
        <v>350</v>
      </c>
      <c r="H186" s="42">
        <v>35000</v>
      </c>
      <c r="I186" s="42" t="s">
        <v>350</v>
      </c>
      <c r="J186" s="42" t="s">
        <v>350</v>
      </c>
      <c r="K186" s="42"/>
      <c r="L186" s="42" t="s">
        <v>392</v>
      </c>
      <c r="M186" s="16"/>
    </row>
    <row r="187" spans="1:13">
      <c r="A187" s="285" t="s">
        <v>585</v>
      </c>
      <c r="B187" s="286" t="s">
        <v>7</v>
      </c>
      <c r="C187" s="284">
        <v>20</v>
      </c>
      <c r="D187" s="284"/>
      <c r="E187" s="284" t="s">
        <v>586</v>
      </c>
      <c r="F187" s="284" t="s">
        <v>568</v>
      </c>
      <c r="G187" s="284">
        <v>24000</v>
      </c>
      <c r="H187" s="284">
        <v>11200</v>
      </c>
      <c r="I187" s="284">
        <v>480</v>
      </c>
      <c r="J187" s="284"/>
      <c r="K187" s="284"/>
      <c r="L187" s="284" t="s">
        <v>587</v>
      </c>
      <c r="M187" s="16"/>
    </row>
    <row r="188" spans="1:13">
      <c r="A188" s="85"/>
      <c r="B188" s="2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16"/>
    </row>
    <row r="189" spans="1:13" ht="36">
      <c r="A189" s="84" t="s">
        <v>606</v>
      </c>
      <c r="B189" s="2" t="s">
        <v>7</v>
      </c>
      <c r="C189" s="42">
        <v>23</v>
      </c>
      <c r="D189" s="42">
        <v>1</v>
      </c>
      <c r="E189" s="42" t="s">
        <v>607</v>
      </c>
      <c r="F189" s="42" t="s">
        <v>608</v>
      </c>
      <c r="G189" s="42">
        <v>24000</v>
      </c>
      <c r="H189" s="42">
        <v>13056</v>
      </c>
      <c r="I189" s="42">
        <v>480</v>
      </c>
      <c r="J189" s="42"/>
      <c r="K189" s="42"/>
      <c r="L189" s="42" t="s">
        <v>609</v>
      </c>
      <c r="M189" s="16"/>
    </row>
    <row r="190" spans="1:13">
      <c r="A190" s="84" t="s">
        <v>636</v>
      </c>
      <c r="B190" s="2" t="s">
        <v>7</v>
      </c>
      <c r="C190" s="42">
        <v>17</v>
      </c>
      <c r="D190" s="42">
        <v>3</v>
      </c>
      <c r="E190" s="42" t="s">
        <v>371</v>
      </c>
      <c r="F190" s="284" t="s">
        <v>411</v>
      </c>
      <c r="G190" s="42">
        <v>0</v>
      </c>
      <c r="H190" s="42">
        <v>35000</v>
      </c>
      <c r="I190" s="42"/>
      <c r="J190" s="42"/>
      <c r="K190" s="42"/>
      <c r="L190" s="42"/>
      <c r="M190" s="16"/>
    </row>
    <row r="191" spans="1:13">
      <c r="A191" s="84" t="s">
        <v>269</v>
      </c>
      <c r="B191" s="2" t="s">
        <v>14</v>
      </c>
      <c r="C191" s="30">
        <v>20</v>
      </c>
      <c r="D191" s="30"/>
      <c r="E191" s="30" t="s">
        <v>317</v>
      </c>
      <c r="F191" s="30" t="s">
        <v>303</v>
      </c>
      <c r="G191" s="30">
        <v>24000</v>
      </c>
      <c r="H191" s="30">
        <v>9990</v>
      </c>
      <c r="I191" s="30"/>
      <c r="J191" s="30">
        <v>880</v>
      </c>
      <c r="K191" s="30"/>
      <c r="L191" s="30" t="s">
        <v>230</v>
      </c>
      <c r="M191" s="16"/>
    </row>
    <row r="192" spans="1:13">
      <c r="A192" s="84" t="s">
        <v>483</v>
      </c>
      <c r="B192" s="2" t="s">
        <v>14</v>
      </c>
      <c r="C192" s="30">
        <v>21</v>
      </c>
      <c r="D192" s="30"/>
      <c r="E192" s="30" t="s">
        <v>465</v>
      </c>
      <c r="F192" s="30" t="s">
        <v>481</v>
      </c>
      <c r="G192" s="30">
        <v>24000</v>
      </c>
      <c r="H192" s="30">
        <v>10000</v>
      </c>
      <c r="I192" s="30">
        <v>680</v>
      </c>
      <c r="J192" s="30" t="s">
        <v>236</v>
      </c>
      <c r="K192" s="30"/>
      <c r="L192" s="30" t="s">
        <v>482</v>
      </c>
      <c r="M192" s="15"/>
    </row>
    <row r="193" spans="1:13">
      <c r="A193" s="84" t="s">
        <v>506</v>
      </c>
      <c r="B193" s="2" t="s">
        <v>5</v>
      </c>
      <c r="C193" s="27">
        <v>34</v>
      </c>
      <c r="D193" s="27">
        <v>1</v>
      </c>
      <c r="E193" s="27" t="s">
        <v>507</v>
      </c>
      <c r="F193" s="27" t="s">
        <v>508</v>
      </c>
      <c r="G193" s="295" t="s">
        <v>544</v>
      </c>
      <c r="H193" s="296"/>
      <c r="I193" s="296"/>
      <c r="J193" s="296"/>
      <c r="K193" s="297"/>
      <c r="L193" s="27" t="s">
        <v>509</v>
      </c>
      <c r="M193" s="15"/>
    </row>
    <row r="194" spans="1:13">
      <c r="A194" s="84" t="s">
        <v>518</v>
      </c>
      <c r="B194" s="2" t="s">
        <v>5</v>
      </c>
      <c r="C194" s="27">
        <v>20</v>
      </c>
      <c r="D194" s="27"/>
      <c r="E194" s="27" t="s">
        <v>532</v>
      </c>
      <c r="F194" s="27" t="s">
        <v>293</v>
      </c>
      <c r="G194" s="27">
        <v>24000</v>
      </c>
      <c r="H194" s="27">
        <v>11000</v>
      </c>
      <c r="I194" s="27"/>
      <c r="J194" s="27"/>
      <c r="K194" s="27"/>
      <c r="L194" s="27" t="s">
        <v>519</v>
      </c>
      <c r="M194" s="15"/>
    </row>
    <row r="195" spans="1:13">
      <c r="A195" s="84" t="s">
        <v>479</v>
      </c>
      <c r="B195" s="2" t="s">
        <v>5</v>
      </c>
      <c r="C195" s="27">
        <v>19</v>
      </c>
      <c r="D195" s="27">
        <v>1</v>
      </c>
      <c r="E195" s="27" t="s">
        <v>583</v>
      </c>
      <c r="F195" s="27" t="s">
        <v>623</v>
      </c>
      <c r="G195" s="27">
        <v>24000</v>
      </c>
      <c r="H195" s="27">
        <v>11000</v>
      </c>
      <c r="I195" s="27"/>
      <c r="J195" s="27"/>
      <c r="K195" s="27"/>
      <c r="L195" s="27" t="s">
        <v>624</v>
      </c>
      <c r="M195" s="15"/>
    </row>
    <row r="196" spans="1:13">
      <c r="A196" s="84" t="s">
        <v>654</v>
      </c>
      <c r="B196" s="2" t="s">
        <v>12</v>
      </c>
      <c r="C196" s="27">
        <v>10</v>
      </c>
      <c r="D196" s="27">
        <v>11</v>
      </c>
      <c r="E196" s="27" t="s">
        <v>656</v>
      </c>
      <c r="F196" s="27" t="s">
        <v>373</v>
      </c>
      <c r="G196" s="27">
        <v>24000</v>
      </c>
      <c r="H196" s="27">
        <v>3704</v>
      </c>
      <c r="I196" s="27"/>
      <c r="J196" s="27"/>
      <c r="K196" s="27"/>
      <c r="L196" s="27" t="s">
        <v>655</v>
      </c>
      <c r="M196" s="15"/>
    </row>
    <row r="197" spans="1:13">
      <c r="A197" s="84" t="s">
        <v>199</v>
      </c>
      <c r="B197" s="2" t="s">
        <v>4</v>
      </c>
      <c r="C197" s="42">
        <v>7</v>
      </c>
      <c r="D197" s="42">
        <v>13</v>
      </c>
      <c r="E197" s="27" t="s">
        <v>656</v>
      </c>
      <c r="F197" s="27" t="s">
        <v>373</v>
      </c>
      <c r="G197" s="27">
        <v>24000</v>
      </c>
      <c r="H197" s="42">
        <v>5000</v>
      </c>
      <c r="I197" s="42"/>
      <c r="J197" s="42"/>
      <c r="K197" s="42"/>
      <c r="L197" s="42">
        <v>21387</v>
      </c>
      <c r="M197" s="15"/>
    </row>
    <row r="198" spans="1:13">
      <c r="A198" s="84" t="s">
        <v>673</v>
      </c>
      <c r="B198" s="2" t="s">
        <v>7</v>
      </c>
      <c r="C198" s="42">
        <v>22</v>
      </c>
      <c r="D198" s="42">
        <v>2</v>
      </c>
      <c r="E198" s="42" t="s">
        <v>674</v>
      </c>
      <c r="F198" s="42" t="s">
        <v>670</v>
      </c>
      <c r="G198" s="42">
        <v>24000</v>
      </c>
      <c r="H198" s="42">
        <v>11587</v>
      </c>
      <c r="I198" s="42">
        <v>480</v>
      </c>
      <c r="J198" s="42"/>
      <c r="K198" s="42"/>
      <c r="L198" s="42" t="s">
        <v>675</v>
      </c>
      <c r="M198" s="15"/>
    </row>
    <row r="199" spans="1:13">
      <c r="A199" s="84" t="s">
        <v>676</v>
      </c>
      <c r="B199" s="2" t="s">
        <v>7</v>
      </c>
      <c r="C199" s="27">
        <v>20</v>
      </c>
      <c r="D199" s="27"/>
      <c r="E199" s="27" t="s">
        <v>677</v>
      </c>
      <c r="F199" s="27" t="s">
        <v>678</v>
      </c>
      <c r="G199" s="27">
        <v>24000</v>
      </c>
      <c r="H199" s="27">
        <v>12045</v>
      </c>
      <c r="I199" s="27">
        <v>480</v>
      </c>
      <c r="J199" s="27"/>
      <c r="K199" s="27"/>
      <c r="L199" s="27" t="s">
        <v>679</v>
      </c>
      <c r="M199" s="15"/>
    </row>
    <row r="200" spans="1:13">
      <c r="A200" s="84" t="s">
        <v>680</v>
      </c>
      <c r="B200" s="2" t="s">
        <v>7</v>
      </c>
      <c r="C200" s="27">
        <v>19</v>
      </c>
      <c r="D200" s="27">
        <v>3</v>
      </c>
      <c r="E200" s="27" t="s">
        <v>681</v>
      </c>
      <c r="F200" s="27">
        <v>240571</v>
      </c>
      <c r="G200" s="27">
        <v>24000</v>
      </c>
      <c r="H200" s="27">
        <v>11861</v>
      </c>
      <c r="I200" s="27"/>
      <c r="J200" s="27"/>
      <c r="K200" s="27"/>
      <c r="L200" s="27" t="s">
        <v>682</v>
      </c>
      <c r="M200" s="15"/>
    </row>
    <row r="201" spans="1:13">
      <c r="A201" s="84"/>
      <c r="B201" s="2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15"/>
    </row>
    <row r="202" spans="1:13">
      <c r="A202" s="84"/>
      <c r="B202" s="2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15"/>
    </row>
    <row r="203" spans="1:13">
      <c r="A203" s="84"/>
      <c r="B203" s="2"/>
      <c r="C203" s="27"/>
      <c r="D203" s="27"/>
      <c r="E203" s="27"/>
      <c r="F203" s="27"/>
      <c r="G203" s="401"/>
      <c r="H203" s="402"/>
      <c r="I203" s="402"/>
      <c r="J203" s="402"/>
      <c r="K203" s="403"/>
      <c r="L203" s="27"/>
      <c r="M203" s="15"/>
    </row>
    <row r="204" spans="1:13">
      <c r="A204" s="84"/>
      <c r="B204" s="2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15"/>
    </row>
    <row r="205" spans="1:13">
      <c r="A205" s="84"/>
      <c r="B205" s="2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15"/>
    </row>
    <row r="206" spans="1:13">
      <c r="A206" s="84"/>
      <c r="B206" s="2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15"/>
    </row>
    <row r="207" spans="1:13">
      <c r="A207" s="84"/>
      <c r="B207" s="2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15"/>
    </row>
    <row r="208" spans="1:13" ht="36">
      <c r="A208" s="10" t="s">
        <v>58</v>
      </c>
      <c r="B208" s="7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15"/>
    </row>
    <row r="209" spans="1:13">
      <c r="A209" s="18" t="s">
        <v>59</v>
      </c>
      <c r="B209" s="7">
        <f>C209+D209</f>
        <v>234</v>
      </c>
      <c r="C209" s="29">
        <f>SUM(C210:C223)</f>
        <v>165</v>
      </c>
      <c r="D209" s="29">
        <f t="shared" ref="D209" si="12">SUM(D210:D223)</f>
        <v>69</v>
      </c>
      <c r="E209" s="29"/>
      <c r="F209" s="29"/>
      <c r="G209" s="29">
        <f t="shared" ref="G209:J209" si="13">SUM(G210:G223)</f>
        <v>240000</v>
      </c>
      <c r="H209" s="29">
        <f t="shared" si="13"/>
        <v>71338</v>
      </c>
      <c r="I209" s="29">
        <f t="shared" si="13"/>
        <v>2880</v>
      </c>
      <c r="J209" s="29">
        <f t="shared" si="13"/>
        <v>720</v>
      </c>
      <c r="K209" s="29"/>
      <c r="L209" s="29"/>
      <c r="M209" s="15"/>
    </row>
    <row r="210" spans="1:13">
      <c r="A210" s="85" t="s">
        <v>201</v>
      </c>
      <c r="B210" s="2" t="s">
        <v>5</v>
      </c>
      <c r="C210" s="30">
        <v>16</v>
      </c>
      <c r="D210" s="30">
        <v>0</v>
      </c>
      <c r="E210" s="30" t="s">
        <v>254</v>
      </c>
      <c r="F210" s="30" t="s">
        <v>255</v>
      </c>
      <c r="G210" s="30">
        <v>24000</v>
      </c>
      <c r="H210" s="30">
        <v>8800</v>
      </c>
      <c r="I210" s="30">
        <v>0</v>
      </c>
      <c r="J210" s="30">
        <v>0</v>
      </c>
      <c r="K210" s="30"/>
      <c r="L210" s="30" t="s">
        <v>230</v>
      </c>
      <c r="M210" s="15"/>
    </row>
    <row r="211" spans="1:13">
      <c r="A211" s="85" t="s">
        <v>408</v>
      </c>
      <c r="B211" s="2" t="s">
        <v>5</v>
      </c>
      <c r="C211" s="30">
        <v>2</v>
      </c>
      <c r="D211" s="30"/>
      <c r="E211" s="30" t="s">
        <v>401</v>
      </c>
      <c r="F211" s="30" t="s">
        <v>413</v>
      </c>
      <c r="G211" s="30"/>
      <c r="H211" s="30">
        <v>1000</v>
      </c>
      <c r="I211" s="30"/>
      <c r="J211" s="150"/>
      <c r="K211" s="150" t="s">
        <v>414</v>
      </c>
      <c r="L211" s="150"/>
      <c r="M211" s="15"/>
    </row>
    <row r="212" spans="1:13">
      <c r="A212" s="85" t="s">
        <v>408</v>
      </c>
      <c r="B212" s="2" t="s">
        <v>5</v>
      </c>
      <c r="C212" s="30">
        <v>32</v>
      </c>
      <c r="D212" s="30"/>
      <c r="E212" s="30" t="s">
        <v>470</v>
      </c>
      <c r="F212" s="30" t="s">
        <v>471</v>
      </c>
      <c r="G212" s="30"/>
      <c r="H212" s="30"/>
      <c r="I212" s="30"/>
      <c r="J212" s="30" t="s">
        <v>472</v>
      </c>
      <c r="K212" s="30"/>
      <c r="L212" s="30"/>
      <c r="M212" s="15"/>
    </row>
    <row r="213" spans="1:13">
      <c r="A213" s="85" t="s">
        <v>479</v>
      </c>
      <c r="B213" s="2" t="s">
        <v>5</v>
      </c>
      <c r="C213" s="30">
        <v>11</v>
      </c>
      <c r="D213" s="30">
        <v>1</v>
      </c>
      <c r="E213" s="30" t="s">
        <v>452</v>
      </c>
      <c r="F213" s="30" t="s">
        <v>453</v>
      </c>
      <c r="G213" s="30"/>
      <c r="H213" s="407" t="s">
        <v>480</v>
      </c>
      <c r="I213" s="408"/>
      <c r="J213" s="408"/>
      <c r="K213" s="408"/>
      <c r="L213" s="409"/>
      <c r="M213" s="15"/>
    </row>
    <row r="214" spans="1:13" s="113" customFormat="1">
      <c r="A214" s="13" t="s">
        <v>145</v>
      </c>
      <c r="B214" s="2" t="s">
        <v>2</v>
      </c>
      <c r="C214" s="37">
        <v>3</v>
      </c>
      <c r="D214" s="37">
        <v>13</v>
      </c>
      <c r="E214" s="37" t="s">
        <v>456</v>
      </c>
      <c r="F214" s="37" t="s">
        <v>400</v>
      </c>
      <c r="G214" s="37">
        <v>24000</v>
      </c>
      <c r="H214" s="37">
        <v>3016</v>
      </c>
      <c r="I214" s="37">
        <v>0</v>
      </c>
      <c r="J214" s="37">
        <v>0</v>
      </c>
      <c r="K214" s="37"/>
      <c r="L214" s="37" t="s">
        <v>230</v>
      </c>
      <c r="M214" s="112"/>
    </row>
    <row r="215" spans="1:13">
      <c r="A215" s="85" t="s">
        <v>145</v>
      </c>
      <c r="B215" s="2" t="s">
        <v>2</v>
      </c>
      <c r="C215" s="30">
        <v>3</v>
      </c>
      <c r="D215" s="30">
        <v>13</v>
      </c>
      <c r="E215" s="30" t="s">
        <v>243</v>
      </c>
      <c r="F215" s="30" t="s">
        <v>244</v>
      </c>
      <c r="G215" s="37">
        <v>24000</v>
      </c>
      <c r="H215" s="37">
        <v>3016</v>
      </c>
      <c r="I215" s="30">
        <v>0</v>
      </c>
      <c r="J215" s="30">
        <v>0</v>
      </c>
      <c r="K215" s="30"/>
      <c r="L215" s="37" t="s">
        <v>230</v>
      </c>
      <c r="M215" s="15"/>
    </row>
    <row r="216" spans="1:13">
      <c r="A216" s="85" t="s">
        <v>409</v>
      </c>
      <c r="B216" s="2" t="s">
        <v>2</v>
      </c>
      <c r="C216" s="30">
        <v>5</v>
      </c>
      <c r="D216" s="30">
        <v>15</v>
      </c>
      <c r="E216" s="30" t="s">
        <v>410</v>
      </c>
      <c r="F216" s="30" t="s">
        <v>411</v>
      </c>
      <c r="G216" s="30">
        <v>24000</v>
      </c>
      <c r="H216" s="30">
        <v>9050</v>
      </c>
      <c r="I216" s="30"/>
      <c r="J216" s="30"/>
      <c r="K216" s="30"/>
      <c r="L216" s="37" t="s">
        <v>412</v>
      </c>
      <c r="M216" s="15"/>
    </row>
    <row r="217" spans="1:13">
      <c r="A217" s="85" t="s">
        <v>146</v>
      </c>
      <c r="B217" s="2" t="s">
        <v>2</v>
      </c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15"/>
    </row>
    <row r="218" spans="1:13">
      <c r="A218" s="85" t="s">
        <v>621</v>
      </c>
      <c r="B218" s="2" t="s">
        <v>6</v>
      </c>
      <c r="C218" s="30">
        <v>20</v>
      </c>
      <c r="D218" s="30"/>
      <c r="E218" s="30" t="s">
        <v>600</v>
      </c>
      <c r="F218" s="30" t="s">
        <v>601</v>
      </c>
      <c r="G218" s="30">
        <v>24000</v>
      </c>
      <c r="H218" s="30">
        <v>10000</v>
      </c>
      <c r="I218" s="30">
        <v>720</v>
      </c>
      <c r="J218" s="30"/>
      <c r="K218" s="30"/>
      <c r="L218" s="30" t="s">
        <v>602</v>
      </c>
      <c r="M218" s="15"/>
    </row>
    <row r="219" spans="1:13">
      <c r="A219" s="85" t="s">
        <v>621</v>
      </c>
      <c r="B219" s="2" t="s">
        <v>6</v>
      </c>
      <c r="C219" s="30">
        <v>20</v>
      </c>
      <c r="D219" s="30"/>
      <c r="E219" s="30" t="s">
        <v>603</v>
      </c>
      <c r="F219" s="30" t="s">
        <v>604</v>
      </c>
      <c r="G219" s="30">
        <v>24000</v>
      </c>
      <c r="H219" s="30">
        <v>10000</v>
      </c>
      <c r="I219" s="30">
        <v>720</v>
      </c>
      <c r="J219" s="30"/>
      <c r="K219" s="30"/>
      <c r="L219" s="30" t="s">
        <v>602</v>
      </c>
      <c r="M219" s="15"/>
    </row>
    <row r="220" spans="1:13">
      <c r="A220" s="85" t="s">
        <v>621</v>
      </c>
      <c r="B220" s="2" t="s">
        <v>6</v>
      </c>
      <c r="C220" s="30">
        <v>20</v>
      </c>
      <c r="D220" s="30"/>
      <c r="E220" s="30" t="s">
        <v>616</v>
      </c>
      <c r="F220" s="30" t="s">
        <v>617</v>
      </c>
      <c r="G220" s="30">
        <v>24000</v>
      </c>
      <c r="H220" s="30">
        <v>10000</v>
      </c>
      <c r="I220" s="30">
        <v>720</v>
      </c>
      <c r="J220" s="30"/>
      <c r="K220" s="30"/>
      <c r="L220" s="30" t="s">
        <v>622</v>
      </c>
      <c r="M220" s="15"/>
    </row>
    <row r="221" spans="1:13">
      <c r="A221" s="85" t="s">
        <v>155</v>
      </c>
      <c r="B221" s="2" t="s">
        <v>12</v>
      </c>
      <c r="C221" s="30"/>
      <c r="D221" s="30">
        <v>20</v>
      </c>
      <c r="E221" s="30" t="s">
        <v>263</v>
      </c>
      <c r="F221" s="30" t="s">
        <v>265</v>
      </c>
      <c r="G221" s="30">
        <v>24000</v>
      </c>
      <c r="H221" s="30">
        <v>3228</v>
      </c>
      <c r="I221" s="30"/>
      <c r="J221" s="30">
        <v>720</v>
      </c>
      <c r="K221" s="30"/>
      <c r="L221" s="30" t="s">
        <v>236</v>
      </c>
      <c r="M221" s="15"/>
    </row>
    <row r="222" spans="1:13">
      <c r="A222" s="85" t="s">
        <v>98</v>
      </c>
      <c r="B222" s="2" t="s">
        <v>12</v>
      </c>
      <c r="C222" s="30">
        <v>13</v>
      </c>
      <c r="D222" s="30">
        <v>7</v>
      </c>
      <c r="E222" s="30" t="s">
        <v>426</v>
      </c>
      <c r="F222" s="30" t="s">
        <v>344</v>
      </c>
      <c r="G222" s="30">
        <v>24000</v>
      </c>
      <c r="H222" s="30">
        <v>3228</v>
      </c>
      <c r="I222" s="30"/>
      <c r="J222" s="30"/>
      <c r="K222" s="30"/>
      <c r="L222" s="30" t="s">
        <v>421</v>
      </c>
      <c r="M222" s="15"/>
    </row>
    <row r="223" spans="1:13">
      <c r="A223" s="85" t="s">
        <v>621</v>
      </c>
      <c r="B223" s="2" t="s">
        <v>6</v>
      </c>
      <c r="C223" s="30">
        <v>20</v>
      </c>
      <c r="D223" s="30"/>
      <c r="E223" s="30" t="s">
        <v>583</v>
      </c>
      <c r="F223" s="30" t="s">
        <v>623</v>
      </c>
      <c r="G223" s="30">
        <v>24000</v>
      </c>
      <c r="H223" s="30">
        <v>10000</v>
      </c>
      <c r="I223" s="30">
        <v>720</v>
      </c>
      <c r="J223" s="30"/>
      <c r="K223" s="30"/>
      <c r="L223" s="30" t="s">
        <v>622</v>
      </c>
      <c r="M223" s="15"/>
    </row>
    <row r="224" spans="1:13">
      <c r="A224" s="18" t="s">
        <v>60</v>
      </c>
      <c r="B224" s="7">
        <f>C224+D224</f>
        <v>235</v>
      </c>
      <c r="C224" s="21">
        <f t="shared" ref="C224:D224" si="14">SUM(C225:C237)</f>
        <v>18</v>
      </c>
      <c r="D224" s="21">
        <f t="shared" si="14"/>
        <v>217</v>
      </c>
      <c r="E224" s="21"/>
      <c r="F224" s="21"/>
      <c r="G224" s="21">
        <f t="shared" ref="G224:J224" si="15">SUM(G225:G237)</f>
        <v>81000</v>
      </c>
      <c r="H224" s="21">
        <f t="shared" si="15"/>
        <v>86005</v>
      </c>
      <c r="I224" s="21">
        <f t="shared" si="15"/>
        <v>760</v>
      </c>
      <c r="J224" s="21">
        <f t="shared" si="15"/>
        <v>4460</v>
      </c>
      <c r="K224" s="21"/>
      <c r="L224" s="21"/>
      <c r="M224" s="15"/>
    </row>
    <row r="225" spans="1:14">
      <c r="A225" s="85" t="s">
        <v>95</v>
      </c>
      <c r="B225" s="2" t="s">
        <v>3</v>
      </c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15"/>
    </row>
    <row r="226" spans="1:14">
      <c r="A226" s="85" t="s">
        <v>95</v>
      </c>
      <c r="B226" s="2" t="s">
        <v>3</v>
      </c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15"/>
    </row>
    <row r="227" spans="1:14">
      <c r="A227" s="85" t="s">
        <v>96</v>
      </c>
      <c r="B227" s="2" t="s">
        <v>3</v>
      </c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15"/>
    </row>
    <row r="228" spans="1:14">
      <c r="A228" s="85" t="s">
        <v>564</v>
      </c>
      <c r="B228" s="2" t="s">
        <v>14</v>
      </c>
      <c r="C228" s="27">
        <v>0</v>
      </c>
      <c r="D228" s="27">
        <v>20</v>
      </c>
      <c r="E228" s="27" t="s">
        <v>565</v>
      </c>
      <c r="F228" s="27" t="s">
        <v>566</v>
      </c>
      <c r="G228" s="27">
        <v>9000</v>
      </c>
      <c r="H228" s="27">
        <v>8000</v>
      </c>
      <c r="I228" s="27">
        <v>760</v>
      </c>
      <c r="J228" s="27"/>
      <c r="K228" s="27"/>
      <c r="L228" s="27" t="s">
        <v>563</v>
      </c>
      <c r="M228" s="15"/>
    </row>
    <row r="229" spans="1:14">
      <c r="A229" s="85" t="s">
        <v>115</v>
      </c>
      <c r="B229" s="2" t="s">
        <v>14</v>
      </c>
      <c r="C229" s="27">
        <v>0</v>
      </c>
      <c r="D229" s="27">
        <v>20</v>
      </c>
      <c r="E229" s="27" t="s">
        <v>244</v>
      </c>
      <c r="F229" s="27" t="s">
        <v>246</v>
      </c>
      <c r="G229" s="27">
        <v>9000</v>
      </c>
      <c r="H229" s="27">
        <v>10000</v>
      </c>
      <c r="I229" s="27"/>
      <c r="J229" s="27">
        <v>880</v>
      </c>
      <c r="K229" s="27"/>
      <c r="L229" s="27" t="s">
        <v>230</v>
      </c>
      <c r="M229" s="15"/>
    </row>
    <row r="230" spans="1:14">
      <c r="A230" s="85" t="s">
        <v>245</v>
      </c>
      <c r="B230" s="2" t="s">
        <v>14</v>
      </c>
      <c r="C230" s="27">
        <v>0</v>
      </c>
      <c r="D230" s="27">
        <v>20</v>
      </c>
      <c r="E230" s="27" t="s">
        <v>244</v>
      </c>
      <c r="F230" s="27" t="s">
        <v>246</v>
      </c>
      <c r="G230" s="27">
        <v>9000</v>
      </c>
      <c r="H230" s="27">
        <v>9270</v>
      </c>
      <c r="I230" s="27"/>
      <c r="J230" s="27">
        <v>400</v>
      </c>
      <c r="K230" s="27"/>
      <c r="L230" s="27" t="s">
        <v>230</v>
      </c>
      <c r="M230" s="15"/>
    </row>
    <row r="231" spans="1:14">
      <c r="A231" s="85" t="s">
        <v>446</v>
      </c>
      <c r="B231" s="2" t="s">
        <v>14</v>
      </c>
      <c r="C231" s="27">
        <v>0</v>
      </c>
      <c r="D231" s="27">
        <v>26</v>
      </c>
      <c r="E231" s="27" t="s">
        <v>391</v>
      </c>
      <c r="F231" s="27" t="s">
        <v>447</v>
      </c>
      <c r="G231" s="27">
        <v>9000</v>
      </c>
      <c r="H231" s="27">
        <v>6955</v>
      </c>
      <c r="I231" s="27"/>
      <c r="J231" s="27">
        <v>880</v>
      </c>
      <c r="K231" s="27"/>
      <c r="L231" s="27" t="s">
        <v>448</v>
      </c>
      <c r="M231" s="15"/>
    </row>
    <row r="232" spans="1:14" s="117" customFormat="1">
      <c r="A232" s="118" t="s">
        <v>117</v>
      </c>
      <c r="B232" s="119" t="s">
        <v>3</v>
      </c>
      <c r="C232" s="27"/>
      <c r="D232" s="27">
        <v>20</v>
      </c>
      <c r="E232" s="27" t="s">
        <v>252</v>
      </c>
      <c r="F232" s="27" t="s">
        <v>263</v>
      </c>
      <c r="G232" s="27">
        <v>9000</v>
      </c>
      <c r="H232" s="27">
        <v>9980</v>
      </c>
      <c r="I232" s="27">
        <v>0</v>
      </c>
      <c r="J232" s="27">
        <v>0</v>
      </c>
      <c r="K232" s="27"/>
      <c r="L232" s="27" t="s">
        <v>230</v>
      </c>
      <c r="M232" s="116"/>
      <c r="N232" s="117" t="s">
        <v>236</v>
      </c>
    </row>
    <row r="233" spans="1:14">
      <c r="A233" s="118" t="s">
        <v>117</v>
      </c>
      <c r="B233" s="119" t="s">
        <v>3</v>
      </c>
      <c r="C233" s="27"/>
      <c r="D233" s="27">
        <v>20</v>
      </c>
      <c r="E233" s="27" t="s">
        <v>284</v>
      </c>
      <c r="F233" s="27" t="s">
        <v>285</v>
      </c>
      <c r="G233" s="27">
        <v>9000</v>
      </c>
      <c r="H233" s="27">
        <v>9980</v>
      </c>
      <c r="I233" s="27">
        <v>0</v>
      </c>
      <c r="J233" s="27">
        <v>0</v>
      </c>
      <c r="K233" s="27"/>
      <c r="L233" s="27" t="s">
        <v>230</v>
      </c>
      <c r="M233" s="15"/>
    </row>
    <row r="234" spans="1:14">
      <c r="A234" s="118" t="s">
        <v>117</v>
      </c>
      <c r="B234" s="119" t="s">
        <v>3</v>
      </c>
      <c r="C234" s="27"/>
      <c r="D234" s="27">
        <v>20</v>
      </c>
      <c r="E234" s="27" t="s">
        <v>322</v>
      </c>
      <c r="F234" s="27" t="s">
        <v>280</v>
      </c>
      <c r="G234" s="27">
        <v>9000</v>
      </c>
      <c r="H234" s="27">
        <v>9980</v>
      </c>
      <c r="I234" s="27"/>
      <c r="J234" s="27">
        <v>600</v>
      </c>
      <c r="K234" s="27"/>
      <c r="L234" s="27" t="s">
        <v>230</v>
      </c>
      <c r="M234" s="15"/>
    </row>
    <row r="235" spans="1:14">
      <c r="A235" s="85" t="s">
        <v>340</v>
      </c>
      <c r="B235" s="2" t="s">
        <v>3</v>
      </c>
      <c r="C235" s="27"/>
      <c r="D235" s="27">
        <v>20</v>
      </c>
      <c r="E235" s="27" t="s">
        <v>312</v>
      </c>
      <c r="F235" s="27" t="s">
        <v>323</v>
      </c>
      <c r="G235" s="27">
        <v>9000</v>
      </c>
      <c r="H235" s="27">
        <v>9950</v>
      </c>
      <c r="I235" s="27"/>
      <c r="J235" s="27">
        <v>800</v>
      </c>
      <c r="K235" s="27"/>
      <c r="L235" s="27" t="s">
        <v>230</v>
      </c>
      <c r="M235" s="15"/>
    </row>
    <row r="236" spans="1:14">
      <c r="A236" s="85" t="s">
        <v>311</v>
      </c>
      <c r="B236" s="2" t="s">
        <v>14</v>
      </c>
      <c r="C236" s="27"/>
      <c r="D236" s="27">
        <v>20</v>
      </c>
      <c r="E236" s="27" t="s">
        <v>276</v>
      </c>
      <c r="F236" s="27" t="s">
        <v>277</v>
      </c>
      <c r="G236" s="27">
        <v>9000</v>
      </c>
      <c r="H236" s="27">
        <v>11890</v>
      </c>
      <c r="I236" s="27">
        <v>0</v>
      </c>
      <c r="J236" s="27">
        <v>900</v>
      </c>
      <c r="K236" s="27"/>
      <c r="L236" s="27" t="s">
        <v>230</v>
      </c>
      <c r="M236" s="15"/>
    </row>
    <row r="237" spans="1:14" ht="36">
      <c r="A237" s="13" t="s">
        <v>195</v>
      </c>
      <c r="B237" s="2" t="s">
        <v>7</v>
      </c>
      <c r="C237" s="42">
        <v>18</v>
      </c>
      <c r="D237" s="42">
        <v>31</v>
      </c>
      <c r="E237" s="42" t="s">
        <v>550</v>
      </c>
      <c r="F237" s="42" t="s">
        <v>551</v>
      </c>
      <c r="G237" s="398" t="s">
        <v>552</v>
      </c>
      <c r="H237" s="399"/>
      <c r="I237" s="399"/>
      <c r="J237" s="399"/>
      <c r="K237" s="400"/>
      <c r="L237" s="42" t="s">
        <v>546</v>
      </c>
      <c r="M237" s="15"/>
    </row>
    <row r="238" spans="1:14" ht="36">
      <c r="A238" s="23" t="s">
        <v>61</v>
      </c>
      <c r="B238" s="5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15"/>
    </row>
    <row r="239" spans="1:14" ht="36">
      <c r="A239" s="10" t="s">
        <v>62</v>
      </c>
      <c r="B239" s="7">
        <f>C239+D239</f>
        <v>20</v>
      </c>
      <c r="C239" s="35">
        <f>C240</f>
        <v>0</v>
      </c>
      <c r="D239" s="35">
        <f t="shared" ref="D239" si="16">D240</f>
        <v>20</v>
      </c>
      <c r="E239" s="35"/>
      <c r="F239" s="35"/>
      <c r="G239" s="35">
        <f t="shared" ref="G239:J239" si="17">G240</f>
        <v>24000</v>
      </c>
      <c r="H239" s="35">
        <f t="shared" si="17"/>
        <v>19989</v>
      </c>
      <c r="I239" s="35">
        <f t="shared" si="17"/>
        <v>2400</v>
      </c>
      <c r="J239" s="35">
        <f t="shared" si="17"/>
        <v>0</v>
      </c>
      <c r="K239" s="35"/>
      <c r="L239" s="35"/>
      <c r="M239" s="15"/>
    </row>
    <row r="240" spans="1:14">
      <c r="A240" s="85" t="s">
        <v>613</v>
      </c>
      <c r="B240" s="2" t="s">
        <v>9</v>
      </c>
      <c r="C240" s="27"/>
      <c r="D240" s="27">
        <v>20</v>
      </c>
      <c r="E240" s="27" t="s">
        <v>603</v>
      </c>
      <c r="F240" s="27" t="s">
        <v>589</v>
      </c>
      <c r="G240" s="27">
        <v>24000</v>
      </c>
      <c r="H240" s="27">
        <v>19989</v>
      </c>
      <c r="I240" s="27">
        <v>2400</v>
      </c>
      <c r="J240" s="27"/>
      <c r="K240" s="27"/>
      <c r="L240" s="27" t="s">
        <v>614</v>
      </c>
      <c r="M240" s="15"/>
    </row>
    <row r="241" spans="1:13">
      <c r="A241" s="10" t="s">
        <v>627</v>
      </c>
      <c r="B241" s="299">
        <f>B242+B243</f>
        <v>40</v>
      </c>
      <c r="C241" s="35">
        <f>C242+C243</f>
        <v>20</v>
      </c>
      <c r="D241" s="35">
        <f>D242+D243</f>
        <v>20</v>
      </c>
      <c r="E241" s="35"/>
      <c r="F241" s="35"/>
      <c r="G241" s="35">
        <f>G244</f>
        <v>0</v>
      </c>
      <c r="H241" s="35">
        <f>H244</f>
        <v>0</v>
      </c>
      <c r="I241" s="35">
        <f>I244</f>
        <v>0</v>
      </c>
      <c r="J241" s="35">
        <f>J244</f>
        <v>0</v>
      </c>
      <c r="K241" s="35"/>
      <c r="L241" s="35"/>
      <c r="M241" s="15"/>
    </row>
    <row r="242" spans="1:13" s="200" customFormat="1">
      <c r="A242" s="290" t="s">
        <v>662</v>
      </c>
      <c r="B242" s="287">
        <f>C242+D242</f>
        <v>20</v>
      </c>
      <c r="C242" s="288"/>
      <c r="D242" s="149">
        <v>20</v>
      </c>
      <c r="E242" s="149" t="s">
        <v>536</v>
      </c>
      <c r="F242" s="149" t="s">
        <v>663</v>
      </c>
      <c r="G242" s="149">
        <v>24000</v>
      </c>
      <c r="H242" s="149">
        <v>5740</v>
      </c>
      <c r="I242" s="149">
        <v>1680</v>
      </c>
      <c r="J242" s="149">
        <v>22540</v>
      </c>
      <c r="K242" s="149"/>
      <c r="L242" s="149" t="s">
        <v>664</v>
      </c>
      <c r="M242" s="289"/>
    </row>
    <row r="243" spans="1:13" s="200" customFormat="1">
      <c r="A243" s="290" t="s">
        <v>657</v>
      </c>
      <c r="B243" s="287">
        <f>C243+D243</f>
        <v>20</v>
      </c>
      <c r="C243" s="149">
        <v>20</v>
      </c>
      <c r="D243" s="149"/>
      <c r="E243" s="149" t="s">
        <v>386</v>
      </c>
      <c r="F243" s="149" t="s">
        <v>373</v>
      </c>
      <c r="G243" s="149">
        <v>30000</v>
      </c>
      <c r="H243" s="149">
        <v>9000</v>
      </c>
      <c r="I243" s="149"/>
      <c r="J243" s="149">
        <v>22000</v>
      </c>
      <c r="K243" s="149"/>
      <c r="L243" s="149" t="s">
        <v>658</v>
      </c>
      <c r="M243" s="289"/>
    </row>
    <row r="244" spans="1:13" ht="36">
      <c r="A244" s="10" t="s">
        <v>64</v>
      </c>
      <c r="B244" s="7">
        <f>C244+D244</f>
        <v>0</v>
      </c>
      <c r="C244" s="35">
        <f>C245</f>
        <v>0</v>
      </c>
      <c r="D244" s="35">
        <f t="shared" ref="D244" si="18">D245</f>
        <v>0</v>
      </c>
      <c r="E244" s="35"/>
      <c r="F244" s="35"/>
      <c r="G244" s="35">
        <f t="shared" ref="G244:J244" si="19">G245</f>
        <v>0</v>
      </c>
      <c r="H244" s="35">
        <f t="shared" si="19"/>
        <v>0</v>
      </c>
      <c r="I244" s="35">
        <f t="shared" si="19"/>
        <v>0</v>
      </c>
      <c r="J244" s="35">
        <f t="shared" si="19"/>
        <v>0</v>
      </c>
      <c r="K244" s="35"/>
      <c r="L244" s="35"/>
      <c r="M244" s="15"/>
    </row>
    <row r="245" spans="1:13" ht="36">
      <c r="A245" s="85" t="s">
        <v>65</v>
      </c>
      <c r="B245" s="2" t="s">
        <v>14</v>
      </c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15"/>
    </row>
    <row r="246" spans="1:13" ht="36">
      <c r="A246" s="23" t="s">
        <v>66</v>
      </c>
      <c r="B246" s="5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15"/>
    </row>
    <row r="247" spans="1:13" ht="36">
      <c r="A247" s="10" t="s">
        <v>67</v>
      </c>
      <c r="B247" s="4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15"/>
    </row>
    <row r="248" spans="1:13" ht="36">
      <c r="A248" s="10" t="s">
        <v>161</v>
      </c>
      <c r="B248" s="7">
        <f>C248+D248</f>
        <v>20</v>
      </c>
      <c r="C248" s="35">
        <f>C249</f>
        <v>0</v>
      </c>
      <c r="D248" s="35">
        <f t="shared" ref="D248" si="20">D249</f>
        <v>20</v>
      </c>
      <c r="E248" s="35"/>
      <c r="F248" s="35"/>
      <c r="G248" s="35">
        <f t="shared" ref="G248:J248" si="21">G249</f>
        <v>30000</v>
      </c>
      <c r="H248" s="35">
        <f t="shared" si="21"/>
        <v>15505</v>
      </c>
      <c r="I248" s="35">
        <f t="shared" si="21"/>
        <v>1560</v>
      </c>
      <c r="J248" s="35">
        <f t="shared" si="21"/>
        <v>0</v>
      </c>
      <c r="K248" s="35"/>
      <c r="L248" s="35"/>
      <c r="M248" s="15"/>
    </row>
    <row r="249" spans="1:13">
      <c r="A249" s="85" t="s">
        <v>588</v>
      </c>
      <c r="B249" s="2" t="s">
        <v>9</v>
      </c>
      <c r="C249" s="27"/>
      <c r="D249" s="27">
        <v>20</v>
      </c>
      <c r="E249" s="27" t="s">
        <v>589</v>
      </c>
      <c r="F249" s="27" t="s">
        <v>568</v>
      </c>
      <c r="G249" s="27">
        <v>30000</v>
      </c>
      <c r="H249" s="27">
        <v>15505</v>
      </c>
      <c r="I249" s="27">
        <v>1560</v>
      </c>
      <c r="J249" s="27"/>
      <c r="K249" s="27"/>
      <c r="L249" s="27" t="s">
        <v>590</v>
      </c>
      <c r="M249" s="15"/>
    </row>
    <row r="250" spans="1:13" ht="54">
      <c r="A250" s="10" t="s">
        <v>68</v>
      </c>
      <c r="B250" s="7">
        <f>C250+D250</f>
        <v>169</v>
      </c>
      <c r="C250" s="35">
        <f>C251+C252+C253+C254+C255+C256+C257+C258</f>
        <v>169</v>
      </c>
      <c r="D250" s="35">
        <f t="shared" ref="D250" si="22">D251</f>
        <v>0</v>
      </c>
      <c r="E250" s="35"/>
      <c r="F250" s="35"/>
      <c r="G250" s="35">
        <f t="shared" ref="G250:J250" si="23">G251</f>
        <v>0</v>
      </c>
      <c r="H250" s="35">
        <v>80000</v>
      </c>
      <c r="I250" s="35">
        <f t="shared" si="23"/>
        <v>0</v>
      </c>
      <c r="J250" s="35">
        <f t="shared" si="23"/>
        <v>0</v>
      </c>
      <c r="K250" s="35"/>
      <c r="L250" s="35"/>
      <c r="M250" s="15"/>
    </row>
    <row r="251" spans="1:13">
      <c r="A251" s="85" t="s">
        <v>235</v>
      </c>
      <c r="B251" s="2" t="s">
        <v>7</v>
      </c>
      <c r="C251" s="27">
        <v>26</v>
      </c>
      <c r="D251" s="27">
        <v>0</v>
      </c>
      <c r="E251" s="27" t="s">
        <v>237</v>
      </c>
      <c r="F251" s="27" t="s">
        <v>238</v>
      </c>
      <c r="G251" s="27"/>
      <c r="H251" s="27">
        <v>7500</v>
      </c>
      <c r="I251" s="27">
        <v>0</v>
      </c>
      <c r="J251" s="27">
        <v>0</v>
      </c>
      <c r="K251" s="27"/>
      <c r="L251" s="27" t="s">
        <v>230</v>
      </c>
      <c r="M251" s="15"/>
    </row>
    <row r="252" spans="1:13">
      <c r="A252" s="85" t="s">
        <v>250</v>
      </c>
      <c r="B252" s="2" t="s">
        <v>7</v>
      </c>
      <c r="C252" s="27">
        <v>26</v>
      </c>
      <c r="D252" s="27">
        <v>0</v>
      </c>
      <c r="E252" s="27" t="s">
        <v>237</v>
      </c>
      <c r="F252" s="27" t="s">
        <v>251</v>
      </c>
      <c r="G252" s="27"/>
      <c r="H252" s="27">
        <v>7500</v>
      </c>
      <c r="I252" s="27">
        <v>0</v>
      </c>
      <c r="J252" s="27">
        <v>0</v>
      </c>
      <c r="K252" s="27"/>
      <c r="L252" s="27" t="s">
        <v>230</v>
      </c>
      <c r="M252" s="15"/>
    </row>
    <row r="253" spans="1:13">
      <c r="A253" s="85" t="s">
        <v>250</v>
      </c>
      <c r="B253" s="2" t="s">
        <v>7</v>
      </c>
      <c r="C253" s="27">
        <v>28</v>
      </c>
      <c r="D253" s="27">
        <v>0</v>
      </c>
      <c r="E253" s="27" t="s">
        <v>279</v>
      </c>
      <c r="F253" s="27" t="s">
        <v>280</v>
      </c>
      <c r="G253" s="27"/>
      <c r="H253" s="27">
        <v>25000</v>
      </c>
      <c r="I253" s="27"/>
      <c r="J253" s="27"/>
      <c r="K253" s="27"/>
      <c r="L253" s="27" t="s">
        <v>230</v>
      </c>
      <c r="M253" s="15"/>
    </row>
    <row r="254" spans="1:13">
      <c r="A254" s="85" t="s">
        <v>250</v>
      </c>
      <c r="B254" s="2" t="s">
        <v>7</v>
      </c>
      <c r="C254" s="27">
        <v>30</v>
      </c>
      <c r="D254" s="27"/>
      <c r="E254" s="27" t="s">
        <v>401</v>
      </c>
      <c r="F254" s="27" t="s">
        <v>394</v>
      </c>
      <c r="G254" s="27"/>
      <c r="H254" s="27"/>
      <c r="I254" s="27"/>
      <c r="J254" s="27"/>
      <c r="K254" s="27"/>
      <c r="L254" s="27" t="s">
        <v>418</v>
      </c>
      <c r="M254" s="15"/>
    </row>
    <row r="255" spans="1:13">
      <c r="A255" s="85" t="s">
        <v>235</v>
      </c>
      <c r="B255" s="2" t="s">
        <v>7</v>
      </c>
      <c r="C255" s="27">
        <v>34</v>
      </c>
      <c r="D255" s="27">
        <v>0</v>
      </c>
      <c r="E255" s="27" t="s">
        <v>502</v>
      </c>
      <c r="F255" s="27" t="s">
        <v>501</v>
      </c>
      <c r="G255" s="398" t="s">
        <v>530</v>
      </c>
      <c r="H255" s="399"/>
      <c r="I255" s="399"/>
      <c r="J255" s="399"/>
      <c r="K255" s="400"/>
      <c r="L255" s="27" t="s">
        <v>531</v>
      </c>
      <c r="M255" s="15"/>
    </row>
    <row r="256" spans="1:13">
      <c r="A256" s="85"/>
      <c r="B256" s="2"/>
      <c r="C256" s="27"/>
      <c r="D256" s="27"/>
      <c r="E256" s="27"/>
      <c r="F256" s="27"/>
      <c r="G256" s="398"/>
      <c r="H256" s="399"/>
      <c r="I256" s="399"/>
      <c r="J256" s="399"/>
      <c r="K256" s="400"/>
      <c r="L256" s="27"/>
      <c r="M256" s="15"/>
    </row>
    <row r="257" spans="1:13">
      <c r="A257" s="85"/>
      <c r="B257" s="2"/>
      <c r="C257" s="27"/>
      <c r="D257" s="27"/>
      <c r="E257" s="27"/>
      <c r="F257" s="27"/>
      <c r="G257" s="398"/>
      <c r="H257" s="399"/>
      <c r="I257" s="399"/>
      <c r="J257" s="399"/>
      <c r="K257" s="400"/>
      <c r="L257" s="27"/>
      <c r="M257" s="15"/>
    </row>
    <row r="258" spans="1:13">
      <c r="A258" s="85" t="s">
        <v>264</v>
      </c>
      <c r="B258" s="2" t="s">
        <v>6</v>
      </c>
      <c r="C258" s="27">
        <v>25</v>
      </c>
      <c r="D258" s="27">
        <v>0</v>
      </c>
      <c r="E258" s="27" t="s">
        <v>312</v>
      </c>
      <c r="F258" s="27" t="s">
        <v>313</v>
      </c>
      <c r="G258" s="27"/>
      <c r="H258" s="27">
        <v>40000</v>
      </c>
      <c r="I258" s="27"/>
      <c r="J258" s="27"/>
      <c r="K258" s="27"/>
      <c r="L258" s="27" t="s">
        <v>230</v>
      </c>
      <c r="M258" s="15"/>
    </row>
    <row r="259" spans="1:13">
      <c r="A259" s="10" t="s">
        <v>191</v>
      </c>
      <c r="B259" s="7">
        <f>C259+D259</f>
        <v>20</v>
      </c>
      <c r="C259" s="29">
        <f>C260</f>
        <v>0</v>
      </c>
      <c r="D259" s="29">
        <f t="shared" ref="D259" si="24">D260</f>
        <v>20</v>
      </c>
      <c r="E259" s="29"/>
      <c r="F259" s="29"/>
      <c r="G259" s="29">
        <f t="shared" ref="G259:J259" si="25">G260</f>
        <v>15000</v>
      </c>
      <c r="H259" s="29">
        <f t="shared" si="25"/>
        <v>8000</v>
      </c>
      <c r="I259" s="29">
        <f t="shared" si="25"/>
        <v>780</v>
      </c>
      <c r="J259" s="29">
        <f t="shared" si="25"/>
        <v>0</v>
      </c>
      <c r="K259" s="29"/>
      <c r="L259" s="29"/>
      <c r="M259" s="15"/>
    </row>
    <row r="260" spans="1:13">
      <c r="A260" s="85" t="s">
        <v>549</v>
      </c>
      <c r="B260" s="2" t="s">
        <v>14</v>
      </c>
      <c r="C260" s="27">
        <v>0</v>
      </c>
      <c r="D260" s="27">
        <v>20</v>
      </c>
      <c r="E260" s="27" t="s">
        <v>541</v>
      </c>
      <c r="F260" s="27" t="s">
        <v>542</v>
      </c>
      <c r="G260" s="27">
        <v>15000</v>
      </c>
      <c r="H260" s="27">
        <v>8000</v>
      </c>
      <c r="I260" s="27">
        <v>780</v>
      </c>
      <c r="J260" s="27"/>
      <c r="K260" s="27"/>
      <c r="L260" s="27" t="s">
        <v>546</v>
      </c>
      <c r="M260" s="15"/>
    </row>
    <row r="261" spans="1:13">
      <c r="A261" s="10" t="s">
        <v>697</v>
      </c>
      <c r="B261" s="35">
        <v>1669</v>
      </c>
      <c r="C261" s="35"/>
      <c r="D261" s="35"/>
      <c r="E261" s="35"/>
      <c r="F261" s="35"/>
      <c r="G261" s="35">
        <f>SUM(G262:G364)</f>
        <v>0</v>
      </c>
      <c r="H261" s="35">
        <f t="shared" ref="H261:J261" si="26">SUM(H262:H364)</f>
        <v>0</v>
      </c>
      <c r="I261" s="35">
        <f t="shared" si="26"/>
        <v>0</v>
      </c>
      <c r="J261" s="35">
        <f t="shared" si="26"/>
        <v>0</v>
      </c>
      <c r="K261" s="35"/>
      <c r="L261" s="35"/>
      <c r="M261" s="15"/>
    </row>
    <row r="262" spans="1:13" s="17" customFormat="1">
      <c r="A262" s="85" t="s">
        <v>698</v>
      </c>
      <c r="B262" s="2">
        <v>1691</v>
      </c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16"/>
    </row>
    <row r="263" spans="1:13" s="17" customFormat="1" ht="36">
      <c r="A263" s="85" t="s">
        <v>699</v>
      </c>
      <c r="B263" s="2">
        <v>81</v>
      </c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16"/>
    </row>
    <row r="264" spans="1:13" s="17" customFormat="1" ht="36">
      <c r="A264" s="85" t="s">
        <v>700</v>
      </c>
      <c r="B264" s="2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16"/>
    </row>
    <row r="265" spans="1:13" s="17" customFormat="1">
      <c r="A265" s="85"/>
      <c r="B265" s="2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16"/>
    </row>
    <row r="266" spans="1:13" s="17" customFormat="1">
      <c r="A266" s="85" t="s">
        <v>701</v>
      </c>
      <c r="B266" s="2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16"/>
    </row>
    <row r="267" spans="1:13" s="17" customFormat="1">
      <c r="A267" s="85" t="s">
        <v>702</v>
      </c>
      <c r="B267" s="2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16"/>
    </row>
    <row r="268" spans="1:13" s="17" customFormat="1">
      <c r="A268" s="85"/>
      <c r="B268" s="2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16"/>
    </row>
    <row r="269" spans="1:13" s="17" customFormat="1">
      <c r="A269" s="85"/>
      <c r="B269" s="2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16"/>
    </row>
    <row r="270" spans="1:13" s="17" customFormat="1">
      <c r="A270" s="85"/>
      <c r="B270" s="2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16"/>
    </row>
    <row r="271" spans="1:13" s="17" customFormat="1">
      <c r="A271" s="85"/>
      <c r="B271" s="2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16"/>
    </row>
    <row r="272" spans="1:13" s="17" customFormat="1">
      <c r="A272" s="85"/>
      <c r="B272" s="2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16"/>
    </row>
    <row r="273" spans="1:13" s="17" customFormat="1">
      <c r="A273" s="85"/>
      <c r="B273" s="2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16"/>
    </row>
    <row r="274" spans="1:13" s="17" customFormat="1">
      <c r="A274" s="85"/>
      <c r="B274" s="2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16"/>
    </row>
    <row r="275" spans="1:13" s="17" customFormat="1">
      <c r="A275" s="85"/>
      <c r="B275" s="2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16"/>
    </row>
    <row r="276" spans="1:13" s="17" customFormat="1">
      <c r="A276" s="85"/>
      <c r="B276" s="2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16"/>
    </row>
    <row r="277" spans="1:13" s="17" customFormat="1">
      <c r="A277" s="85"/>
      <c r="B277" s="2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16"/>
    </row>
    <row r="278" spans="1:13" s="17" customFormat="1">
      <c r="A278" s="85"/>
      <c r="B278" s="2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16"/>
    </row>
    <row r="279" spans="1:13" s="17" customFormat="1">
      <c r="A279" s="85"/>
      <c r="B279" s="2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16"/>
    </row>
    <row r="280" spans="1:13" s="17" customFormat="1">
      <c r="A280" s="90"/>
      <c r="B280" s="2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16"/>
    </row>
    <row r="281" spans="1:13" s="17" customFormat="1">
      <c r="A281" s="90"/>
      <c r="B281" s="2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16"/>
    </row>
    <row r="282" spans="1:13" s="17" customFormat="1">
      <c r="A282" s="90"/>
      <c r="B282" s="2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16"/>
    </row>
    <row r="283" spans="1:13" s="17" customFormat="1">
      <c r="A283" s="90"/>
      <c r="B283" s="2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16"/>
    </row>
    <row r="284" spans="1:13" s="17" customFormat="1">
      <c r="A284" s="90"/>
      <c r="B284" s="2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16"/>
    </row>
    <row r="285" spans="1:13" s="17" customFormat="1">
      <c r="A285" s="90"/>
      <c r="B285" s="2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16"/>
    </row>
    <row r="286" spans="1:13" s="17" customFormat="1">
      <c r="A286" s="90"/>
      <c r="B286" s="2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16"/>
    </row>
    <row r="287" spans="1:13" s="17" customFormat="1">
      <c r="A287" s="90"/>
      <c r="B287" s="2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16"/>
    </row>
    <row r="288" spans="1:13" s="17" customFormat="1">
      <c r="A288" s="90"/>
      <c r="B288" s="2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16"/>
    </row>
    <row r="289" spans="1:13" s="17" customFormat="1">
      <c r="A289" s="90"/>
      <c r="B289" s="2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16"/>
    </row>
    <row r="290" spans="1:13" s="17" customFormat="1">
      <c r="A290" s="90"/>
      <c r="B290" s="2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16"/>
    </row>
    <row r="291" spans="1:13" s="17" customFormat="1">
      <c r="A291" s="90"/>
      <c r="B291" s="2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16"/>
    </row>
    <row r="292" spans="1:13" s="17" customFormat="1">
      <c r="A292" s="90"/>
      <c r="B292" s="2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16"/>
    </row>
    <row r="293" spans="1:13" s="17" customFormat="1">
      <c r="A293" s="90"/>
      <c r="B293" s="2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16"/>
    </row>
    <row r="294" spans="1:13" s="17" customFormat="1">
      <c r="A294" s="90"/>
      <c r="B294" s="2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16"/>
    </row>
    <row r="295" spans="1:13" s="17" customFormat="1">
      <c r="A295" s="90"/>
      <c r="B295" s="2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16"/>
    </row>
    <row r="296" spans="1:13" s="17" customFormat="1">
      <c r="A296" s="90"/>
      <c r="B296" s="2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16"/>
    </row>
    <row r="297" spans="1:13" s="17" customFormat="1">
      <c r="A297" s="90"/>
      <c r="B297" s="2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16"/>
    </row>
    <row r="298" spans="1:13" s="17" customFormat="1">
      <c r="A298" s="90"/>
      <c r="B298" s="2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16"/>
    </row>
    <row r="299" spans="1:13" s="17" customFormat="1">
      <c r="A299" s="90"/>
      <c r="B299" s="2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16"/>
    </row>
    <row r="300" spans="1:13" s="17" customFormat="1">
      <c r="A300" s="90"/>
      <c r="B300" s="2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16"/>
    </row>
    <row r="301" spans="1:13" s="17" customFormat="1">
      <c r="A301" s="90"/>
      <c r="B301" s="2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16"/>
    </row>
    <row r="302" spans="1:13" s="17" customFormat="1">
      <c r="A302" s="90"/>
      <c r="B302" s="2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16"/>
    </row>
    <row r="303" spans="1:13" s="17" customFormat="1">
      <c r="A303" s="90"/>
      <c r="B303" s="2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16"/>
    </row>
    <row r="304" spans="1:13" s="17" customFormat="1">
      <c r="A304" s="90"/>
      <c r="B304" s="2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16"/>
    </row>
    <row r="305" spans="1:13" s="17" customFormat="1">
      <c r="A305" s="90"/>
      <c r="B305" s="2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16"/>
    </row>
    <row r="306" spans="1:13" s="17" customFormat="1">
      <c r="A306" s="90"/>
      <c r="B306" s="2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16"/>
    </row>
    <row r="307" spans="1:13" s="17" customFormat="1">
      <c r="A307" s="90"/>
      <c r="B307" s="2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16"/>
    </row>
    <row r="308" spans="1:13" s="17" customFormat="1">
      <c r="A308" s="90"/>
      <c r="B308" s="2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16"/>
    </row>
    <row r="309" spans="1:13" s="17" customFormat="1">
      <c r="A309" s="90"/>
      <c r="B309" s="2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16"/>
    </row>
    <row r="310" spans="1:13" s="17" customFormat="1">
      <c r="A310" s="90"/>
      <c r="B310" s="2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16"/>
    </row>
    <row r="311" spans="1:13" s="17" customFormat="1">
      <c r="A311" s="90"/>
      <c r="B311" s="2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16"/>
    </row>
    <row r="312" spans="1:13" s="17" customFormat="1">
      <c r="A312" s="90"/>
      <c r="B312" s="2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16"/>
    </row>
    <row r="313" spans="1:13" s="17" customFormat="1">
      <c r="A313" s="90"/>
      <c r="B313" s="2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16"/>
    </row>
    <row r="314" spans="1:13" s="17" customFormat="1">
      <c r="A314" s="90"/>
      <c r="B314" s="2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16"/>
    </row>
    <row r="315" spans="1:13" s="17" customFormat="1">
      <c r="A315" s="90"/>
      <c r="B315" s="2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16"/>
    </row>
    <row r="316" spans="1:13" s="17" customFormat="1">
      <c r="A316" s="90"/>
      <c r="B316" s="2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16"/>
    </row>
    <row r="317" spans="1:13" s="17" customFormat="1">
      <c r="A317" s="90"/>
      <c r="B317" s="2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16"/>
    </row>
    <row r="318" spans="1:13" s="17" customFormat="1">
      <c r="A318" s="90"/>
      <c r="B318" s="2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16"/>
    </row>
    <row r="319" spans="1:13" s="17" customFormat="1">
      <c r="A319" s="90"/>
      <c r="B319" s="2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16"/>
    </row>
    <row r="320" spans="1:13" s="17" customFormat="1">
      <c r="A320" s="90"/>
      <c r="B320" s="2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16"/>
    </row>
    <row r="321" spans="1:13" s="17" customFormat="1">
      <c r="A321" s="90"/>
      <c r="B321" s="2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16"/>
    </row>
    <row r="322" spans="1:13" s="17" customFormat="1">
      <c r="A322" s="90"/>
      <c r="B322" s="2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16"/>
    </row>
    <row r="323" spans="1:13" s="17" customFormat="1">
      <c r="A323" s="90"/>
      <c r="B323" s="2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16"/>
    </row>
    <row r="324" spans="1:13" s="17" customFormat="1">
      <c r="A324" s="90"/>
      <c r="B324" s="2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16"/>
    </row>
    <row r="325" spans="1:13" s="17" customFormat="1">
      <c r="A325" s="90"/>
      <c r="B325" s="2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16"/>
    </row>
    <row r="326" spans="1:13" s="17" customFormat="1">
      <c r="A326" s="90"/>
      <c r="B326" s="2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16"/>
    </row>
    <row r="327" spans="1:13" s="17" customFormat="1">
      <c r="A327" s="90"/>
      <c r="B327" s="2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16"/>
    </row>
    <row r="328" spans="1:13" s="17" customFormat="1">
      <c r="A328" s="90"/>
      <c r="B328" s="2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16"/>
    </row>
    <row r="329" spans="1:13" s="17" customFormat="1">
      <c r="A329" s="90"/>
      <c r="B329" s="2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16"/>
    </row>
    <row r="330" spans="1:13" s="17" customFormat="1">
      <c r="A330" s="90"/>
      <c r="B330" s="2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16"/>
    </row>
    <row r="331" spans="1:13" s="17" customFormat="1">
      <c r="A331" s="90"/>
      <c r="B331" s="2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16"/>
    </row>
    <row r="332" spans="1:13" s="17" customFormat="1">
      <c r="A332" s="90"/>
      <c r="B332" s="2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16"/>
    </row>
    <row r="333" spans="1:13" s="17" customFormat="1">
      <c r="A333" s="90"/>
      <c r="B333" s="2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16"/>
    </row>
    <row r="334" spans="1:13" s="17" customFormat="1">
      <c r="A334" s="90"/>
      <c r="B334" s="2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16"/>
    </row>
    <row r="335" spans="1:13" s="17" customFormat="1">
      <c r="A335" s="90"/>
      <c r="B335" s="2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16"/>
    </row>
    <row r="336" spans="1:13" s="17" customFormat="1">
      <c r="A336" s="90"/>
      <c r="B336" s="2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16"/>
    </row>
    <row r="337" spans="1:13" s="17" customFormat="1">
      <c r="A337" s="90"/>
      <c r="B337" s="2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16"/>
    </row>
    <row r="338" spans="1:13" s="17" customFormat="1">
      <c r="A338" s="90"/>
      <c r="B338" s="2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16"/>
    </row>
    <row r="339" spans="1:13" s="17" customFormat="1">
      <c r="A339" s="90"/>
      <c r="B339" s="2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16"/>
    </row>
    <row r="340" spans="1:13" s="17" customFormat="1">
      <c r="A340" s="90"/>
      <c r="B340" s="2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16"/>
    </row>
    <row r="341" spans="1:13" s="17" customFormat="1">
      <c r="A341" s="90"/>
      <c r="B341" s="2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16"/>
    </row>
    <row r="342" spans="1:13" s="17" customFormat="1">
      <c r="A342" s="90"/>
      <c r="B342" s="2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16"/>
    </row>
    <row r="343" spans="1:13" s="17" customFormat="1">
      <c r="A343" s="90"/>
      <c r="B343" s="2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16"/>
    </row>
    <row r="344" spans="1:13" s="17" customFormat="1">
      <c r="A344" s="90"/>
      <c r="B344" s="2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16"/>
    </row>
    <row r="345" spans="1:13" s="17" customFormat="1">
      <c r="A345" s="90"/>
      <c r="B345" s="2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16"/>
    </row>
    <row r="346" spans="1:13" s="17" customFormat="1">
      <c r="A346" s="90"/>
      <c r="B346" s="2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16"/>
    </row>
    <row r="347" spans="1:13" s="17" customFormat="1">
      <c r="A347" s="90"/>
      <c r="B347" s="2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16"/>
    </row>
    <row r="348" spans="1:13" s="17" customFormat="1">
      <c r="A348" s="90"/>
      <c r="B348" s="2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16"/>
    </row>
    <row r="349" spans="1:13" s="17" customFormat="1">
      <c r="A349" s="10" t="s">
        <v>490</v>
      </c>
      <c r="B349" s="7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16"/>
    </row>
    <row r="350" spans="1:13" s="17" customFormat="1">
      <c r="A350" s="10" t="s">
        <v>491</v>
      </c>
      <c r="B350" s="7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16"/>
    </row>
    <row r="351" spans="1:13" s="17" customFormat="1">
      <c r="A351" s="10" t="s">
        <v>492</v>
      </c>
      <c r="B351" s="151">
        <v>39</v>
      </c>
      <c r="C351" s="152">
        <v>13</v>
      </c>
      <c r="D351" s="152">
        <v>26</v>
      </c>
      <c r="E351" s="37"/>
      <c r="F351" s="37"/>
      <c r="G351" s="37"/>
      <c r="H351" s="37"/>
      <c r="I351" s="37"/>
      <c r="J351" s="37"/>
      <c r="K351" s="37"/>
      <c r="L351" s="37"/>
      <c r="M351" s="16"/>
    </row>
    <row r="352" spans="1:13" s="17" customFormat="1">
      <c r="A352" s="90" t="s">
        <v>493</v>
      </c>
      <c r="B352" s="2" t="s">
        <v>13</v>
      </c>
      <c r="C352" s="37"/>
      <c r="D352" s="37">
        <v>16</v>
      </c>
      <c r="E352" s="37" t="s">
        <v>441</v>
      </c>
      <c r="F352" s="37" t="s">
        <v>465</v>
      </c>
      <c r="G352" s="37"/>
      <c r="H352" s="37"/>
      <c r="I352" s="37"/>
      <c r="J352" s="37"/>
      <c r="K352" s="37"/>
      <c r="L352" s="37" t="s">
        <v>488</v>
      </c>
      <c r="M352" s="16"/>
    </row>
    <row r="353" spans="1:13" s="17" customFormat="1">
      <c r="A353" s="90" t="s">
        <v>494</v>
      </c>
      <c r="B353" s="2" t="s">
        <v>13</v>
      </c>
      <c r="C353" s="37">
        <v>9</v>
      </c>
      <c r="D353" s="37"/>
      <c r="E353" s="37" t="s">
        <v>441</v>
      </c>
      <c r="F353" s="37" t="s">
        <v>465</v>
      </c>
      <c r="G353" s="404" t="s">
        <v>496</v>
      </c>
      <c r="H353" s="405"/>
      <c r="I353" s="405"/>
      <c r="J353" s="405"/>
      <c r="K353" s="406"/>
      <c r="L353" s="37" t="s">
        <v>488</v>
      </c>
      <c r="M353" s="16"/>
    </row>
    <row r="354" spans="1:13" s="17" customFormat="1">
      <c r="A354" s="90" t="s">
        <v>495</v>
      </c>
      <c r="B354" s="2" t="s">
        <v>13</v>
      </c>
      <c r="C354" s="37">
        <v>4</v>
      </c>
      <c r="D354" s="37">
        <v>10</v>
      </c>
      <c r="E354" s="37" t="s">
        <v>441</v>
      </c>
      <c r="F354" s="37" t="s">
        <v>465</v>
      </c>
      <c r="G354" s="37"/>
      <c r="H354" s="37"/>
      <c r="I354" s="37"/>
      <c r="J354" s="37"/>
      <c r="K354" s="37"/>
      <c r="L354" s="37" t="s">
        <v>488</v>
      </c>
      <c r="M354" s="16"/>
    </row>
    <row r="355" spans="1:13" s="17" customFormat="1">
      <c r="A355" s="90"/>
      <c r="B355" s="2" t="s">
        <v>13</v>
      </c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16"/>
    </row>
    <row r="356" spans="1:13" s="17" customFormat="1">
      <c r="A356" s="90"/>
      <c r="B356" s="2" t="s">
        <v>13</v>
      </c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16"/>
    </row>
    <row r="357" spans="1:13" s="17" customFormat="1">
      <c r="A357" s="90"/>
      <c r="B357" s="2" t="s">
        <v>13</v>
      </c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16"/>
    </row>
    <row r="358" spans="1:13" s="17" customFormat="1">
      <c r="A358" s="90"/>
      <c r="B358" s="2" t="s">
        <v>13</v>
      </c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16"/>
    </row>
    <row r="359" spans="1:13" s="17" customFormat="1">
      <c r="A359" s="90"/>
      <c r="B359" s="2" t="s">
        <v>13</v>
      </c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16"/>
    </row>
    <row r="360" spans="1:13" s="17" customFormat="1">
      <c r="A360" s="90"/>
      <c r="B360" s="2" t="s">
        <v>13</v>
      </c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16"/>
    </row>
    <row r="361" spans="1:13" s="17" customFormat="1">
      <c r="A361" s="90"/>
      <c r="B361" s="2" t="s">
        <v>13</v>
      </c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16"/>
    </row>
    <row r="362" spans="1:13" s="17" customFormat="1">
      <c r="A362" s="90"/>
      <c r="B362" s="2" t="s">
        <v>13</v>
      </c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16"/>
    </row>
    <row r="363" spans="1:13" s="17" customFormat="1">
      <c r="A363" s="90"/>
      <c r="B363" s="2" t="s">
        <v>13</v>
      </c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16"/>
    </row>
    <row r="364" spans="1:13" s="17" customFormat="1">
      <c r="A364" s="90" t="s">
        <v>136</v>
      </c>
      <c r="B364" s="2" t="s">
        <v>13</v>
      </c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16"/>
    </row>
    <row r="365" spans="1:13" ht="36">
      <c r="A365" s="10" t="s">
        <v>72</v>
      </c>
      <c r="B365" s="4">
        <f>C365+D365</f>
        <v>0</v>
      </c>
      <c r="C365" s="29">
        <f>C366</f>
        <v>0</v>
      </c>
      <c r="D365" s="29">
        <f t="shared" ref="D365" si="27">D366</f>
        <v>0</v>
      </c>
      <c r="E365" s="29"/>
      <c r="F365" s="29"/>
      <c r="G365" s="29">
        <f t="shared" ref="G365:J365" si="28">G366</f>
        <v>0</v>
      </c>
      <c r="H365" s="29">
        <f t="shared" si="28"/>
        <v>0</v>
      </c>
      <c r="I365" s="29">
        <f t="shared" si="28"/>
        <v>0</v>
      </c>
      <c r="J365" s="29">
        <f t="shared" si="28"/>
        <v>0</v>
      </c>
      <c r="K365" s="29"/>
      <c r="L365" s="29"/>
      <c r="M365" s="15"/>
    </row>
    <row r="366" spans="1:13" ht="36">
      <c r="A366" s="45" t="s">
        <v>77</v>
      </c>
      <c r="B366" s="2" t="s">
        <v>9</v>
      </c>
      <c r="C366" s="27">
        <f>SUM(C367:C378)</f>
        <v>0</v>
      </c>
      <c r="D366" s="27">
        <f>SUM(D367:D378)</f>
        <v>0</v>
      </c>
      <c r="E366" s="27"/>
      <c r="F366" s="27"/>
      <c r="G366" s="27">
        <f t="shared" ref="G366:J366" si="29">SUM(G367:G378)</f>
        <v>0</v>
      </c>
      <c r="H366" s="27">
        <f t="shared" si="29"/>
        <v>0</v>
      </c>
      <c r="I366" s="27">
        <f t="shared" si="29"/>
        <v>0</v>
      </c>
      <c r="J366" s="27">
        <f t="shared" si="29"/>
        <v>0</v>
      </c>
      <c r="K366" s="27"/>
      <c r="L366" s="27"/>
      <c r="M366" s="15"/>
    </row>
    <row r="367" spans="1:13">
      <c r="A367" s="91" t="s">
        <v>18</v>
      </c>
      <c r="B367" s="2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15"/>
    </row>
    <row r="368" spans="1:13">
      <c r="A368" s="91" t="s">
        <v>19</v>
      </c>
      <c r="B368" s="2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15"/>
    </row>
    <row r="369" spans="1:13">
      <c r="A369" s="91" t="s">
        <v>20</v>
      </c>
      <c r="B369" s="2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15"/>
    </row>
    <row r="370" spans="1:13">
      <c r="A370" s="91" t="s">
        <v>21</v>
      </c>
      <c r="B370" s="2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15"/>
    </row>
    <row r="371" spans="1:13">
      <c r="A371" s="91" t="s">
        <v>22</v>
      </c>
      <c r="B371" s="2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15"/>
    </row>
    <row r="372" spans="1:13">
      <c r="A372" s="91" t="s">
        <v>23</v>
      </c>
      <c r="B372" s="2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15"/>
    </row>
    <row r="373" spans="1:13">
      <c r="A373" s="91" t="s">
        <v>24</v>
      </c>
      <c r="B373" s="2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15"/>
    </row>
    <row r="374" spans="1:13">
      <c r="A374" s="91" t="s">
        <v>25</v>
      </c>
      <c r="B374" s="2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15"/>
    </row>
    <row r="375" spans="1:13">
      <c r="A375" s="91" t="s">
        <v>26</v>
      </c>
      <c r="B375" s="2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15"/>
    </row>
    <row r="376" spans="1:13">
      <c r="A376" s="91" t="s">
        <v>27</v>
      </c>
      <c r="B376" s="2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15"/>
    </row>
    <row r="377" spans="1:13">
      <c r="A377" s="91" t="s">
        <v>28</v>
      </c>
      <c r="B377" s="2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15"/>
    </row>
    <row r="378" spans="1:13">
      <c r="A378" s="91" t="s">
        <v>29</v>
      </c>
      <c r="B378" s="2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15"/>
    </row>
    <row r="379" spans="1:13" ht="36">
      <c r="A379" s="45" t="s">
        <v>78</v>
      </c>
      <c r="B379" s="2" t="s">
        <v>9</v>
      </c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15"/>
    </row>
    <row r="380" spans="1:13">
      <c r="A380" s="45"/>
      <c r="B380" s="2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15"/>
    </row>
    <row r="381" spans="1:13" ht="36">
      <c r="A381" s="11" t="s">
        <v>361</v>
      </c>
      <c r="B381" s="4">
        <v>200</v>
      </c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15"/>
    </row>
    <row r="382" spans="1:13">
      <c r="A382" s="18" t="s">
        <v>73</v>
      </c>
      <c r="B382" s="7">
        <f>C382+D382</f>
        <v>294</v>
      </c>
      <c r="C382" s="35">
        <f t="shared" ref="C382:D382" si="30">SUM(C383:C394)</f>
        <v>101</v>
      </c>
      <c r="D382" s="35">
        <f t="shared" si="30"/>
        <v>193</v>
      </c>
      <c r="E382" s="35"/>
      <c r="F382" s="35"/>
      <c r="G382" s="35">
        <f t="shared" ref="G382:J382" si="31">SUM(G383:G394)</f>
        <v>0</v>
      </c>
      <c r="H382" s="35">
        <f t="shared" si="31"/>
        <v>0</v>
      </c>
      <c r="I382" s="35">
        <f t="shared" si="31"/>
        <v>0</v>
      </c>
      <c r="J382" s="35">
        <f t="shared" si="31"/>
        <v>0</v>
      </c>
      <c r="K382" s="35"/>
      <c r="L382" s="35"/>
      <c r="M382" s="38"/>
    </row>
    <row r="383" spans="1:13" s="17" customFormat="1">
      <c r="A383" s="25" t="s">
        <v>419</v>
      </c>
      <c r="B383" s="39" t="s">
        <v>2</v>
      </c>
      <c r="C383" s="25">
        <v>12</v>
      </c>
      <c r="D383" s="25">
        <v>23</v>
      </c>
      <c r="E383" s="25" t="s">
        <v>410</v>
      </c>
      <c r="F383" s="25" t="s">
        <v>420</v>
      </c>
      <c r="G383" s="39" t="s">
        <v>350</v>
      </c>
      <c r="H383" s="39" t="s">
        <v>350</v>
      </c>
      <c r="I383" s="39" t="s">
        <v>350</v>
      </c>
      <c r="J383" s="39" t="s">
        <v>350</v>
      </c>
      <c r="K383" s="25"/>
      <c r="L383" s="25" t="s">
        <v>421</v>
      </c>
      <c r="M383" s="16"/>
    </row>
    <row r="384" spans="1:13" s="17" customFormat="1">
      <c r="A384" s="25" t="s">
        <v>419</v>
      </c>
      <c r="B384" s="39" t="s">
        <v>2</v>
      </c>
      <c r="C384" s="25">
        <v>12</v>
      </c>
      <c r="D384" s="25">
        <v>23</v>
      </c>
      <c r="E384" s="25" t="s">
        <v>410</v>
      </c>
      <c r="F384" s="25" t="s">
        <v>420</v>
      </c>
      <c r="G384" s="39" t="s">
        <v>350</v>
      </c>
      <c r="H384" s="39" t="s">
        <v>350</v>
      </c>
      <c r="I384" s="39" t="s">
        <v>350</v>
      </c>
      <c r="J384" s="39" t="s">
        <v>350</v>
      </c>
      <c r="K384" s="25"/>
      <c r="L384" s="25" t="s">
        <v>421</v>
      </c>
      <c r="M384" s="16"/>
    </row>
    <row r="385" spans="1:56" s="17" customFormat="1">
      <c r="A385" s="25" t="s">
        <v>419</v>
      </c>
      <c r="B385" s="39" t="s">
        <v>2</v>
      </c>
      <c r="C385" s="25">
        <v>15</v>
      </c>
      <c r="D385" s="25">
        <v>20</v>
      </c>
      <c r="E385" s="25" t="s">
        <v>422</v>
      </c>
      <c r="F385" s="25" t="s">
        <v>423</v>
      </c>
      <c r="G385" s="39" t="s">
        <v>350</v>
      </c>
      <c r="H385" s="39" t="s">
        <v>350</v>
      </c>
      <c r="I385" s="39" t="s">
        <v>350</v>
      </c>
      <c r="J385" s="39" t="s">
        <v>350</v>
      </c>
      <c r="K385" s="25"/>
      <c r="L385" s="25" t="s">
        <v>421</v>
      </c>
      <c r="M385" s="16"/>
    </row>
    <row r="386" spans="1:56" s="17" customFormat="1">
      <c r="A386" s="25" t="s">
        <v>424</v>
      </c>
      <c r="B386" s="39" t="s">
        <v>462</v>
      </c>
      <c r="C386" s="25">
        <v>4</v>
      </c>
      <c r="D386" s="25">
        <v>21</v>
      </c>
      <c r="E386" s="25" t="s">
        <v>410</v>
      </c>
      <c r="F386" s="25" t="s">
        <v>410</v>
      </c>
      <c r="G386" s="39" t="s">
        <v>350</v>
      </c>
      <c r="H386" s="39" t="s">
        <v>350</v>
      </c>
      <c r="I386" s="39" t="s">
        <v>350</v>
      </c>
      <c r="J386" s="39" t="s">
        <v>350</v>
      </c>
      <c r="K386" s="25"/>
      <c r="L386" s="25" t="s">
        <v>421</v>
      </c>
      <c r="M386" s="16"/>
    </row>
    <row r="387" spans="1:56" s="17" customFormat="1">
      <c r="A387" s="25" t="s">
        <v>425</v>
      </c>
      <c r="B387" s="39" t="s">
        <v>462</v>
      </c>
      <c r="C387" s="25">
        <v>4</v>
      </c>
      <c r="D387" s="25">
        <v>21</v>
      </c>
      <c r="E387" s="25" t="s">
        <v>422</v>
      </c>
      <c r="F387" s="25" t="s">
        <v>422</v>
      </c>
      <c r="G387" s="39" t="s">
        <v>350</v>
      </c>
      <c r="H387" s="39" t="s">
        <v>350</v>
      </c>
      <c r="I387" s="39" t="s">
        <v>350</v>
      </c>
      <c r="J387" s="39" t="s">
        <v>350</v>
      </c>
      <c r="K387" s="25"/>
      <c r="L387" s="25" t="s">
        <v>421</v>
      </c>
      <c r="M387" s="16"/>
    </row>
    <row r="388" spans="1:56" s="17" customFormat="1">
      <c r="A388" s="25" t="s">
        <v>431</v>
      </c>
      <c r="B388" s="39" t="s">
        <v>463</v>
      </c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16"/>
    </row>
    <row r="389" spans="1:56" s="17" customFormat="1">
      <c r="A389" s="25" t="s">
        <v>430</v>
      </c>
      <c r="B389" s="39"/>
      <c r="C389" s="25">
        <v>8</v>
      </c>
      <c r="D389" s="25">
        <v>11</v>
      </c>
      <c r="E389" s="25" t="s">
        <v>422</v>
      </c>
      <c r="F389" s="25" t="s">
        <v>422</v>
      </c>
      <c r="G389" s="25"/>
      <c r="H389" s="25"/>
      <c r="I389" s="25"/>
      <c r="J389" s="25"/>
      <c r="K389" s="25"/>
      <c r="L389" s="25" t="s">
        <v>421</v>
      </c>
      <c r="M389" s="16"/>
    </row>
    <row r="390" spans="1:56" s="17" customFormat="1">
      <c r="A390" s="25" t="s">
        <v>431</v>
      </c>
      <c r="B390" s="39" t="s">
        <v>463</v>
      </c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16"/>
    </row>
    <row r="391" spans="1:56" s="17" customFormat="1">
      <c r="A391" s="25" t="s">
        <v>430</v>
      </c>
      <c r="B391" s="39"/>
      <c r="C391" s="25">
        <v>8</v>
      </c>
      <c r="D391" s="25">
        <v>31</v>
      </c>
      <c r="E391" s="25" t="s">
        <v>460</v>
      </c>
      <c r="F391" s="25" t="s">
        <v>460</v>
      </c>
      <c r="G391" s="25"/>
      <c r="H391" s="25"/>
      <c r="I391" s="25"/>
      <c r="J391" s="25"/>
      <c r="K391" s="25"/>
      <c r="L391" s="25" t="s">
        <v>461</v>
      </c>
      <c r="M391" s="16"/>
    </row>
    <row r="392" spans="1:56" s="17" customFormat="1">
      <c r="A392" s="25" t="s">
        <v>424</v>
      </c>
      <c r="B392" s="39" t="s">
        <v>6</v>
      </c>
      <c r="C392" s="25">
        <v>24</v>
      </c>
      <c r="D392" s="25">
        <v>14</v>
      </c>
      <c r="E392" s="25" t="s">
        <v>667</v>
      </c>
      <c r="F392" s="25" t="s">
        <v>668</v>
      </c>
      <c r="G392" s="39" t="s">
        <v>350</v>
      </c>
      <c r="H392" s="39" t="s">
        <v>350</v>
      </c>
      <c r="I392" s="39" t="s">
        <v>350</v>
      </c>
      <c r="J392" s="39" t="s">
        <v>350</v>
      </c>
      <c r="K392" s="25"/>
      <c r="L392" s="25" t="s">
        <v>366</v>
      </c>
      <c r="M392" s="16"/>
      <c r="BD392" s="17">
        <v>0</v>
      </c>
    </row>
    <row r="393" spans="1:56" s="17" customFormat="1">
      <c r="A393" s="25" t="s">
        <v>424</v>
      </c>
      <c r="B393" s="39" t="s">
        <v>6</v>
      </c>
      <c r="C393" s="25">
        <v>12</v>
      </c>
      <c r="D393" s="25">
        <v>26</v>
      </c>
      <c r="E393" s="25" t="s">
        <v>667</v>
      </c>
      <c r="F393" s="25" t="s">
        <v>668</v>
      </c>
      <c r="G393" s="39" t="s">
        <v>350</v>
      </c>
      <c r="H393" s="39" t="s">
        <v>350</v>
      </c>
      <c r="I393" s="39" t="s">
        <v>350</v>
      </c>
      <c r="J393" s="39" t="s">
        <v>350</v>
      </c>
      <c r="K393" s="25"/>
      <c r="L393" s="25" t="s">
        <v>366</v>
      </c>
      <c r="M393" s="16"/>
    </row>
    <row r="394" spans="1:56" s="17" customFormat="1">
      <c r="A394" s="25" t="s">
        <v>424</v>
      </c>
      <c r="B394" s="39" t="s">
        <v>462</v>
      </c>
      <c r="C394" s="25">
        <v>2</v>
      </c>
      <c r="D394" s="25">
        <v>3</v>
      </c>
      <c r="E394" s="25" t="s">
        <v>503</v>
      </c>
      <c r="F394" s="25" t="s">
        <v>503</v>
      </c>
      <c r="G394" s="39" t="s">
        <v>350</v>
      </c>
      <c r="H394" s="39" t="s">
        <v>350</v>
      </c>
      <c r="I394" s="39" t="s">
        <v>350</v>
      </c>
      <c r="J394" s="39" t="s">
        <v>350</v>
      </c>
      <c r="K394" s="25"/>
      <c r="L394" s="25" t="s">
        <v>504</v>
      </c>
      <c r="M394" s="16"/>
    </row>
    <row r="395" spans="1:56">
      <c r="A395" s="18"/>
      <c r="B395" s="7">
        <f>C395+D395</f>
        <v>0</v>
      </c>
      <c r="C395" s="35">
        <f>SUM(C396:C402)</f>
        <v>0</v>
      </c>
      <c r="D395" s="35">
        <f t="shared" ref="D395" si="32">SUM(D396:D402)</f>
        <v>0</v>
      </c>
      <c r="E395" s="35"/>
      <c r="F395" s="35"/>
      <c r="G395" s="35">
        <f t="shared" ref="G395:J395" si="33">SUM(G396:G402)</f>
        <v>0</v>
      </c>
      <c r="H395" s="35">
        <f t="shared" si="33"/>
        <v>0</v>
      </c>
      <c r="I395" s="35">
        <f t="shared" si="33"/>
        <v>0</v>
      </c>
      <c r="J395" s="35">
        <f t="shared" si="33"/>
        <v>0</v>
      </c>
      <c r="K395" s="35"/>
      <c r="L395" s="35"/>
      <c r="M395" s="38"/>
    </row>
    <row r="396" spans="1:56" s="17" customFormat="1">
      <c r="A396" s="13">
        <v>0</v>
      </c>
      <c r="B396" s="2"/>
      <c r="C396" s="30"/>
      <c r="D396" s="33"/>
      <c r="E396" s="33"/>
      <c r="F396" s="30"/>
      <c r="G396" s="30"/>
      <c r="H396" s="30"/>
      <c r="I396" s="33"/>
      <c r="J396" s="30"/>
      <c r="K396" s="30"/>
      <c r="L396" s="30"/>
      <c r="M396" s="16"/>
    </row>
    <row r="397" spans="1:56" s="17" customFormat="1">
      <c r="A397" s="13"/>
      <c r="B397" s="2"/>
      <c r="C397" s="30"/>
      <c r="D397" s="33"/>
      <c r="E397" s="33"/>
      <c r="F397" s="33"/>
      <c r="G397" s="30"/>
      <c r="H397" s="25"/>
      <c r="I397" s="33"/>
      <c r="J397" s="30"/>
      <c r="K397" s="30"/>
      <c r="L397" s="30"/>
      <c r="M397" s="16"/>
    </row>
    <row r="398" spans="1:56" s="17" customFormat="1">
      <c r="A398" s="13"/>
      <c r="B398" s="2"/>
      <c r="C398" s="30"/>
      <c r="D398" s="33"/>
      <c r="E398" s="33"/>
      <c r="F398" s="30"/>
      <c r="G398" s="25"/>
      <c r="H398" s="33"/>
      <c r="I398" s="33"/>
      <c r="J398" s="30"/>
      <c r="K398" s="30"/>
      <c r="L398" s="30"/>
      <c r="M398" s="16"/>
    </row>
    <row r="399" spans="1:56" s="17" customFormat="1">
      <c r="A399" s="13"/>
      <c r="B399" s="2"/>
      <c r="C399" s="30"/>
      <c r="D399" s="33"/>
      <c r="E399" s="33"/>
      <c r="F399" s="30"/>
      <c r="G399" s="30"/>
      <c r="H399" s="30"/>
      <c r="I399" s="33"/>
      <c r="J399" s="33"/>
      <c r="K399" s="30"/>
      <c r="L399" s="30"/>
      <c r="M399" s="16"/>
    </row>
    <row r="400" spans="1:56" s="17" customFormat="1">
      <c r="A400" s="13"/>
      <c r="B400" s="2"/>
      <c r="C400" s="30"/>
      <c r="D400" s="33"/>
      <c r="E400" s="33"/>
      <c r="F400" s="30"/>
      <c r="G400" s="30"/>
      <c r="H400" s="30"/>
      <c r="I400" s="33"/>
      <c r="J400" s="33"/>
      <c r="K400" s="30"/>
      <c r="L400" s="30"/>
      <c r="M400" s="16"/>
    </row>
    <row r="401" spans="1:13" s="17" customFormat="1">
      <c r="A401" s="13"/>
      <c r="B401" s="2"/>
      <c r="C401" s="30"/>
      <c r="D401" s="33"/>
      <c r="E401" s="33"/>
      <c r="F401" s="33"/>
      <c r="G401" s="30"/>
      <c r="H401" s="30"/>
      <c r="I401" s="33"/>
      <c r="J401" s="30"/>
      <c r="K401" s="30"/>
      <c r="L401" s="30"/>
      <c r="M401" s="16"/>
    </row>
    <row r="402" spans="1:13" s="17" customFormat="1">
      <c r="A402" s="13"/>
      <c r="B402" s="2"/>
      <c r="C402" s="30"/>
      <c r="D402" s="33"/>
      <c r="E402" s="33"/>
      <c r="F402" s="30"/>
      <c r="G402" s="30"/>
      <c r="H402" s="30"/>
      <c r="I402" s="33"/>
      <c r="J402" s="33"/>
      <c r="K402" s="30"/>
      <c r="L402" s="30"/>
      <c r="M402" s="16"/>
    </row>
    <row r="403" spans="1:13" ht="36">
      <c r="A403" s="10" t="s">
        <v>76</v>
      </c>
      <c r="B403" s="7">
        <f>C403+D403</f>
        <v>311</v>
      </c>
      <c r="C403" s="35">
        <f>SUM(C404:C415)</f>
        <v>261</v>
      </c>
      <c r="D403" s="35">
        <f>SUM(D404:D415)</f>
        <v>50</v>
      </c>
      <c r="E403" s="35"/>
      <c r="F403" s="35"/>
      <c r="G403" s="35">
        <f>SUM(G404:G415)</f>
        <v>49500</v>
      </c>
      <c r="H403" s="35">
        <f>SUM(H404:H415)</f>
        <v>110451.8</v>
      </c>
      <c r="I403" s="35">
        <f>SUM(I404:I415)</f>
        <v>960</v>
      </c>
      <c r="J403" s="35">
        <f>SUM(J404:J415)</f>
        <v>480</v>
      </c>
      <c r="K403" s="35"/>
      <c r="L403" s="35"/>
      <c r="M403" s="15"/>
    </row>
    <row r="404" spans="1:13">
      <c r="A404" s="85" t="s">
        <v>247</v>
      </c>
      <c r="B404" s="26" t="s">
        <v>4</v>
      </c>
      <c r="C404" s="28">
        <v>22</v>
      </c>
      <c r="D404" s="28">
        <v>0</v>
      </c>
      <c r="E404" s="28" t="s">
        <v>248</v>
      </c>
      <c r="F404" s="28" t="s">
        <v>249</v>
      </c>
      <c r="G404" s="34">
        <v>1800</v>
      </c>
      <c r="H404" s="28">
        <v>10000</v>
      </c>
      <c r="I404" s="28">
        <v>0</v>
      </c>
      <c r="J404" s="28">
        <v>0</v>
      </c>
      <c r="K404" s="28"/>
      <c r="L404" s="28" t="s">
        <v>230</v>
      </c>
      <c r="M404" s="16"/>
    </row>
    <row r="405" spans="1:13">
      <c r="A405" s="85" t="s">
        <v>415</v>
      </c>
      <c r="B405" s="44" t="s">
        <v>4</v>
      </c>
      <c r="C405" s="28">
        <v>22</v>
      </c>
      <c r="D405" s="34">
        <v>8</v>
      </c>
      <c r="E405" s="34" t="s">
        <v>413</v>
      </c>
      <c r="F405" s="28" t="s">
        <v>344</v>
      </c>
      <c r="G405" s="28">
        <v>4500</v>
      </c>
      <c r="H405" s="28">
        <v>16000</v>
      </c>
      <c r="I405" s="28"/>
      <c r="J405" s="28"/>
      <c r="K405" s="28"/>
      <c r="L405" s="28" t="s">
        <v>416</v>
      </c>
      <c r="M405" s="16"/>
    </row>
    <row r="406" spans="1:13">
      <c r="A406" s="115" t="s">
        <v>269</v>
      </c>
      <c r="B406" s="26" t="s">
        <v>14</v>
      </c>
      <c r="C406" s="28">
        <v>20</v>
      </c>
      <c r="D406" s="28"/>
      <c r="E406" s="28" t="s">
        <v>270</v>
      </c>
      <c r="F406" s="28" t="s">
        <v>267</v>
      </c>
      <c r="G406" s="28">
        <v>4500</v>
      </c>
      <c r="H406" s="28">
        <v>9895</v>
      </c>
      <c r="I406" s="28">
        <v>0</v>
      </c>
      <c r="J406" s="28">
        <v>480</v>
      </c>
      <c r="K406" s="28"/>
      <c r="L406" s="34" t="s">
        <v>230</v>
      </c>
      <c r="M406" s="16"/>
    </row>
    <row r="407" spans="1:13">
      <c r="A407" s="115" t="s">
        <v>269</v>
      </c>
      <c r="B407" s="26" t="s">
        <v>14</v>
      </c>
      <c r="C407" s="28">
        <v>25</v>
      </c>
      <c r="D407" s="28"/>
      <c r="E407" s="28" t="s">
        <v>279</v>
      </c>
      <c r="F407" s="28" t="s">
        <v>280</v>
      </c>
      <c r="G407" s="34">
        <v>4500</v>
      </c>
      <c r="H407" s="28">
        <v>12832</v>
      </c>
      <c r="I407" s="28">
        <v>0</v>
      </c>
      <c r="J407" s="28"/>
      <c r="K407" s="28"/>
      <c r="L407" s="28" t="s">
        <v>230</v>
      </c>
      <c r="M407" s="16"/>
    </row>
    <row r="408" spans="1:13">
      <c r="A408" s="115" t="s">
        <v>290</v>
      </c>
      <c r="B408" s="26" t="s">
        <v>14</v>
      </c>
      <c r="C408" s="28">
        <v>24</v>
      </c>
      <c r="D408" s="28"/>
      <c r="E408" s="28" t="s">
        <v>270</v>
      </c>
      <c r="F408" s="28" t="s">
        <v>267</v>
      </c>
      <c r="G408" s="34">
        <v>4500</v>
      </c>
      <c r="H408" s="28">
        <v>9175</v>
      </c>
      <c r="I408" s="28">
        <v>0</v>
      </c>
      <c r="J408" s="28">
        <v>0</v>
      </c>
      <c r="K408" s="28"/>
      <c r="L408" s="28" t="s">
        <v>230</v>
      </c>
      <c r="M408" s="16"/>
    </row>
    <row r="409" spans="1:13">
      <c r="A409" s="115" t="s">
        <v>326</v>
      </c>
      <c r="B409" s="26" t="s">
        <v>14</v>
      </c>
      <c r="C409" s="28">
        <v>26</v>
      </c>
      <c r="D409" s="28"/>
      <c r="E409" s="28" t="s">
        <v>327</v>
      </c>
      <c r="F409" s="28" t="s">
        <v>280</v>
      </c>
      <c r="G409" s="28">
        <v>4500</v>
      </c>
      <c r="H409" s="28">
        <v>13203.8</v>
      </c>
      <c r="I409" s="28"/>
      <c r="J409" s="34"/>
      <c r="K409" s="28"/>
      <c r="L409" s="28" t="s">
        <v>230</v>
      </c>
      <c r="M409" s="16"/>
    </row>
    <row r="410" spans="1:13">
      <c r="A410" s="115" t="s">
        <v>436</v>
      </c>
      <c r="B410" s="26" t="s">
        <v>14</v>
      </c>
      <c r="C410" s="28">
        <v>16</v>
      </c>
      <c r="D410" s="28">
        <v>6</v>
      </c>
      <c r="E410" s="28" t="s">
        <v>437</v>
      </c>
      <c r="F410" s="28" t="s">
        <v>406</v>
      </c>
      <c r="G410" s="28">
        <v>4500</v>
      </c>
      <c r="H410" s="28">
        <v>9994</v>
      </c>
      <c r="I410" s="28">
        <v>480</v>
      </c>
      <c r="J410" s="34"/>
      <c r="K410" s="28"/>
      <c r="L410" s="28" t="s">
        <v>438</v>
      </c>
      <c r="M410" s="16"/>
    </row>
    <row r="411" spans="1:13">
      <c r="A411" s="115" t="s">
        <v>439</v>
      </c>
      <c r="B411" s="26" t="s">
        <v>14</v>
      </c>
      <c r="C411" s="28">
        <v>20</v>
      </c>
      <c r="D411" s="28"/>
      <c r="E411" s="28" t="s">
        <v>437</v>
      </c>
      <c r="F411" s="28" t="s">
        <v>406</v>
      </c>
      <c r="G411" s="28">
        <v>4500</v>
      </c>
      <c r="H411" s="28">
        <v>9302</v>
      </c>
      <c r="I411" s="28">
        <v>480</v>
      </c>
      <c r="J411" s="34"/>
      <c r="K411" s="28"/>
      <c r="L411" s="28" t="s">
        <v>438</v>
      </c>
      <c r="M411" s="16"/>
    </row>
    <row r="412" spans="1:13">
      <c r="A412" s="115" t="s">
        <v>231</v>
      </c>
      <c r="B412" s="26" t="s">
        <v>14</v>
      </c>
      <c r="C412" s="28">
        <v>1</v>
      </c>
      <c r="D412" s="28">
        <v>24</v>
      </c>
      <c r="E412" s="28" t="s">
        <v>232</v>
      </c>
      <c r="F412" s="28" t="s">
        <v>233</v>
      </c>
      <c r="G412" s="28">
        <v>2700</v>
      </c>
      <c r="H412" s="28">
        <v>0</v>
      </c>
      <c r="I412" s="28">
        <v>0</v>
      </c>
      <c r="J412" s="34">
        <v>0</v>
      </c>
      <c r="K412" s="28">
        <v>0</v>
      </c>
      <c r="L412" s="28" t="s">
        <v>230</v>
      </c>
      <c r="M412" s="16"/>
    </row>
    <row r="413" spans="1:13">
      <c r="A413" s="115" t="s">
        <v>207</v>
      </c>
      <c r="B413" s="26" t="s">
        <v>12</v>
      </c>
      <c r="C413" s="28">
        <v>23</v>
      </c>
      <c r="D413" s="28">
        <v>0</v>
      </c>
      <c r="E413" s="28" t="s">
        <v>669</v>
      </c>
      <c r="F413" s="28" t="s">
        <v>241</v>
      </c>
      <c r="G413" s="28">
        <v>4500</v>
      </c>
      <c r="H413" s="28">
        <v>6000</v>
      </c>
      <c r="I413" s="28">
        <v>0</v>
      </c>
      <c r="J413" s="34">
        <v>0</v>
      </c>
      <c r="K413" s="28"/>
      <c r="L413" s="28" t="s">
        <v>230</v>
      </c>
      <c r="M413" s="16"/>
    </row>
    <row r="414" spans="1:13">
      <c r="A414" s="115" t="s">
        <v>207</v>
      </c>
      <c r="B414" s="26" t="s">
        <v>12</v>
      </c>
      <c r="C414" s="28">
        <v>21</v>
      </c>
      <c r="D414" s="28">
        <v>0</v>
      </c>
      <c r="E414" s="28" t="s">
        <v>292</v>
      </c>
      <c r="F414" s="28" t="s">
        <v>291</v>
      </c>
      <c r="G414" s="28">
        <v>4500</v>
      </c>
      <c r="H414" s="28">
        <v>6000</v>
      </c>
      <c r="I414" s="28">
        <v>0</v>
      </c>
      <c r="J414" s="34">
        <v>0</v>
      </c>
      <c r="K414" s="28"/>
      <c r="L414" s="28" t="s">
        <v>230</v>
      </c>
      <c r="M414" s="16"/>
    </row>
    <row r="415" spans="1:13">
      <c r="A415" s="115" t="s">
        <v>207</v>
      </c>
      <c r="B415" s="26" t="s">
        <v>12</v>
      </c>
      <c r="C415" s="28">
        <v>41</v>
      </c>
      <c r="D415" s="34">
        <v>12</v>
      </c>
      <c r="E415" s="28" t="s">
        <v>396</v>
      </c>
      <c r="F415" s="28" t="s">
        <v>432</v>
      </c>
      <c r="G415" s="28">
        <v>4500</v>
      </c>
      <c r="H415" s="28">
        <v>8050</v>
      </c>
      <c r="I415" s="28"/>
      <c r="J415" s="28"/>
      <c r="K415" s="28"/>
      <c r="L415" s="28" t="s">
        <v>433</v>
      </c>
      <c r="M415" s="16"/>
    </row>
    <row r="417" spans="1:1">
      <c r="A417" s="40"/>
    </row>
  </sheetData>
  <mergeCells count="18">
    <mergeCell ref="G257:K257"/>
    <mergeCell ref="H163:K163"/>
    <mergeCell ref="G353:K353"/>
    <mergeCell ref="H213:L213"/>
    <mergeCell ref="E5:L7"/>
    <mergeCell ref="G203:K203"/>
    <mergeCell ref="G255:K255"/>
    <mergeCell ref="G256:K256"/>
    <mergeCell ref="G237:K237"/>
    <mergeCell ref="A1:L1"/>
    <mergeCell ref="A2:L2"/>
    <mergeCell ref="C3:D3"/>
    <mergeCell ref="E3:F3"/>
    <mergeCell ref="G3:J3"/>
    <mergeCell ref="A3:A4"/>
    <mergeCell ref="B3:B4"/>
    <mergeCell ref="K3:K4"/>
    <mergeCell ref="L3:L4"/>
  </mergeCells>
  <pageMargins left="0.31496062992125984" right="0.11811023622047245" top="0.55118110236220474" bottom="0.35433070866141736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3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C42" sqref="C42"/>
    </sheetView>
  </sheetViews>
  <sheetFormatPr defaultColWidth="9" defaultRowHeight="18"/>
  <cols>
    <col min="1" max="1" width="63.69921875" style="1" customWidth="1"/>
    <col min="2" max="2" width="13.19921875" style="56" customWidth="1"/>
    <col min="3" max="3" width="10.8984375" style="1" customWidth="1"/>
    <col min="4" max="4" width="9.09765625" style="1" customWidth="1"/>
    <col min="5" max="5" width="10" style="56" customWidth="1"/>
    <col min="6" max="6" width="11.8984375" style="1" customWidth="1"/>
    <col min="7" max="7" width="12.19921875" style="1" customWidth="1"/>
    <col min="8" max="8" width="7.69921875" style="1" customWidth="1"/>
    <col min="9" max="9" width="12.69921875" style="1" customWidth="1"/>
    <col min="10" max="16384" width="9" style="1"/>
  </cols>
  <sheetData>
    <row r="1" spans="1:10" ht="21">
      <c r="A1" s="420" t="s">
        <v>176</v>
      </c>
      <c r="B1" s="420"/>
      <c r="C1" s="420"/>
      <c r="D1" s="420"/>
      <c r="E1" s="420"/>
      <c r="F1" s="420"/>
      <c r="G1" s="420"/>
      <c r="H1" s="420"/>
      <c r="I1" s="420"/>
    </row>
    <row r="2" spans="1:10" ht="21">
      <c r="A2" s="420" t="s">
        <v>358</v>
      </c>
      <c r="B2" s="420"/>
      <c r="C2" s="420"/>
      <c r="D2" s="420"/>
      <c r="E2" s="420"/>
      <c r="F2" s="420"/>
      <c r="G2" s="420"/>
      <c r="H2" s="420"/>
      <c r="I2" s="420"/>
    </row>
    <row r="3" spans="1:10" ht="21">
      <c r="A3" s="65"/>
      <c r="B3" s="66" t="s">
        <v>177</v>
      </c>
      <c r="C3" s="419">
        <f ca="1">NOW()</f>
        <v>42250.561985416665</v>
      </c>
      <c r="D3" s="419"/>
      <c r="E3" s="76"/>
      <c r="F3" s="67"/>
      <c r="G3" s="67"/>
      <c r="H3" s="65"/>
      <c r="I3" s="65"/>
    </row>
    <row r="4" spans="1:10" ht="21">
      <c r="A4" s="47"/>
      <c r="B4" s="51"/>
      <c r="C4" s="64"/>
      <c r="D4" s="64"/>
      <c r="H4" s="47"/>
      <c r="I4" s="47"/>
    </row>
    <row r="5" spans="1:10">
      <c r="A5" s="390" t="s">
        <v>181</v>
      </c>
      <c r="B5" s="423" t="s">
        <v>184</v>
      </c>
      <c r="C5" s="423"/>
      <c r="D5" s="423"/>
      <c r="E5" s="423"/>
      <c r="F5" s="387" t="s">
        <v>186</v>
      </c>
      <c r="G5" s="389"/>
      <c r="H5" s="389"/>
      <c r="I5" s="388"/>
    </row>
    <row r="6" spans="1:10">
      <c r="A6" s="424"/>
      <c r="B6" s="49" t="s">
        <v>180</v>
      </c>
      <c r="C6" s="49" t="s">
        <v>182</v>
      </c>
      <c r="D6" s="50" t="s">
        <v>183</v>
      </c>
      <c r="E6" s="77" t="s">
        <v>185</v>
      </c>
      <c r="F6" s="50" t="s">
        <v>187</v>
      </c>
      <c r="G6" s="50" t="s">
        <v>188</v>
      </c>
      <c r="H6" s="50" t="s">
        <v>183</v>
      </c>
      <c r="I6" s="50" t="s">
        <v>185</v>
      </c>
    </row>
    <row r="7" spans="1:10">
      <c r="A7" s="8" t="s">
        <v>192</v>
      </c>
      <c r="B7" s="52">
        <f>B8+B9</f>
        <v>13218</v>
      </c>
      <c r="C7" s="52">
        <f>C8+C9</f>
        <v>36228</v>
      </c>
      <c r="D7" s="75">
        <f>C7*100/B7</f>
        <v>274.0807989105765</v>
      </c>
      <c r="E7" s="78">
        <f>B7-C7</f>
        <v>-23010</v>
      </c>
      <c r="F7" s="92">
        <v>21448000</v>
      </c>
      <c r="G7" s="92">
        <f>G8+G9</f>
        <v>10953798.600000001</v>
      </c>
      <c r="H7" s="93">
        <f>G7*100/F7</f>
        <v>51.071422044013438</v>
      </c>
      <c r="I7" s="93">
        <f>F7-G7</f>
        <v>10494201.399999999</v>
      </c>
    </row>
    <row r="8" spans="1:10">
      <c r="A8" s="8" t="s">
        <v>178</v>
      </c>
      <c r="B8" s="52">
        <f>B10+B30+B34</f>
        <v>5718</v>
      </c>
      <c r="C8" s="52">
        <f>+C10+C30+C34</f>
        <v>6000</v>
      </c>
      <c r="D8" s="75">
        <f t="shared" ref="D8:D9" si="0">C8*100/B8</f>
        <v>104.9317943336831</v>
      </c>
      <c r="E8" s="78">
        <f t="shared" ref="E8:E9" si="1">B8-C8</f>
        <v>-282</v>
      </c>
      <c r="F8" s="92">
        <v>21448000</v>
      </c>
      <c r="G8" s="92">
        <f>SUM(G11:G49)-G42-G33</f>
        <v>10953798.600000001</v>
      </c>
      <c r="H8" s="93">
        <f t="shared" ref="H8" si="2">G8*100/F8</f>
        <v>51.071422044013438</v>
      </c>
      <c r="I8" s="93">
        <f t="shared" ref="I8:I9" si="3">F8-G8</f>
        <v>10494201.399999999</v>
      </c>
      <c r="J8" s="6"/>
    </row>
    <row r="9" spans="1:10">
      <c r="A9" s="9" t="s">
        <v>179</v>
      </c>
      <c r="B9" s="53">
        <f>B42</f>
        <v>7500</v>
      </c>
      <c r="C9" s="53">
        <v>30228</v>
      </c>
      <c r="D9" s="75">
        <f t="shared" si="0"/>
        <v>403.04</v>
      </c>
      <c r="E9" s="78">
        <f t="shared" si="1"/>
        <v>-22728</v>
      </c>
      <c r="F9" s="94">
        <v>0</v>
      </c>
      <c r="G9" s="94">
        <f>G42</f>
        <v>0</v>
      </c>
      <c r="H9" s="93">
        <v>0</v>
      </c>
      <c r="I9" s="93">
        <f t="shared" si="3"/>
        <v>0</v>
      </c>
    </row>
    <row r="10" spans="1:10">
      <c r="A10" s="14" t="s">
        <v>46</v>
      </c>
      <c r="B10" s="54">
        <f>+B11</f>
        <v>3076</v>
      </c>
      <c r="C10" s="54">
        <f>+C11</f>
        <v>3390</v>
      </c>
      <c r="D10" s="161">
        <f>C10*100/B10</f>
        <v>110.20806241872562</v>
      </c>
      <c r="E10" s="54">
        <f>+E11</f>
        <v>-314</v>
      </c>
      <c r="F10" s="95">
        <f>SUM(F11:F28)</f>
        <v>12503100</v>
      </c>
      <c r="G10" s="95">
        <f>G11+G28</f>
        <v>4926301</v>
      </c>
      <c r="H10" s="95">
        <f>G10*100/F10</f>
        <v>39.400636642112758</v>
      </c>
      <c r="I10" s="95">
        <f>F10-G10</f>
        <v>7576799</v>
      </c>
    </row>
    <row r="11" spans="1:10" s="17" customFormat="1">
      <c r="A11" s="57" t="s">
        <v>47</v>
      </c>
      <c r="B11" s="52">
        <f>+B12+B14+B17+B20+B22+B25</f>
        <v>3076</v>
      </c>
      <c r="C11" s="52">
        <f>+C12+C14+C17+C20+C22+C25</f>
        <v>3390</v>
      </c>
      <c r="D11" s="382">
        <f>C11*100/B11</f>
        <v>110.20806241872562</v>
      </c>
      <c r="E11" s="52">
        <f t="shared" ref="E11" si="4">+E12+E14+E17+E20+E22+E25</f>
        <v>-314</v>
      </c>
      <c r="F11" s="96">
        <v>11137600</v>
      </c>
      <c r="G11" s="96">
        <f>SUM(G12:G27)</f>
        <v>4926301</v>
      </c>
      <c r="H11" s="96"/>
      <c r="I11" s="96"/>
    </row>
    <row r="12" spans="1:10" ht="53.25" customHeight="1">
      <c r="A12" s="57" t="s">
        <v>48</v>
      </c>
      <c r="B12" s="52">
        <f>SUM(B13)</f>
        <v>300</v>
      </c>
      <c r="C12" s="52">
        <f t="shared" ref="C12:E12" si="5">SUM(C13)</f>
        <v>338</v>
      </c>
      <c r="D12" s="155">
        <f>C12*100/B12</f>
        <v>112.66666666666667</v>
      </c>
      <c r="E12" s="52">
        <f t="shared" si="5"/>
        <v>-38</v>
      </c>
      <c r="F12" s="96"/>
      <c r="G12" s="96"/>
      <c r="H12" s="96"/>
      <c r="I12" s="96"/>
    </row>
    <row r="13" spans="1:10">
      <c r="A13" s="13" t="s">
        <v>43</v>
      </c>
      <c r="B13" s="55">
        <v>300</v>
      </c>
      <c r="C13" s="80">
        <f>Control!B11</f>
        <v>338</v>
      </c>
      <c r="D13" s="74">
        <f>C13*100/B13</f>
        <v>112.66666666666667</v>
      </c>
      <c r="E13" s="71">
        <f>B13-C13</f>
        <v>-38</v>
      </c>
      <c r="F13" s="96"/>
      <c r="G13" s="96">
        <f>SUM(Control!G11:J11)</f>
        <v>414058</v>
      </c>
      <c r="H13" s="96"/>
      <c r="I13" s="96"/>
      <c r="J13" s="15"/>
    </row>
    <row r="14" spans="1:10">
      <c r="A14" s="60" t="s">
        <v>49</v>
      </c>
      <c r="B14" s="52">
        <f>SUM(B15:B16)</f>
        <v>228</v>
      </c>
      <c r="C14" s="52">
        <f>SUM(C15:C16)</f>
        <v>236</v>
      </c>
      <c r="D14" s="75">
        <f t="shared" ref="D14:D16" si="6">C14*100/B14</f>
        <v>103.50877192982456</v>
      </c>
      <c r="E14" s="78">
        <f>B14-C14</f>
        <v>-8</v>
      </c>
      <c r="F14" s="96"/>
      <c r="G14" s="96"/>
      <c r="H14" s="96"/>
      <c r="I14" s="96"/>
      <c r="J14" s="15"/>
    </row>
    <row r="15" spans="1:10">
      <c r="A15" s="13" t="s">
        <v>50</v>
      </c>
      <c r="B15" s="55">
        <v>16</v>
      </c>
      <c r="C15" s="80">
        <f>Control!B31</f>
        <v>16</v>
      </c>
      <c r="D15" s="74">
        <f t="shared" si="6"/>
        <v>100</v>
      </c>
      <c r="E15" s="71">
        <f t="shared" ref="E15:E16" si="7">B15-C15</f>
        <v>0</v>
      </c>
      <c r="F15" s="96"/>
      <c r="G15" s="96">
        <f>SUM(Control!G31:J31)</f>
        <v>84000</v>
      </c>
      <c r="H15" s="96"/>
      <c r="I15" s="96"/>
      <c r="J15" s="15"/>
    </row>
    <row r="16" spans="1:10">
      <c r="A16" s="13" t="s">
        <v>43</v>
      </c>
      <c r="B16" s="55">
        <v>212</v>
      </c>
      <c r="C16" s="80">
        <f>Control!B33</f>
        <v>220</v>
      </c>
      <c r="D16" s="74">
        <f t="shared" si="6"/>
        <v>103.77358490566037</v>
      </c>
      <c r="E16" s="71">
        <f t="shared" si="7"/>
        <v>-8</v>
      </c>
      <c r="F16" s="96"/>
      <c r="G16" s="96">
        <f>SUM(Control!G33:J33)</f>
        <v>429340</v>
      </c>
      <c r="H16" s="96"/>
      <c r="I16" s="96"/>
      <c r="J16" s="15"/>
    </row>
    <row r="17" spans="1:10" s="17" customFormat="1" ht="36">
      <c r="A17" s="60" t="s">
        <v>52</v>
      </c>
      <c r="B17" s="52">
        <f>SUM(B18:B19)</f>
        <v>756</v>
      </c>
      <c r="C17" s="157">
        <f>SUM(C18:C19)</f>
        <v>829</v>
      </c>
      <c r="D17" s="155">
        <f t="shared" ref="D17:D19" si="8">C17*100/B17</f>
        <v>109.65608465608466</v>
      </c>
      <c r="E17" s="156">
        <f t="shared" ref="E17:E19" si="9">B17-C17</f>
        <v>-73</v>
      </c>
      <c r="F17" s="96"/>
      <c r="G17" s="96"/>
      <c r="H17" s="96"/>
      <c r="I17" s="96"/>
      <c r="J17" s="16"/>
    </row>
    <row r="18" spans="1:10" s="17" customFormat="1">
      <c r="A18" s="13" t="s">
        <v>50</v>
      </c>
      <c r="B18" s="55">
        <v>144</v>
      </c>
      <c r="C18" s="80">
        <f>Control!B49</f>
        <v>166</v>
      </c>
      <c r="D18" s="74">
        <f t="shared" si="8"/>
        <v>115.27777777777777</v>
      </c>
      <c r="E18" s="71">
        <f t="shared" si="9"/>
        <v>-22</v>
      </c>
      <c r="F18" s="96"/>
      <c r="G18" s="96">
        <f>SUM(Control!G49:J49)</f>
        <v>531770</v>
      </c>
      <c r="H18" s="96"/>
      <c r="I18" s="96"/>
      <c r="J18" s="16"/>
    </row>
    <row r="19" spans="1:10">
      <c r="A19" s="13" t="s">
        <v>43</v>
      </c>
      <c r="B19" s="55">
        <v>612</v>
      </c>
      <c r="C19" s="80">
        <f>Control!B63</f>
        <v>663</v>
      </c>
      <c r="D19" s="74">
        <f t="shared" si="8"/>
        <v>108.33333333333333</v>
      </c>
      <c r="E19" s="71">
        <f t="shared" si="9"/>
        <v>-51</v>
      </c>
      <c r="F19" s="96"/>
      <c r="G19" s="96">
        <f>SUM(Control!G49:J49)</f>
        <v>531770</v>
      </c>
      <c r="H19" s="96"/>
      <c r="I19" s="96"/>
      <c r="J19" s="15"/>
    </row>
    <row r="20" spans="1:10" ht="36">
      <c r="A20" s="57" t="s">
        <v>54</v>
      </c>
      <c r="B20" s="52">
        <f>SUM(B21)</f>
        <v>320</v>
      </c>
      <c r="C20" s="52">
        <f t="shared" ref="C20:E20" si="10">SUM(C21)</f>
        <v>375</v>
      </c>
      <c r="D20" s="155">
        <f>C20*100/B20</f>
        <v>117.1875</v>
      </c>
      <c r="E20" s="52">
        <f t="shared" si="10"/>
        <v>-55</v>
      </c>
      <c r="F20" s="96"/>
      <c r="G20" s="96"/>
      <c r="H20" s="96"/>
      <c r="I20" s="96"/>
      <c r="J20" s="15"/>
    </row>
    <row r="21" spans="1:10">
      <c r="A21" s="13" t="s">
        <v>43</v>
      </c>
      <c r="B21" s="55">
        <v>320</v>
      </c>
      <c r="C21" s="80">
        <f>Control!B99</f>
        <v>375</v>
      </c>
      <c r="D21" s="74">
        <f>C21*100/B21</f>
        <v>117.1875</v>
      </c>
      <c r="E21" s="71">
        <f>B21-C21</f>
        <v>-55</v>
      </c>
      <c r="F21" s="96"/>
      <c r="G21" s="96">
        <f>SUM(Control!G63:J63)</f>
        <v>715520</v>
      </c>
      <c r="H21" s="96"/>
      <c r="I21" s="96"/>
      <c r="J21" s="15"/>
    </row>
    <row r="22" spans="1:10" ht="22.5" customHeight="1">
      <c r="A22" s="60" t="s">
        <v>55</v>
      </c>
      <c r="B22" s="52">
        <f>SUM(B23:B24)</f>
        <v>1104</v>
      </c>
      <c r="C22" s="52">
        <f>SUM(C23:C24)</f>
        <v>1143</v>
      </c>
      <c r="D22" s="155">
        <f t="shared" ref="D22:D24" si="11">C22*100/B22</f>
        <v>103.53260869565217</v>
      </c>
      <c r="E22" s="156">
        <f t="shared" ref="E22:E24" si="12">B22-C22</f>
        <v>-39</v>
      </c>
      <c r="F22" s="96"/>
      <c r="G22" s="96"/>
      <c r="H22" s="96"/>
      <c r="I22" s="96"/>
      <c r="J22" s="15"/>
    </row>
    <row r="23" spans="1:10">
      <c r="A23" s="13" t="s">
        <v>50</v>
      </c>
      <c r="B23" s="55">
        <v>144</v>
      </c>
      <c r="C23" s="80">
        <f>Control!B122</f>
        <v>170</v>
      </c>
      <c r="D23" s="74">
        <f t="shared" si="11"/>
        <v>118.05555555555556</v>
      </c>
      <c r="E23" s="71">
        <f t="shared" si="12"/>
        <v>-26</v>
      </c>
      <c r="F23" s="96"/>
      <c r="G23" s="96">
        <f>SUM(Control!G122:J122)</f>
        <v>292800</v>
      </c>
      <c r="H23" s="96"/>
      <c r="I23" s="96"/>
      <c r="J23" s="15"/>
    </row>
    <row r="24" spans="1:10">
      <c r="A24" s="13" t="s">
        <v>43</v>
      </c>
      <c r="B24" s="55">
        <v>960</v>
      </c>
      <c r="C24" s="80">
        <f>Control!B154</f>
        <v>973</v>
      </c>
      <c r="D24" s="74">
        <f t="shared" si="11"/>
        <v>101.35416666666667</v>
      </c>
      <c r="E24" s="71">
        <f t="shared" si="12"/>
        <v>-13</v>
      </c>
      <c r="F24" s="96"/>
      <c r="G24" s="96">
        <f>SUM(Control!G154:J154)</f>
        <v>1439880</v>
      </c>
      <c r="H24" s="96"/>
      <c r="I24" s="96"/>
      <c r="J24" s="15"/>
    </row>
    <row r="25" spans="1:10" ht="28.5" customHeight="1">
      <c r="A25" s="60" t="s">
        <v>58</v>
      </c>
      <c r="B25" s="52">
        <f>SUM(B26:B27)</f>
        <v>368</v>
      </c>
      <c r="C25" s="157">
        <f>SUM(C26:C27)</f>
        <v>469</v>
      </c>
      <c r="D25" s="155">
        <f t="shared" ref="D25:D27" si="13">C25*100/B25</f>
        <v>127.44565217391305</v>
      </c>
      <c r="E25" s="156">
        <f t="shared" ref="E25:E27" si="14">B25-C25</f>
        <v>-101</v>
      </c>
      <c r="F25" s="96"/>
      <c r="G25" s="96"/>
      <c r="H25" s="96"/>
      <c r="I25" s="96"/>
      <c r="J25" s="15"/>
    </row>
    <row r="26" spans="1:10">
      <c r="A26" s="13" t="s">
        <v>59</v>
      </c>
      <c r="B26" s="55">
        <v>208</v>
      </c>
      <c r="C26" s="80">
        <f>Control!B209</f>
        <v>234</v>
      </c>
      <c r="D26" s="74">
        <f t="shared" si="13"/>
        <v>112.5</v>
      </c>
      <c r="E26" s="71">
        <f t="shared" si="14"/>
        <v>-26</v>
      </c>
      <c r="F26" s="96"/>
      <c r="G26" s="96">
        <f>SUM(Control!G209:J209)</f>
        <v>314938</v>
      </c>
      <c r="H26" s="96"/>
      <c r="I26" s="96"/>
      <c r="J26" s="15"/>
    </row>
    <row r="27" spans="1:10">
      <c r="A27" s="13" t="s">
        <v>60</v>
      </c>
      <c r="B27" s="55">
        <v>160</v>
      </c>
      <c r="C27" s="80">
        <f>Control!B224</f>
        <v>235</v>
      </c>
      <c r="D27" s="74">
        <f t="shared" si="13"/>
        <v>146.875</v>
      </c>
      <c r="E27" s="71">
        <f t="shared" si="14"/>
        <v>-75</v>
      </c>
      <c r="F27" s="96"/>
      <c r="G27" s="96">
        <f>SUM(Control!G224:J224)</f>
        <v>172225</v>
      </c>
      <c r="H27" s="96"/>
      <c r="I27" s="96"/>
      <c r="J27" s="15"/>
    </row>
    <row r="28" spans="1:10">
      <c r="A28" s="101" t="s">
        <v>189</v>
      </c>
      <c r="B28" s="55"/>
      <c r="C28" s="80"/>
      <c r="D28" s="58"/>
      <c r="E28" s="71"/>
      <c r="F28" s="96">
        <v>1365500</v>
      </c>
      <c r="G28" s="96"/>
      <c r="H28" s="96"/>
      <c r="I28" s="96"/>
      <c r="J28" s="15"/>
    </row>
    <row r="29" spans="1:10">
      <c r="A29" s="13"/>
      <c r="B29" s="55"/>
      <c r="C29" s="80"/>
      <c r="D29" s="58"/>
      <c r="E29" s="71"/>
      <c r="F29" s="96"/>
      <c r="G29" s="96"/>
      <c r="H29" s="96"/>
      <c r="I29" s="96"/>
      <c r="J29" s="15"/>
    </row>
    <row r="30" spans="1:10" ht="23.25" customHeight="1">
      <c r="A30" s="23" t="s">
        <v>61</v>
      </c>
      <c r="B30" s="54">
        <f>B31+B32</f>
        <v>60</v>
      </c>
      <c r="C30" s="158">
        <f>C31+C32</f>
        <v>60</v>
      </c>
      <c r="D30" s="154">
        <f t="shared" ref="D30:D33" si="15">C30*100/B30</f>
        <v>100</v>
      </c>
      <c r="E30" s="158">
        <f>E31+E32</f>
        <v>0</v>
      </c>
      <c r="F30" s="159">
        <f>F31+F33</f>
        <v>70000</v>
      </c>
      <c r="G30" s="95">
        <f>G31+G33</f>
        <v>46389</v>
      </c>
      <c r="H30" s="95">
        <f>G30*100/F30</f>
        <v>66.27</v>
      </c>
      <c r="I30" s="95">
        <f>F30-G30</f>
        <v>23611</v>
      </c>
      <c r="J30" s="15"/>
    </row>
    <row r="31" spans="1:10" s="17" customFormat="1">
      <c r="A31" s="60" t="s">
        <v>62</v>
      </c>
      <c r="B31" s="70">
        <v>20</v>
      </c>
      <c r="C31" s="80">
        <f>Control!B239</f>
        <v>20</v>
      </c>
      <c r="D31" s="74">
        <f t="shared" si="15"/>
        <v>100</v>
      </c>
      <c r="E31" s="71">
        <f t="shared" ref="E31:E34" si="16">B31-C31</f>
        <v>0</v>
      </c>
      <c r="F31" s="96">
        <v>70000</v>
      </c>
      <c r="G31" s="96">
        <f>SUM(Control!G239:J239)</f>
        <v>46389</v>
      </c>
      <c r="H31" s="96"/>
      <c r="I31" s="96"/>
      <c r="J31" s="16"/>
    </row>
    <row r="32" spans="1:10" s="17" customFormat="1">
      <c r="A32" s="60" t="s">
        <v>627</v>
      </c>
      <c r="B32" s="70">
        <v>40</v>
      </c>
      <c r="C32" s="80">
        <f>Control!B241</f>
        <v>40</v>
      </c>
      <c r="D32" s="74">
        <f t="shared" ref="D32" si="17">C32*100/B32</f>
        <v>100</v>
      </c>
      <c r="E32" s="71">
        <f t="shared" ref="E32" si="18">B32-C32</f>
        <v>0</v>
      </c>
      <c r="F32" s="96">
        <v>128000</v>
      </c>
      <c r="G32" s="96"/>
      <c r="H32" s="96"/>
      <c r="I32" s="96"/>
      <c r="J32" s="16"/>
    </row>
    <row r="33" spans="1:10" s="17" customFormat="1" ht="36">
      <c r="A33" s="60" t="s">
        <v>190</v>
      </c>
      <c r="B33" s="70">
        <v>1</v>
      </c>
      <c r="C33" s="80">
        <v>1</v>
      </c>
      <c r="D33" s="74">
        <f t="shared" si="15"/>
        <v>100</v>
      </c>
      <c r="E33" s="71">
        <f t="shared" si="16"/>
        <v>0</v>
      </c>
      <c r="F33" s="96">
        <v>0</v>
      </c>
      <c r="G33" s="96">
        <f>SUM(Control!G244:J244)</f>
        <v>0</v>
      </c>
      <c r="H33" s="96"/>
      <c r="I33" s="96"/>
      <c r="J33" s="16"/>
    </row>
    <row r="34" spans="1:10" ht="36">
      <c r="A34" s="23" t="s">
        <v>66</v>
      </c>
      <c r="B34" s="69">
        <f>+B35+B39+B40+B41+B45+B48</f>
        <v>2582</v>
      </c>
      <c r="C34" s="69">
        <f>+C35+C39+C40+C41+C45+C48</f>
        <v>2550</v>
      </c>
      <c r="D34" s="162">
        <v>147.85</v>
      </c>
      <c r="E34" s="153">
        <f t="shared" si="16"/>
        <v>32</v>
      </c>
      <c r="F34" s="97">
        <f>F35+F38+F39+F41+F42+F45+F48+F49</f>
        <v>5012800</v>
      </c>
      <c r="G34" s="97">
        <f>G35+G38+G39+G41+G42+G45+G48+G49</f>
        <v>428786.8</v>
      </c>
      <c r="H34" s="98">
        <f>G34*100/F34</f>
        <v>8.5538381742738583</v>
      </c>
      <c r="I34" s="98">
        <f>F34-G34</f>
        <v>4584013.2</v>
      </c>
      <c r="J34" s="15"/>
    </row>
    <row r="35" spans="1:10" s="17" customFormat="1" ht="19.5" customHeight="1">
      <c r="A35" s="60" t="s">
        <v>67</v>
      </c>
      <c r="B35" s="68">
        <f>+B36+B37</f>
        <v>31</v>
      </c>
      <c r="C35" s="68">
        <f t="shared" ref="C35:E35" si="19">+C36+C37</f>
        <v>189</v>
      </c>
      <c r="D35" s="74">
        <f t="shared" ref="D35:D42" si="20">C35*100/B35</f>
        <v>609.67741935483866</v>
      </c>
      <c r="E35" s="68">
        <f t="shared" si="19"/>
        <v>-158</v>
      </c>
      <c r="F35" s="96">
        <v>277400</v>
      </c>
      <c r="G35" s="96">
        <f>G36+G37</f>
        <v>127065</v>
      </c>
      <c r="H35" s="96"/>
      <c r="I35" s="96"/>
      <c r="J35" s="16"/>
    </row>
    <row r="36" spans="1:10" s="17" customFormat="1">
      <c r="A36" s="13" t="s">
        <v>161</v>
      </c>
      <c r="B36" s="70">
        <v>16</v>
      </c>
      <c r="C36" s="80">
        <f>Control!B248</f>
        <v>20</v>
      </c>
      <c r="D36" s="74">
        <f t="shared" si="20"/>
        <v>125</v>
      </c>
      <c r="E36" s="71">
        <f t="shared" ref="E36:E42" si="21">B36-C36</f>
        <v>-4</v>
      </c>
      <c r="F36" s="96"/>
      <c r="G36" s="96">
        <f>SUM(Control!G248:J248)</f>
        <v>47065</v>
      </c>
      <c r="H36" s="96"/>
      <c r="I36" s="96"/>
      <c r="J36" s="16"/>
    </row>
    <row r="37" spans="1:10" s="17" customFormat="1" ht="36">
      <c r="A37" s="13" t="s">
        <v>68</v>
      </c>
      <c r="B37" s="70">
        <v>15</v>
      </c>
      <c r="C37" s="80">
        <f>Control!B250</f>
        <v>169</v>
      </c>
      <c r="D37" s="74">
        <f t="shared" si="20"/>
        <v>1126.6666666666667</v>
      </c>
      <c r="E37" s="71">
        <f t="shared" si="21"/>
        <v>-154</v>
      </c>
      <c r="F37" s="96"/>
      <c r="G37" s="96">
        <f>SUM(Control!G250:J250)</f>
        <v>80000</v>
      </c>
      <c r="H37" s="96"/>
      <c r="I37" s="96"/>
      <c r="J37" s="16"/>
    </row>
    <row r="38" spans="1:10" s="17" customFormat="1">
      <c r="A38" s="101" t="s">
        <v>214</v>
      </c>
      <c r="B38" s="70"/>
      <c r="C38" s="80"/>
      <c r="D38" s="74"/>
      <c r="E38" s="71"/>
      <c r="F38" s="96">
        <v>252500</v>
      </c>
      <c r="G38" s="96"/>
      <c r="H38" s="96"/>
      <c r="I38" s="96"/>
      <c r="J38" s="16"/>
    </row>
    <row r="39" spans="1:10" s="17" customFormat="1">
      <c r="A39" s="60" t="s">
        <v>70</v>
      </c>
      <c r="B39" s="68">
        <v>16</v>
      </c>
      <c r="C39" s="79">
        <f>Control!B259</f>
        <v>20</v>
      </c>
      <c r="D39" s="75">
        <f t="shared" si="20"/>
        <v>125</v>
      </c>
      <c r="E39" s="78">
        <f t="shared" si="21"/>
        <v>-4</v>
      </c>
      <c r="F39" s="93">
        <v>16000</v>
      </c>
      <c r="G39" s="93">
        <f>SUM(Control!G259:J259)</f>
        <v>23780</v>
      </c>
      <c r="H39" s="96"/>
      <c r="I39" s="96"/>
      <c r="J39" s="16"/>
    </row>
    <row r="40" spans="1:10" s="17" customFormat="1">
      <c r="A40" s="60" t="s">
        <v>489</v>
      </c>
      <c r="B40" s="68">
        <v>2000</v>
      </c>
      <c r="C40" s="79">
        <f>Control!B261</f>
        <v>1669</v>
      </c>
      <c r="D40" s="75">
        <f t="shared" ref="D40:D41" si="22">C40*100/B40</f>
        <v>83.45</v>
      </c>
      <c r="E40" s="78">
        <f t="shared" ref="E40" si="23">B40-C40</f>
        <v>331</v>
      </c>
      <c r="F40" s="93">
        <v>1662100</v>
      </c>
      <c r="G40" s="93">
        <f>SUM(Control!G260:J260)</f>
        <v>23780</v>
      </c>
      <c r="H40" s="96"/>
      <c r="I40" s="96"/>
      <c r="J40" s="16"/>
    </row>
    <row r="41" spans="1:10" s="17" customFormat="1">
      <c r="A41" s="60" t="s">
        <v>497</v>
      </c>
      <c r="B41" s="68">
        <v>45</v>
      </c>
      <c r="C41" s="79">
        <v>67</v>
      </c>
      <c r="D41" s="75">
        <f t="shared" si="22"/>
        <v>148.88888888888889</v>
      </c>
      <c r="E41" s="78">
        <f t="shared" si="21"/>
        <v>-22</v>
      </c>
      <c r="F41" s="93"/>
      <c r="G41" s="93">
        <v>116550</v>
      </c>
      <c r="H41" s="96"/>
      <c r="I41" s="96"/>
      <c r="J41" s="16"/>
    </row>
    <row r="42" spans="1:10" s="17" customFormat="1" ht="36">
      <c r="A42" s="60" t="s">
        <v>72</v>
      </c>
      <c r="B42" s="68">
        <v>7500</v>
      </c>
      <c r="C42" s="79">
        <v>30228</v>
      </c>
      <c r="D42" s="75">
        <f t="shared" si="20"/>
        <v>403.04</v>
      </c>
      <c r="E42" s="78">
        <f t="shared" si="21"/>
        <v>-22728</v>
      </c>
      <c r="F42" s="93">
        <f>F43+F44</f>
        <v>3519300</v>
      </c>
      <c r="G42" s="93">
        <f>SUM(Control!G365:J365)+G43+G44</f>
        <v>0</v>
      </c>
      <c r="H42" s="96"/>
      <c r="I42" s="96"/>
      <c r="J42" s="16"/>
    </row>
    <row r="43" spans="1:10" s="17" customFormat="1">
      <c r="A43" s="102" t="s">
        <v>215</v>
      </c>
      <c r="B43" s="70"/>
      <c r="C43" s="80"/>
      <c r="D43" s="74"/>
      <c r="E43" s="71"/>
      <c r="F43" s="96">
        <v>787000</v>
      </c>
      <c r="G43" s="96"/>
      <c r="H43" s="96"/>
      <c r="I43" s="96"/>
      <c r="J43" s="16"/>
    </row>
    <row r="44" spans="1:10" s="17" customFormat="1">
      <c r="A44" s="102" t="s">
        <v>216</v>
      </c>
      <c r="B44" s="70"/>
      <c r="C44" s="80"/>
      <c r="D44" s="74"/>
      <c r="E44" s="71"/>
      <c r="F44" s="96">
        <v>2732300</v>
      </c>
      <c r="G44" s="96"/>
      <c r="H44" s="96"/>
      <c r="I44" s="96"/>
      <c r="J44" s="16"/>
    </row>
    <row r="45" spans="1:10" s="17" customFormat="1">
      <c r="A45" s="57" t="s">
        <v>361</v>
      </c>
      <c r="B45" s="68">
        <f>+B46+B47</f>
        <v>200</v>
      </c>
      <c r="C45" s="68">
        <f>+C46+C47</f>
        <v>294</v>
      </c>
      <c r="D45" s="160">
        <f>+D46+D47</f>
        <v>147</v>
      </c>
      <c r="E45" s="68">
        <f>+E46+E47</f>
        <v>-94</v>
      </c>
      <c r="F45" s="96"/>
      <c r="G45" s="96"/>
      <c r="H45" s="96"/>
      <c r="I45" s="96"/>
      <c r="J45" s="16"/>
    </row>
    <row r="46" spans="1:10" s="17" customFormat="1">
      <c r="A46" s="13" t="s">
        <v>73</v>
      </c>
      <c r="B46" s="70">
        <v>200</v>
      </c>
      <c r="C46" s="80">
        <f>Control!B382</f>
        <v>294</v>
      </c>
      <c r="D46" s="74">
        <f t="shared" ref="D46" si="24">C46*100/B46</f>
        <v>147</v>
      </c>
      <c r="E46" s="71">
        <f t="shared" ref="E46" si="25">B46-C46</f>
        <v>-94</v>
      </c>
      <c r="F46" s="93"/>
      <c r="G46" s="96">
        <f>SUM(Control!G382:J382)</f>
        <v>0</v>
      </c>
      <c r="H46" s="96"/>
      <c r="I46" s="96"/>
      <c r="J46" s="38"/>
    </row>
    <row r="47" spans="1:10" s="17" customFormat="1">
      <c r="A47" s="13"/>
      <c r="B47" s="70"/>
      <c r="C47" s="80"/>
      <c r="D47" s="74"/>
      <c r="E47" s="71"/>
      <c r="F47" s="93"/>
      <c r="G47" s="96">
        <f>SUM(Control!G395:J395)</f>
        <v>0</v>
      </c>
      <c r="H47" s="96"/>
      <c r="I47" s="96"/>
      <c r="J47" s="38"/>
    </row>
    <row r="48" spans="1:10" s="17" customFormat="1" ht="23.25" customHeight="1">
      <c r="A48" s="60" t="s">
        <v>76</v>
      </c>
      <c r="B48" s="68">
        <v>290</v>
      </c>
      <c r="C48" s="79">
        <f>Control!B403</f>
        <v>311</v>
      </c>
      <c r="D48" s="75">
        <f>C48*100/B48</f>
        <v>107.24137931034483</v>
      </c>
      <c r="E48" s="78">
        <f>B48-C48</f>
        <v>-21</v>
      </c>
      <c r="F48" s="93">
        <v>747600</v>
      </c>
      <c r="G48" s="93">
        <f>SUM(Control!G403:J403)</f>
        <v>161391.79999999999</v>
      </c>
      <c r="H48" s="96"/>
      <c r="I48" s="96"/>
      <c r="J48" s="16"/>
    </row>
    <row r="49" spans="1:9" s="17" customFormat="1">
      <c r="A49" s="103" t="s">
        <v>217</v>
      </c>
      <c r="B49" s="71"/>
      <c r="C49" s="99"/>
      <c r="D49" s="59"/>
      <c r="E49" s="71"/>
      <c r="F49" s="96">
        <v>200000</v>
      </c>
      <c r="G49" s="96"/>
      <c r="H49" s="100"/>
      <c r="I49" s="100"/>
    </row>
    <row r="50" spans="1:9" s="17" customFormat="1">
      <c r="A50" s="25"/>
      <c r="B50" s="71"/>
      <c r="C50" s="59"/>
      <c r="D50" s="59"/>
      <c r="E50" s="71"/>
      <c r="F50" s="96"/>
      <c r="G50" s="96"/>
      <c r="H50" s="96"/>
      <c r="I50" s="96"/>
    </row>
    <row r="51" spans="1:9" s="17" customFormat="1">
      <c r="B51" s="72"/>
      <c r="C51" s="73"/>
      <c r="D51" s="73"/>
      <c r="E51" s="72"/>
      <c r="F51" s="73"/>
      <c r="G51" s="73"/>
      <c r="H51" s="73"/>
      <c r="I51" s="73"/>
    </row>
    <row r="52" spans="1:9" s="17" customFormat="1">
      <c r="B52" s="104" t="s">
        <v>218</v>
      </c>
      <c r="C52" s="105">
        <f>B7</f>
        <v>13218</v>
      </c>
      <c r="D52" s="106"/>
      <c r="E52" s="104"/>
      <c r="F52" s="106" t="s">
        <v>222</v>
      </c>
      <c r="G52" s="107">
        <f>F7</f>
        <v>21448000</v>
      </c>
      <c r="H52" s="106"/>
      <c r="I52" s="106"/>
    </row>
    <row r="53" spans="1:9" s="17" customFormat="1">
      <c r="B53" s="104" t="s">
        <v>219</v>
      </c>
      <c r="C53" s="105">
        <f>C7</f>
        <v>36228</v>
      </c>
      <c r="D53" s="106"/>
      <c r="E53" s="104"/>
      <c r="F53" s="106" t="s">
        <v>223</v>
      </c>
      <c r="G53" s="107">
        <f>G7</f>
        <v>10953798.600000001</v>
      </c>
      <c r="H53" s="106"/>
      <c r="I53" s="106"/>
    </row>
    <row r="54" spans="1:9">
      <c r="B54" s="108"/>
      <c r="C54" s="109"/>
      <c r="D54" s="109"/>
      <c r="E54" s="108"/>
      <c r="F54" s="109"/>
      <c r="G54" s="109"/>
      <c r="H54" s="109"/>
      <c r="I54" s="109"/>
    </row>
    <row r="55" spans="1:9">
      <c r="B55" s="104" t="s">
        <v>220</v>
      </c>
      <c r="C55" s="110">
        <f>B8</f>
        <v>5718</v>
      </c>
      <c r="D55" s="109"/>
      <c r="E55" s="108"/>
      <c r="F55" s="109"/>
      <c r="G55" s="109"/>
      <c r="H55" s="109"/>
      <c r="I55" s="109"/>
    </row>
    <row r="56" spans="1:9">
      <c r="B56" s="104" t="s">
        <v>221</v>
      </c>
      <c r="C56" s="110">
        <f>C8</f>
        <v>6000</v>
      </c>
      <c r="D56" s="109"/>
      <c r="E56" s="108"/>
      <c r="F56" s="109"/>
      <c r="G56" s="109"/>
      <c r="H56" s="109"/>
      <c r="I56" s="109"/>
    </row>
    <row r="57" spans="1:9">
      <c r="B57" s="108"/>
      <c r="C57" s="109"/>
      <c r="D57" s="109"/>
      <c r="E57" s="108"/>
      <c r="F57" s="109"/>
      <c r="G57" s="109"/>
      <c r="H57" s="109"/>
      <c r="I57" s="109"/>
    </row>
    <row r="58" spans="1:9">
      <c r="B58" s="108"/>
      <c r="C58" s="109"/>
      <c r="D58" s="109"/>
      <c r="E58" s="108"/>
      <c r="F58" s="109"/>
      <c r="G58" s="109"/>
      <c r="H58" s="109"/>
      <c r="I58" s="109"/>
    </row>
    <row r="63" spans="1:9">
      <c r="A63" s="111" t="s">
        <v>226</v>
      </c>
      <c r="B63" s="422" t="s">
        <v>224</v>
      </c>
      <c r="C63" s="422"/>
      <c r="D63" s="422"/>
      <c r="E63" s="422"/>
      <c r="F63" s="421" t="s">
        <v>225</v>
      </c>
      <c r="G63" s="421"/>
      <c r="H63" s="421"/>
      <c r="I63" s="421"/>
    </row>
  </sheetData>
  <mergeCells count="8">
    <mergeCell ref="C3:D3"/>
    <mergeCell ref="A1:I1"/>
    <mergeCell ref="A2:I2"/>
    <mergeCell ref="F63:I63"/>
    <mergeCell ref="B63:E63"/>
    <mergeCell ref="B5:E5"/>
    <mergeCell ref="A5:A6"/>
    <mergeCell ref="F5:I5"/>
  </mergeCells>
  <pageMargins left="0.31496062992125984" right="0.11811023622047245" top="0.55118110236220474" bottom="0.35433070866141736" header="0.31496062992125984" footer="0.31496062992125984"/>
  <pageSetup paperSize="9" scale="85" orientation="landscape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4"/>
  <sheetViews>
    <sheetView workbookViewId="0">
      <selection activeCell="A4" sqref="A4:E44"/>
    </sheetView>
  </sheetViews>
  <sheetFormatPr defaultRowHeight="13.8"/>
  <cols>
    <col min="1" max="1" width="70" customWidth="1"/>
    <col min="2" max="5" width="13.69921875" customWidth="1"/>
  </cols>
  <sheetData>
    <row r="1" spans="1:5" ht="21">
      <c r="A1" s="420" t="s">
        <v>527</v>
      </c>
      <c r="B1" s="420"/>
      <c r="C1" s="420"/>
      <c r="D1" s="420"/>
      <c r="E1" s="420"/>
    </row>
    <row r="2" spans="1:5" ht="21">
      <c r="A2" s="420" t="s">
        <v>358</v>
      </c>
      <c r="B2" s="420"/>
      <c r="C2" s="420"/>
      <c r="D2" s="420"/>
      <c r="E2" s="420"/>
    </row>
    <row r="3" spans="1:5" ht="21">
      <c r="A3" s="130"/>
      <c r="B3" s="51"/>
    </row>
    <row r="4" spans="1:5" ht="21">
      <c r="A4" s="425" t="s">
        <v>359</v>
      </c>
      <c r="B4" s="131" t="s">
        <v>180</v>
      </c>
      <c r="C4" s="168" t="s">
        <v>182</v>
      </c>
      <c r="D4" s="170" t="s">
        <v>183</v>
      </c>
      <c r="E4" s="171" t="s">
        <v>185</v>
      </c>
    </row>
    <row r="5" spans="1:5" ht="21">
      <c r="A5" s="426"/>
      <c r="B5" s="132" t="s">
        <v>360</v>
      </c>
      <c r="C5" s="165" t="s">
        <v>360</v>
      </c>
      <c r="D5" s="172"/>
      <c r="E5" s="166" t="s">
        <v>360</v>
      </c>
    </row>
    <row r="6" spans="1:5" ht="21">
      <c r="A6" s="133" t="s">
        <v>192</v>
      </c>
      <c r="B6" s="134">
        <f>B7+B8</f>
        <v>13093</v>
      </c>
      <c r="C6" s="167"/>
      <c r="D6" s="167"/>
      <c r="E6" s="167"/>
    </row>
    <row r="7" spans="1:5" ht="21">
      <c r="A7" s="133" t="s">
        <v>178</v>
      </c>
      <c r="B7" s="135">
        <v>5593</v>
      </c>
      <c r="C7" s="167"/>
      <c r="D7" s="167"/>
      <c r="E7" s="167"/>
    </row>
    <row r="8" spans="1:5" ht="21">
      <c r="A8" s="136" t="s">
        <v>179</v>
      </c>
      <c r="B8" s="137">
        <f>B42</f>
        <v>7500</v>
      </c>
      <c r="C8" s="167"/>
      <c r="D8" s="167"/>
      <c r="E8" s="167"/>
    </row>
    <row r="9" spans="1:5" ht="21">
      <c r="A9" s="138" t="s">
        <v>46</v>
      </c>
      <c r="B9" s="139">
        <v>3036</v>
      </c>
      <c r="C9" s="139"/>
      <c r="D9" s="139"/>
      <c r="E9" s="139"/>
    </row>
    <row r="10" spans="1:5" ht="21">
      <c r="A10" s="140" t="s">
        <v>47</v>
      </c>
      <c r="B10" s="135"/>
      <c r="C10" s="167"/>
      <c r="D10" s="167"/>
      <c r="E10" s="167"/>
    </row>
    <row r="11" spans="1:5" ht="63">
      <c r="A11" s="140" t="s">
        <v>48</v>
      </c>
      <c r="B11" s="135"/>
      <c r="C11" s="167"/>
      <c r="D11" s="167"/>
      <c r="E11" s="167"/>
    </row>
    <row r="12" spans="1:5" ht="21">
      <c r="A12" s="141" t="s">
        <v>43</v>
      </c>
      <c r="B12" s="142">
        <v>300</v>
      </c>
      <c r="C12" s="167"/>
      <c r="D12" s="167"/>
      <c r="E12" s="167"/>
    </row>
    <row r="13" spans="1:5" ht="21">
      <c r="A13" s="143" t="s">
        <v>49</v>
      </c>
      <c r="B13" s="135"/>
      <c r="C13" s="167"/>
      <c r="D13" s="167"/>
      <c r="E13" s="167"/>
    </row>
    <row r="14" spans="1:5" ht="21">
      <c r="A14" s="141" t="s">
        <v>50</v>
      </c>
      <c r="B14" s="142">
        <v>16</v>
      </c>
      <c r="C14" s="167"/>
      <c r="D14" s="167"/>
      <c r="E14" s="167"/>
    </row>
    <row r="15" spans="1:5" ht="21">
      <c r="A15" s="141" t="s">
        <v>43</v>
      </c>
      <c r="B15" s="142">
        <v>212</v>
      </c>
      <c r="C15" s="167"/>
      <c r="D15" s="167"/>
      <c r="E15" s="167"/>
    </row>
    <row r="16" spans="1:5" ht="42">
      <c r="A16" s="143" t="s">
        <v>52</v>
      </c>
      <c r="B16" s="135"/>
      <c r="C16" s="167"/>
      <c r="D16" s="167"/>
      <c r="E16" s="167"/>
    </row>
    <row r="17" spans="1:5" ht="21">
      <c r="A17" s="141" t="s">
        <v>50</v>
      </c>
      <c r="B17" s="142">
        <v>144</v>
      </c>
      <c r="C17" s="167"/>
      <c r="D17" s="167"/>
      <c r="E17" s="167"/>
    </row>
    <row r="18" spans="1:5" ht="21">
      <c r="A18" s="141" t="s">
        <v>43</v>
      </c>
      <c r="B18" s="142">
        <v>572</v>
      </c>
      <c r="C18" s="167"/>
      <c r="D18" s="167"/>
      <c r="E18" s="167"/>
    </row>
    <row r="19" spans="1:5" ht="21">
      <c r="A19" s="141"/>
      <c r="B19" s="142"/>
      <c r="C19" s="167"/>
      <c r="D19" s="167"/>
      <c r="E19" s="167"/>
    </row>
    <row r="20" spans="1:5" ht="21">
      <c r="A20" s="141"/>
      <c r="B20" s="142"/>
      <c r="C20" s="167"/>
      <c r="D20" s="167"/>
      <c r="E20" s="167"/>
    </row>
    <row r="21" spans="1:5" ht="21">
      <c r="A21" s="425" t="s">
        <v>359</v>
      </c>
      <c r="B21" s="168" t="s">
        <v>180</v>
      </c>
      <c r="C21" s="168" t="s">
        <v>182</v>
      </c>
      <c r="D21" s="170" t="s">
        <v>183</v>
      </c>
      <c r="E21" s="171" t="s">
        <v>185</v>
      </c>
    </row>
    <row r="22" spans="1:5" ht="21">
      <c r="A22" s="426"/>
      <c r="B22" s="165" t="s">
        <v>360</v>
      </c>
      <c r="C22" s="165" t="s">
        <v>360</v>
      </c>
      <c r="D22" s="172"/>
      <c r="E22" s="166" t="s">
        <v>360</v>
      </c>
    </row>
    <row r="23" spans="1:5" ht="42">
      <c r="A23" s="140" t="s">
        <v>54</v>
      </c>
      <c r="B23" s="135"/>
      <c r="C23" s="167"/>
      <c r="D23" s="167"/>
      <c r="E23" s="167"/>
    </row>
    <row r="24" spans="1:5" ht="21">
      <c r="A24" s="141" t="s">
        <v>43</v>
      </c>
      <c r="B24" s="142">
        <v>320</v>
      </c>
      <c r="C24" s="167"/>
      <c r="D24" s="167"/>
      <c r="E24" s="167"/>
    </row>
    <row r="25" spans="1:5" ht="21">
      <c r="A25" s="143" t="s">
        <v>55</v>
      </c>
      <c r="B25" s="135"/>
      <c r="C25" s="167"/>
      <c r="D25" s="167"/>
      <c r="E25" s="167"/>
    </row>
    <row r="26" spans="1:5" ht="21">
      <c r="A26" s="141" t="s">
        <v>50</v>
      </c>
      <c r="B26" s="142">
        <v>144</v>
      </c>
      <c r="C26" s="167"/>
      <c r="D26" s="167"/>
      <c r="E26" s="167"/>
    </row>
    <row r="27" spans="1:5" ht="21">
      <c r="A27" s="141" t="s">
        <v>43</v>
      </c>
      <c r="B27" s="142">
        <v>960</v>
      </c>
      <c r="C27" s="167"/>
      <c r="D27" s="167"/>
      <c r="E27" s="167"/>
    </row>
    <row r="28" spans="1:5" ht="21">
      <c r="A28" s="143" t="s">
        <v>58</v>
      </c>
      <c r="B28" s="135"/>
      <c r="C28" s="167"/>
      <c r="D28" s="167"/>
      <c r="E28" s="167"/>
    </row>
    <row r="29" spans="1:5" ht="21">
      <c r="A29" s="141" t="s">
        <v>59</v>
      </c>
      <c r="B29" s="142">
        <v>208</v>
      </c>
      <c r="C29" s="167"/>
      <c r="D29" s="167"/>
      <c r="E29" s="167"/>
    </row>
    <row r="30" spans="1:5" ht="21">
      <c r="A30" s="141" t="s">
        <v>60</v>
      </c>
      <c r="B30" s="142">
        <v>160</v>
      </c>
      <c r="C30" s="167"/>
      <c r="D30" s="167"/>
      <c r="E30" s="167"/>
    </row>
    <row r="31" spans="1:5" ht="21">
      <c r="A31" s="144" t="s">
        <v>61</v>
      </c>
      <c r="B31" s="139">
        <v>20</v>
      </c>
      <c r="C31" s="139"/>
      <c r="D31" s="139"/>
      <c r="E31" s="139"/>
    </row>
    <row r="32" spans="1:5" ht="21">
      <c r="A32" s="143" t="s">
        <v>62</v>
      </c>
      <c r="B32" s="145">
        <v>20</v>
      </c>
      <c r="C32" s="167"/>
      <c r="D32" s="167"/>
      <c r="E32" s="167"/>
    </row>
    <row r="33" spans="1:5" ht="42">
      <c r="A33" s="143" t="s">
        <v>190</v>
      </c>
      <c r="B33" s="145">
        <v>1</v>
      </c>
      <c r="C33" s="169"/>
      <c r="D33" s="169"/>
      <c r="E33" s="169"/>
    </row>
    <row r="34" spans="1:5" ht="42">
      <c r="A34" s="144" t="s">
        <v>66</v>
      </c>
      <c r="B34" s="146">
        <v>9837</v>
      </c>
      <c r="C34" s="146"/>
      <c r="D34" s="146"/>
      <c r="E34" s="146"/>
    </row>
    <row r="35" spans="1:5" ht="21">
      <c r="A35" s="143" t="s">
        <v>67</v>
      </c>
      <c r="B35" s="147"/>
      <c r="C35" s="167"/>
      <c r="D35" s="167"/>
      <c r="E35" s="167"/>
    </row>
    <row r="36" spans="1:5" ht="21">
      <c r="A36" s="141" t="s">
        <v>161</v>
      </c>
      <c r="B36" s="145">
        <v>16</v>
      </c>
      <c r="C36" s="167"/>
      <c r="D36" s="167"/>
      <c r="E36" s="167"/>
    </row>
    <row r="37" spans="1:5" ht="42">
      <c r="A37" s="141" t="s">
        <v>68</v>
      </c>
      <c r="B37" s="145">
        <v>15</v>
      </c>
      <c r="C37" s="167"/>
      <c r="D37" s="167"/>
      <c r="E37" s="167"/>
    </row>
    <row r="38" spans="1:5" ht="21">
      <c r="A38" s="143" t="s">
        <v>70</v>
      </c>
      <c r="B38" s="145">
        <v>16</v>
      </c>
      <c r="C38" s="167"/>
      <c r="D38" s="167"/>
      <c r="E38" s="167"/>
    </row>
    <row r="39" spans="1:5" ht="21">
      <c r="A39" s="143" t="s">
        <v>71</v>
      </c>
      <c r="B39" s="145">
        <v>2000</v>
      </c>
      <c r="C39" s="167"/>
      <c r="D39" s="167"/>
      <c r="E39" s="167"/>
    </row>
    <row r="40" spans="1:5" ht="21">
      <c r="A40" s="425" t="s">
        <v>359</v>
      </c>
      <c r="B40" s="168" t="s">
        <v>180</v>
      </c>
      <c r="C40" s="168" t="s">
        <v>182</v>
      </c>
      <c r="D40" s="170" t="s">
        <v>183</v>
      </c>
      <c r="E40" s="171" t="s">
        <v>185</v>
      </c>
    </row>
    <row r="41" spans="1:5" ht="21">
      <c r="A41" s="426"/>
      <c r="B41" s="165" t="s">
        <v>360</v>
      </c>
      <c r="C41" s="165" t="s">
        <v>360</v>
      </c>
      <c r="D41" s="172"/>
      <c r="E41" s="166" t="s">
        <v>360</v>
      </c>
    </row>
    <row r="42" spans="1:5" ht="42">
      <c r="A42" s="143" t="s">
        <v>72</v>
      </c>
      <c r="B42" s="145">
        <v>7500</v>
      </c>
      <c r="C42" s="167"/>
      <c r="D42" s="167"/>
      <c r="E42" s="167"/>
    </row>
    <row r="43" spans="1:5" ht="21">
      <c r="A43" s="140" t="s">
        <v>361</v>
      </c>
      <c r="B43" s="147">
        <v>200</v>
      </c>
      <c r="C43" s="167"/>
      <c r="D43" s="167"/>
      <c r="E43" s="167"/>
    </row>
    <row r="44" spans="1:5" ht="42">
      <c r="A44" s="143" t="s">
        <v>76</v>
      </c>
      <c r="B44" s="145">
        <v>290</v>
      </c>
      <c r="C44" s="167"/>
      <c r="D44" s="167"/>
      <c r="E44" s="167"/>
    </row>
  </sheetData>
  <mergeCells count="5">
    <mergeCell ref="A40:A41"/>
    <mergeCell ref="A4:A5"/>
    <mergeCell ref="A1:E1"/>
    <mergeCell ref="A2:E2"/>
    <mergeCell ref="A21:A22"/>
  </mergeCells>
  <pageMargins left="0.70866141732283472" right="0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442"/>
  <sheetViews>
    <sheetView topLeftCell="B1" zoomScaleNormal="100" workbookViewId="0">
      <selection activeCell="G12" sqref="G12"/>
    </sheetView>
  </sheetViews>
  <sheetFormatPr defaultRowHeight="13.8"/>
  <cols>
    <col min="1" max="1" width="64.59765625" customWidth="1"/>
    <col min="2" max="4" width="9.59765625" customWidth="1"/>
    <col min="5" max="5" width="9.09765625" bestFit="1" customWidth="1"/>
    <col min="6" max="7" width="14.69921875" style="180" bestFit="1" customWidth="1"/>
    <col min="8" max="8" width="9.09765625" bestFit="1" customWidth="1"/>
    <col min="9" max="9" width="13.59765625" customWidth="1"/>
    <col min="11" max="11" width="11.69921875" bestFit="1" customWidth="1"/>
  </cols>
  <sheetData>
    <row r="1" spans="1:11" s="1" customFormat="1" ht="21">
      <c r="A1" s="420" t="s">
        <v>176</v>
      </c>
      <c r="B1" s="420"/>
      <c r="C1" s="420"/>
      <c r="D1" s="420"/>
      <c r="E1" s="420"/>
      <c r="F1" s="420"/>
      <c r="G1" s="420"/>
      <c r="H1" s="420"/>
      <c r="I1" s="420"/>
    </row>
    <row r="2" spans="1:11" s="1" customFormat="1" ht="21">
      <c r="A2" s="420" t="s">
        <v>16</v>
      </c>
      <c r="B2" s="420"/>
      <c r="C2" s="420"/>
      <c r="D2" s="420"/>
      <c r="E2" s="420"/>
      <c r="F2" s="420"/>
      <c r="G2" s="420"/>
      <c r="H2" s="420"/>
      <c r="I2" s="420"/>
    </row>
    <row r="3" spans="1:11" s="1" customFormat="1" ht="21">
      <c r="A3" s="175"/>
      <c r="B3" s="66" t="s">
        <v>177</v>
      </c>
      <c r="C3" s="419">
        <f ca="1">NOW()</f>
        <v>42250.561985416665</v>
      </c>
      <c r="D3" s="419"/>
      <c r="E3" s="76"/>
      <c r="F3" s="199"/>
      <c r="G3" s="199"/>
      <c r="H3" s="175"/>
      <c r="I3" s="175"/>
    </row>
    <row r="4" spans="1:11" s="1" customFormat="1" ht="21">
      <c r="A4" s="173"/>
      <c r="B4" s="51"/>
      <c r="C4" s="64"/>
      <c r="D4" s="64"/>
      <c r="E4" s="56"/>
      <c r="F4" s="200"/>
      <c r="G4" s="200"/>
      <c r="H4" s="173"/>
      <c r="I4" s="173"/>
    </row>
    <row r="5" spans="1:11" s="1" customFormat="1" ht="18">
      <c r="A5" s="390" t="s">
        <v>181</v>
      </c>
      <c r="B5" s="423" t="s">
        <v>184</v>
      </c>
      <c r="C5" s="423"/>
      <c r="D5" s="423"/>
      <c r="E5" s="423"/>
      <c r="F5" s="387" t="s">
        <v>186</v>
      </c>
      <c r="G5" s="389"/>
      <c r="H5" s="389"/>
      <c r="I5" s="388"/>
    </row>
    <row r="6" spans="1:11" s="1" customFormat="1" ht="18">
      <c r="A6" s="424"/>
      <c r="B6" s="174" t="s">
        <v>180</v>
      </c>
      <c r="C6" s="174" t="s">
        <v>182</v>
      </c>
      <c r="D6" s="176" t="s">
        <v>183</v>
      </c>
      <c r="E6" s="77" t="s">
        <v>185</v>
      </c>
      <c r="F6" s="176" t="s">
        <v>187</v>
      </c>
      <c r="G6" s="176" t="s">
        <v>188</v>
      </c>
      <c r="H6" s="176" t="s">
        <v>183</v>
      </c>
      <c r="I6" s="176" t="s">
        <v>185</v>
      </c>
    </row>
    <row r="7" spans="1:11" s="1" customFormat="1" ht="18">
      <c r="A7" s="8" t="s">
        <v>192</v>
      </c>
      <c r="B7" s="52">
        <f>B8+B9</f>
        <v>13133</v>
      </c>
      <c r="C7" s="52">
        <f>C8+C9</f>
        <v>18587</v>
      </c>
      <c r="D7" s="75">
        <f>C7*100/B7</f>
        <v>141.52897281656894</v>
      </c>
      <c r="E7" s="78">
        <f>B7-C7</f>
        <v>-5454</v>
      </c>
      <c r="F7" s="177">
        <v>23128170</v>
      </c>
      <c r="G7" s="177">
        <v>11660949.109999999</v>
      </c>
      <c r="H7" s="93">
        <f>G7*100/F7</f>
        <v>50.418814415494175</v>
      </c>
      <c r="I7" s="93">
        <f>+F7-G7</f>
        <v>11467220.890000001</v>
      </c>
    </row>
    <row r="8" spans="1:11" s="1" customFormat="1" ht="18">
      <c r="A8" s="8" t="s">
        <v>178</v>
      </c>
      <c r="B8" s="52">
        <f>+B10+B30+B34</f>
        <v>5633</v>
      </c>
      <c r="C8" s="52">
        <f>+C10+C30+C34</f>
        <v>5317</v>
      </c>
      <c r="D8" s="75">
        <f t="shared" ref="D8:D9" si="0">C8*100/B8</f>
        <v>94.39020060358601</v>
      </c>
      <c r="E8" s="78">
        <f t="shared" ref="E8:E9" si="1">B8-C8</f>
        <v>316</v>
      </c>
      <c r="F8" s="177">
        <v>23128170</v>
      </c>
      <c r="G8" s="177">
        <f>+G10+G30+G34</f>
        <v>11660949.109999999</v>
      </c>
      <c r="H8" s="93">
        <f t="shared" ref="H8" si="2">G8*100/F8</f>
        <v>50.418814415494175</v>
      </c>
      <c r="I8" s="93">
        <f>+F8-G8</f>
        <v>11467220.890000001</v>
      </c>
      <c r="J8" s="6"/>
      <c r="K8" s="183">
        <f>+G7-G8</f>
        <v>0</v>
      </c>
    </row>
    <row r="9" spans="1:11" s="1" customFormat="1" ht="18">
      <c r="A9" s="9" t="s">
        <v>179</v>
      </c>
      <c r="B9" s="53">
        <f>B42</f>
        <v>7500</v>
      </c>
      <c r="C9" s="53">
        <v>13270</v>
      </c>
      <c r="D9" s="75">
        <f t="shared" si="0"/>
        <v>176.93333333333334</v>
      </c>
      <c r="E9" s="78">
        <f t="shared" si="1"/>
        <v>-5770</v>
      </c>
      <c r="F9" s="201">
        <v>0</v>
      </c>
      <c r="G9" s="201">
        <v>0</v>
      </c>
      <c r="H9" s="93">
        <v>0</v>
      </c>
      <c r="I9" s="93">
        <f t="shared" ref="I9" si="3">F9-G9</f>
        <v>0</v>
      </c>
    </row>
    <row r="10" spans="1:11" s="188" customFormat="1" ht="18">
      <c r="A10" s="10" t="s">
        <v>46</v>
      </c>
      <c r="B10" s="184">
        <f>+B11</f>
        <v>3036</v>
      </c>
      <c r="C10" s="184">
        <f>+C11</f>
        <v>3390</v>
      </c>
      <c r="D10" s="185">
        <v>69.069999999999993</v>
      </c>
      <c r="E10" s="184">
        <f>+E11</f>
        <v>-354</v>
      </c>
      <c r="F10" s="186">
        <f>+F11</f>
        <v>12503106</v>
      </c>
      <c r="G10" s="186">
        <f>+G11</f>
        <v>5973632.46</v>
      </c>
      <c r="H10" s="186">
        <f>G10*100/F10</f>
        <v>47.777188004324685</v>
      </c>
      <c r="I10" s="187">
        <f>+F10-G10</f>
        <v>6529473.54</v>
      </c>
    </row>
    <row r="11" spans="1:11" s="17" customFormat="1" ht="18">
      <c r="A11" s="57" t="s">
        <v>47</v>
      </c>
      <c r="B11" s="52">
        <f>+B12+B14+B17+B20+B22+B25</f>
        <v>3036</v>
      </c>
      <c r="C11" s="52">
        <f>+C12+C14+C17+C20+C22+C25</f>
        <v>3390</v>
      </c>
      <c r="D11" s="161">
        <v>69.069999999999993</v>
      </c>
      <c r="E11" s="52">
        <f t="shared" ref="E11" si="4">+E12+E14+E17+E20+E22+E25</f>
        <v>-354</v>
      </c>
      <c r="F11" s="178">
        <f>+F12+F14+F17+F20+F22+F25+F28</f>
        <v>12503106</v>
      </c>
      <c r="G11" s="178">
        <f>+G12+G14+G17+G20+G22+G25+G28</f>
        <v>5973632.46</v>
      </c>
      <c r="H11" s="95">
        <f>G11*100/F11</f>
        <v>47.777188004324685</v>
      </c>
      <c r="I11" s="93">
        <f>+F11-G11</f>
        <v>6529473.54</v>
      </c>
    </row>
    <row r="12" spans="1:11" s="1" customFormat="1" ht="53.25" customHeight="1">
      <c r="A12" s="57" t="s">
        <v>48</v>
      </c>
      <c r="B12" s="52">
        <f>SUM(B13)</f>
        <v>300</v>
      </c>
      <c r="C12" s="52">
        <f t="shared" ref="C12:E12" si="5">SUM(C13)</f>
        <v>338</v>
      </c>
      <c r="D12" s="155">
        <f>C12*100/B12</f>
        <v>112.66666666666667</v>
      </c>
      <c r="E12" s="52">
        <f t="shared" si="5"/>
        <v>-38</v>
      </c>
      <c r="F12" s="178">
        <v>655885.35</v>
      </c>
      <c r="G12" s="178">
        <v>452017</v>
      </c>
      <c r="H12" s="95">
        <f>G12*100/F12</f>
        <v>68.917075217490378</v>
      </c>
      <c r="I12" s="93">
        <f>+F12-G12</f>
        <v>203868.34999999998</v>
      </c>
    </row>
    <row r="13" spans="1:11" s="1" customFormat="1" ht="18">
      <c r="A13" s="13" t="s">
        <v>43</v>
      </c>
      <c r="B13" s="55">
        <v>300</v>
      </c>
      <c r="C13" s="80">
        <f>Control!B11</f>
        <v>338</v>
      </c>
      <c r="D13" s="74">
        <f>C13*100/B13</f>
        <v>112.66666666666667</v>
      </c>
      <c r="E13" s="71">
        <f>B13-C13</f>
        <v>-38</v>
      </c>
      <c r="F13" s="202"/>
      <c r="G13" s="202"/>
      <c r="H13" s="96"/>
      <c r="I13" s="96"/>
      <c r="J13" s="15"/>
      <c r="K13" s="182">
        <v>11035313.619999999</v>
      </c>
    </row>
    <row r="14" spans="1:11" s="1" customFormat="1" ht="18">
      <c r="A14" s="60" t="s">
        <v>49</v>
      </c>
      <c r="B14" s="52">
        <f>SUM(B15:B16)</f>
        <v>228</v>
      </c>
      <c r="C14" s="52">
        <f>SUM(C15:C16)</f>
        <v>236</v>
      </c>
      <c r="D14" s="75">
        <f t="shared" ref="D14:D19" si="6">C14*100/B14</f>
        <v>103.50877192982456</v>
      </c>
      <c r="E14" s="78">
        <f>B14-C14</f>
        <v>-8</v>
      </c>
      <c r="F14" s="178">
        <v>1931628.65</v>
      </c>
      <c r="G14" s="178">
        <v>293020</v>
      </c>
      <c r="H14" s="95">
        <f>G14*100/F14</f>
        <v>15.16958241430101</v>
      </c>
      <c r="I14" s="93">
        <f>+F14-G14</f>
        <v>1638608.65</v>
      </c>
      <c r="J14" s="15"/>
      <c r="K14" s="183">
        <f>+G7-K13</f>
        <v>625635.49000000022</v>
      </c>
    </row>
    <row r="15" spans="1:11" s="1" customFormat="1" ht="18">
      <c r="A15" s="13" t="s">
        <v>50</v>
      </c>
      <c r="B15" s="55">
        <v>16</v>
      </c>
      <c r="C15" s="80">
        <f>Control!B31</f>
        <v>16</v>
      </c>
      <c r="D15" s="74">
        <f t="shared" si="6"/>
        <v>100</v>
      </c>
      <c r="E15" s="71">
        <f t="shared" ref="E15:E19" si="7">B15-C15</f>
        <v>0</v>
      </c>
      <c r="F15" s="202"/>
      <c r="G15" s="202"/>
      <c r="H15" s="96"/>
      <c r="I15" s="96"/>
      <c r="J15" s="15"/>
    </row>
    <row r="16" spans="1:11" s="1" customFormat="1" ht="18">
      <c r="A16" s="13" t="s">
        <v>43</v>
      </c>
      <c r="B16" s="55">
        <v>212</v>
      </c>
      <c r="C16" s="80">
        <f>Control!B33</f>
        <v>220</v>
      </c>
      <c r="D16" s="74">
        <f t="shared" si="6"/>
        <v>103.77358490566037</v>
      </c>
      <c r="E16" s="71">
        <f t="shared" si="7"/>
        <v>-8</v>
      </c>
      <c r="F16" s="202"/>
      <c r="G16" s="202"/>
      <c r="H16" s="96"/>
      <c r="I16" s="96"/>
      <c r="J16" s="15"/>
    </row>
    <row r="17" spans="1:10" s="17" customFormat="1" ht="36">
      <c r="A17" s="60" t="s">
        <v>52</v>
      </c>
      <c r="B17" s="52">
        <f>SUM(B18:B19)</f>
        <v>716</v>
      </c>
      <c r="C17" s="157">
        <f>SUM(C18:C19)</f>
        <v>829</v>
      </c>
      <c r="D17" s="155">
        <f t="shared" si="6"/>
        <v>115.78212290502793</v>
      </c>
      <c r="E17" s="156">
        <f t="shared" si="7"/>
        <v>-113</v>
      </c>
      <c r="F17" s="178">
        <v>2236600</v>
      </c>
      <c r="G17" s="178">
        <v>1379806</v>
      </c>
      <c r="H17" s="95">
        <f>G17*100/F17</f>
        <v>61.692121970848611</v>
      </c>
      <c r="I17" s="93">
        <f>+F17-G17</f>
        <v>856794</v>
      </c>
      <c r="J17" s="16"/>
    </row>
    <row r="18" spans="1:10" s="17" customFormat="1" ht="18">
      <c r="A18" s="13" t="s">
        <v>50</v>
      </c>
      <c r="B18" s="55">
        <v>144</v>
      </c>
      <c r="C18" s="80">
        <f>Control!B49</f>
        <v>166</v>
      </c>
      <c r="D18" s="74">
        <f t="shared" si="6"/>
        <v>115.27777777777777</v>
      </c>
      <c r="E18" s="71">
        <f t="shared" si="7"/>
        <v>-22</v>
      </c>
      <c r="F18" s="202"/>
      <c r="G18" s="202"/>
      <c r="H18" s="96"/>
      <c r="I18" s="96"/>
      <c r="J18" s="16"/>
    </row>
    <row r="19" spans="1:10" s="1" customFormat="1" ht="18">
      <c r="A19" s="13" t="s">
        <v>43</v>
      </c>
      <c r="B19" s="55">
        <v>572</v>
      </c>
      <c r="C19" s="80">
        <f>Control!B63</f>
        <v>663</v>
      </c>
      <c r="D19" s="74">
        <f t="shared" si="6"/>
        <v>115.90909090909091</v>
      </c>
      <c r="E19" s="71">
        <f t="shared" si="7"/>
        <v>-91</v>
      </c>
      <c r="F19" s="202"/>
      <c r="G19" s="202"/>
      <c r="H19" s="96"/>
      <c r="I19" s="96"/>
      <c r="J19" s="15"/>
    </row>
    <row r="20" spans="1:10" s="1" customFormat="1" ht="36">
      <c r="A20" s="57" t="s">
        <v>54</v>
      </c>
      <c r="B20" s="52">
        <f>SUM(B21)</f>
        <v>320</v>
      </c>
      <c r="C20" s="52">
        <f t="shared" ref="C20:E20" si="8">SUM(C21)</f>
        <v>375</v>
      </c>
      <c r="D20" s="155">
        <f>C20*100/B20</f>
        <v>117.1875</v>
      </c>
      <c r="E20" s="52">
        <f t="shared" si="8"/>
        <v>-55</v>
      </c>
      <c r="F20" s="178">
        <v>774892</v>
      </c>
      <c r="G20" s="178">
        <v>607785.35</v>
      </c>
      <c r="H20" s="95">
        <f>G20*100/F20</f>
        <v>78.434846404402165</v>
      </c>
      <c r="I20" s="93">
        <f>+F20-G20</f>
        <v>167106.65000000002</v>
      </c>
      <c r="J20" s="15"/>
    </row>
    <row r="21" spans="1:10" s="1" customFormat="1" ht="18">
      <c r="A21" s="13" t="s">
        <v>43</v>
      </c>
      <c r="B21" s="55">
        <v>320</v>
      </c>
      <c r="C21" s="80">
        <f>Control!B99</f>
        <v>375</v>
      </c>
      <c r="D21" s="74">
        <f>C21*100/B21</f>
        <v>117.1875</v>
      </c>
      <c r="E21" s="71">
        <f>B21-C21</f>
        <v>-55</v>
      </c>
      <c r="F21" s="202"/>
      <c r="G21" s="202"/>
      <c r="H21" s="96"/>
      <c r="I21" s="96"/>
      <c r="J21" s="15"/>
    </row>
    <row r="22" spans="1:10" s="1" customFormat="1" ht="22.5" customHeight="1">
      <c r="A22" s="60" t="s">
        <v>55</v>
      </c>
      <c r="B22" s="52">
        <f>SUM(B23:B24)</f>
        <v>1104</v>
      </c>
      <c r="C22" s="52">
        <f>SUM(C23:C24)</f>
        <v>1143</v>
      </c>
      <c r="D22" s="155">
        <f t="shared" ref="D22:D27" si="9">C22*100/B22</f>
        <v>103.53260869565217</v>
      </c>
      <c r="E22" s="156">
        <f t="shared" ref="E22:E27" si="10">B22-C22</f>
        <v>-39</v>
      </c>
      <c r="F22" s="178">
        <v>4630400</v>
      </c>
      <c r="G22" s="178">
        <v>2167619.11</v>
      </c>
      <c r="H22" s="95">
        <f>G22*100/F22</f>
        <v>46.812783128887354</v>
      </c>
      <c r="I22" s="93">
        <f>+F22-G22</f>
        <v>2462780.89</v>
      </c>
      <c r="J22" s="15"/>
    </row>
    <row r="23" spans="1:10" s="1" customFormat="1" ht="18">
      <c r="A23" s="13" t="s">
        <v>50</v>
      </c>
      <c r="B23" s="55">
        <v>144</v>
      </c>
      <c r="C23" s="80">
        <f>Control!B122</f>
        <v>170</v>
      </c>
      <c r="D23" s="74">
        <f t="shared" si="9"/>
        <v>118.05555555555556</v>
      </c>
      <c r="E23" s="71">
        <f t="shared" si="10"/>
        <v>-26</v>
      </c>
      <c r="F23" s="202"/>
      <c r="G23" s="202"/>
      <c r="H23" s="203"/>
      <c r="I23" s="96"/>
      <c r="J23" s="15"/>
    </row>
    <row r="24" spans="1:10" s="1" customFormat="1" ht="18">
      <c r="A24" s="13" t="s">
        <v>43</v>
      </c>
      <c r="B24" s="55">
        <v>960</v>
      </c>
      <c r="C24" s="80">
        <f>Control!B154</f>
        <v>973</v>
      </c>
      <c r="D24" s="74">
        <f t="shared" si="9"/>
        <v>101.35416666666667</v>
      </c>
      <c r="E24" s="71">
        <f t="shared" si="10"/>
        <v>-13</v>
      </c>
      <c r="F24" s="202"/>
      <c r="G24" s="202"/>
      <c r="H24" s="202"/>
      <c r="I24" s="96"/>
      <c r="J24" s="15"/>
    </row>
    <row r="25" spans="1:10" s="1" customFormat="1" ht="28.5" customHeight="1">
      <c r="A25" s="60" t="s">
        <v>58</v>
      </c>
      <c r="B25" s="52">
        <f>SUM(B26:B27)</f>
        <v>368</v>
      </c>
      <c r="C25" s="157">
        <f>SUM(C26:C27)</f>
        <v>469</v>
      </c>
      <c r="D25" s="155">
        <f t="shared" si="9"/>
        <v>127.44565217391305</v>
      </c>
      <c r="E25" s="156">
        <f t="shared" si="10"/>
        <v>-101</v>
      </c>
      <c r="F25" s="178">
        <v>908200</v>
      </c>
      <c r="G25" s="178">
        <v>440945</v>
      </c>
      <c r="H25" s="95">
        <f>G25*100/F25</f>
        <v>48.551530499889893</v>
      </c>
      <c r="I25" s="93">
        <f>+F25-G25</f>
        <v>467255</v>
      </c>
      <c r="J25" s="15"/>
    </row>
    <row r="26" spans="1:10" s="1" customFormat="1" ht="18">
      <c r="A26" s="13" t="s">
        <v>59</v>
      </c>
      <c r="B26" s="55">
        <v>208</v>
      </c>
      <c r="C26" s="80">
        <f>Control!B209</f>
        <v>234</v>
      </c>
      <c r="D26" s="74">
        <f t="shared" si="9"/>
        <v>112.5</v>
      </c>
      <c r="E26" s="71">
        <f t="shared" si="10"/>
        <v>-26</v>
      </c>
      <c r="F26" s="202"/>
      <c r="G26" s="202"/>
      <c r="H26" s="202"/>
      <c r="I26" s="96"/>
      <c r="J26" s="15"/>
    </row>
    <row r="27" spans="1:10" s="1" customFormat="1" ht="18">
      <c r="A27" s="13" t="s">
        <v>60</v>
      </c>
      <c r="B27" s="55">
        <v>160</v>
      </c>
      <c r="C27" s="80">
        <f>Control!B224</f>
        <v>235</v>
      </c>
      <c r="D27" s="74">
        <f t="shared" si="9"/>
        <v>146.875</v>
      </c>
      <c r="E27" s="71">
        <f t="shared" si="10"/>
        <v>-75</v>
      </c>
      <c r="F27" s="202"/>
      <c r="G27" s="202"/>
      <c r="H27" s="202"/>
      <c r="I27" s="96"/>
      <c r="J27" s="15"/>
    </row>
    <row r="28" spans="1:10" s="1" customFormat="1" ht="18">
      <c r="A28" s="101" t="s">
        <v>189</v>
      </c>
      <c r="B28" s="55"/>
      <c r="C28" s="80"/>
      <c r="D28" s="58"/>
      <c r="E28" s="71"/>
      <c r="F28" s="178">
        <v>1365500</v>
      </c>
      <c r="G28" s="178">
        <v>632440</v>
      </c>
      <c r="H28" s="95">
        <f>G28*100/F28</f>
        <v>46.315635298425484</v>
      </c>
      <c r="I28" s="93">
        <f>+F28-G28</f>
        <v>733060</v>
      </c>
      <c r="J28" s="15"/>
    </row>
    <row r="29" spans="1:10" s="1" customFormat="1" ht="18">
      <c r="A29" s="13"/>
      <c r="B29" s="55"/>
      <c r="C29" s="80"/>
      <c r="D29" s="58"/>
      <c r="E29" s="71"/>
      <c r="F29" s="202"/>
      <c r="G29" s="202"/>
      <c r="H29" s="96"/>
      <c r="I29" s="96"/>
      <c r="J29" s="15"/>
    </row>
    <row r="30" spans="1:10" s="188" customFormat="1" ht="23.25" customHeight="1">
      <c r="A30" s="189" t="s">
        <v>61</v>
      </c>
      <c r="B30" s="184">
        <f>B31+B32</f>
        <v>60</v>
      </c>
      <c r="C30" s="190">
        <f>SUM(C31:C33)</f>
        <v>21</v>
      </c>
      <c r="D30" s="191">
        <f t="shared" ref="D30:D33" si="11">C30*100/B30</f>
        <v>35</v>
      </c>
      <c r="E30" s="192">
        <v>20</v>
      </c>
      <c r="F30" s="193">
        <f>F31+F33</f>
        <v>260000</v>
      </c>
      <c r="G30" s="186">
        <v>67745</v>
      </c>
      <c r="H30" s="186">
        <f>G30*100/F30</f>
        <v>26.055769230769229</v>
      </c>
      <c r="I30" s="186">
        <f>F30-G30</f>
        <v>192255</v>
      </c>
      <c r="J30" s="194"/>
    </row>
    <row r="31" spans="1:10" s="17" customFormat="1" ht="18">
      <c r="A31" s="60" t="s">
        <v>62</v>
      </c>
      <c r="B31" s="70">
        <v>20</v>
      </c>
      <c r="C31" s="80">
        <f>Control!B239</f>
        <v>20</v>
      </c>
      <c r="D31" s="74">
        <f t="shared" si="11"/>
        <v>100</v>
      </c>
      <c r="E31" s="71">
        <f t="shared" ref="E31:E34" si="12">B31-C31</f>
        <v>0</v>
      </c>
      <c r="F31" s="178">
        <v>70000</v>
      </c>
      <c r="G31" s="178">
        <f>SUM(Control!G239:J239)</f>
        <v>46389</v>
      </c>
      <c r="H31" s="96"/>
      <c r="I31" s="96"/>
      <c r="J31" s="16"/>
    </row>
    <row r="32" spans="1:10" s="17" customFormat="1" ht="18">
      <c r="A32" s="60" t="s">
        <v>627</v>
      </c>
      <c r="B32" s="70">
        <v>40</v>
      </c>
      <c r="C32" s="80">
        <v>0</v>
      </c>
      <c r="D32" s="74">
        <f t="shared" ref="D32" si="13">C32*100/B32</f>
        <v>0</v>
      </c>
      <c r="E32" s="71">
        <f t="shared" ref="E32" si="14">B32-C32</f>
        <v>40</v>
      </c>
      <c r="F32" s="178">
        <v>128000</v>
      </c>
      <c r="G32" s="178"/>
      <c r="H32" s="96"/>
      <c r="I32" s="96"/>
      <c r="J32" s="16"/>
    </row>
    <row r="33" spans="1:11" s="17" customFormat="1" ht="36">
      <c r="A33" s="60" t="s">
        <v>190</v>
      </c>
      <c r="B33" s="70">
        <v>1</v>
      </c>
      <c r="C33" s="80">
        <v>1</v>
      </c>
      <c r="D33" s="74">
        <f t="shared" si="11"/>
        <v>100</v>
      </c>
      <c r="E33" s="71">
        <f t="shared" si="12"/>
        <v>0</v>
      </c>
      <c r="F33" s="178">
        <f>260000-70000</f>
        <v>190000</v>
      </c>
      <c r="G33" s="178">
        <f>SUM(Control!G244:J244)</f>
        <v>0</v>
      </c>
      <c r="H33" s="96"/>
      <c r="I33" s="96"/>
      <c r="J33" s="16"/>
    </row>
    <row r="34" spans="1:11" s="188" customFormat="1" ht="36">
      <c r="A34" s="189" t="s">
        <v>66</v>
      </c>
      <c r="B34" s="195">
        <f>+B35+B39+B40+B41+B45+B48</f>
        <v>2537</v>
      </c>
      <c r="C34" s="195">
        <f>+C35+C39+C40+C41+C45+C48</f>
        <v>1906</v>
      </c>
      <c r="D34" s="196">
        <v>147.85</v>
      </c>
      <c r="E34" s="197">
        <f t="shared" si="12"/>
        <v>631</v>
      </c>
      <c r="F34" s="187">
        <f>+F35+F39+F40+F41+F43+F44+F45+F48+F49</f>
        <v>10365064</v>
      </c>
      <c r="G34" s="187">
        <f>+G35+G39+G40+G41+G43+G44+G45+G48+G49</f>
        <v>5619571.6500000004</v>
      </c>
      <c r="H34" s="198">
        <f>G34*100/F34</f>
        <v>54.216468417368191</v>
      </c>
      <c r="I34" s="198">
        <f>F34-G34</f>
        <v>4745492.3499999996</v>
      </c>
      <c r="J34" s="194"/>
    </row>
    <row r="35" spans="1:11" s="17" customFormat="1" ht="19.5" customHeight="1">
      <c r="A35" s="60" t="s">
        <v>67</v>
      </c>
      <c r="B35" s="68">
        <f>+B36+B37</f>
        <v>31</v>
      </c>
      <c r="C35" s="68">
        <f t="shared" ref="C35:E35" si="15">+C36+C37</f>
        <v>189</v>
      </c>
      <c r="D35" s="74">
        <f t="shared" ref="D35:D42" si="16">C35*100/B35</f>
        <v>609.67741935483866</v>
      </c>
      <c r="E35" s="68">
        <f t="shared" si="15"/>
        <v>-158</v>
      </c>
      <c r="F35" s="178">
        <v>107500</v>
      </c>
      <c r="G35" s="178">
        <v>59659.040000000001</v>
      </c>
      <c r="H35" s="95">
        <f>G35*100/F35</f>
        <v>55.49678139534884</v>
      </c>
      <c r="I35" s="93">
        <f>+F35-G35</f>
        <v>47840.959999999999</v>
      </c>
      <c r="J35" s="16"/>
    </row>
    <row r="36" spans="1:11" s="17" customFormat="1" ht="18">
      <c r="A36" s="13" t="s">
        <v>161</v>
      </c>
      <c r="B36" s="70">
        <v>16</v>
      </c>
      <c r="C36" s="80">
        <f>Control!B248</f>
        <v>20</v>
      </c>
      <c r="D36" s="74">
        <f t="shared" si="16"/>
        <v>125</v>
      </c>
      <c r="E36" s="71">
        <f t="shared" ref="E36:E42" si="17">B36-C36</f>
        <v>-4</v>
      </c>
      <c r="F36" s="202"/>
      <c r="G36" s="202">
        <f>SUM(Control!G248:J248)</f>
        <v>47065</v>
      </c>
      <c r="H36" s="202"/>
      <c r="I36" s="96"/>
      <c r="J36" s="16"/>
      <c r="K36" s="17">
        <v>10365070</v>
      </c>
    </row>
    <row r="37" spans="1:11" s="17" customFormat="1" ht="36">
      <c r="A37" s="13" t="s">
        <v>68</v>
      </c>
      <c r="B37" s="70">
        <v>15</v>
      </c>
      <c r="C37" s="80">
        <f>Control!B250</f>
        <v>169</v>
      </c>
      <c r="D37" s="74">
        <f t="shared" si="16"/>
        <v>1126.6666666666667</v>
      </c>
      <c r="E37" s="71">
        <f t="shared" si="17"/>
        <v>-154</v>
      </c>
      <c r="F37" s="202"/>
      <c r="G37" s="202"/>
      <c r="H37" s="202"/>
      <c r="I37" s="96"/>
      <c r="J37" s="16"/>
      <c r="K37" s="181">
        <f>+K36-F34</f>
        <v>6</v>
      </c>
    </row>
    <row r="38" spans="1:11" s="17" customFormat="1" ht="18">
      <c r="A38" s="101" t="s">
        <v>214</v>
      </c>
      <c r="B38" s="70"/>
      <c r="C38" s="80"/>
      <c r="D38" s="74"/>
      <c r="E38" s="71"/>
      <c r="F38" s="202"/>
      <c r="G38" s="202"/>
      <c r="H38" s="202"/>
      <c r="I38" s="96"/>
      <c r="J38" s="16"/>
    </row>
    <row r="39" spans="1:11" s="17" customFormat="1" ht="18">
      <c r="A39" s="60" t="s">
        <v>70</v>
      </c>
      <c r="B39" s="68">
        <v>16</v>
      </c>
      <c r="C39" s="79">
        <f>Control!B259</f>
        <v>20</v>
      </c>
      <c r="D39" s="75">
        <f t="shared" si="16"/>
        <v>125</v>
      </c>
      <c r="E39" s="78">
        <f t="shared" si="17"/>
        <v>-4</v>
      </c>
      <c r="F39" s="179">
        <v>24000</v>
      </c>
      <c r="G39" s="179">
        <v>0</v>
      </c>
      <c r="H39" s="95">
        <f t="shared" ref="H39:H45" si="18">G39*100/F39</f>
        <v>0</v>
      </c>
      <c r="I39" s="96"/>
      <c r="J39" s="16"/>
    </row>
    <row r="40" spans="1:11" s="17" customFormat="1" ht="18">
      <c r="A40" s="60" t="s">
        <v>489</v>
      </c>
      <c r="B40" s="68">
        <v>2000</v>
      </c>
      <c r="C40" s="79">
        <v>1053</v>
      </c>
      <c r="D40" s="75">
        <f t="shared" si="16"/>
        <v>52.65</v>
      </c>
      <c r="E40" s="78">
        <f t="shared" si="17"/>
        <v>947</v>
      </c>
      <c r="F40" s="179">
        <v>1280000</v>
      </c>
      <c r="G40" s="179">
        <v>615635.49</v>
      </c>
      <c r="H40" s="95">
        <f t="shared" si="18"/>
        <v>48.096522656250002</v>
      </c>
      <c r="I40" s="93">
        <f t="shared" ref="I40:I45" si="19">+F40-G40</f>
        <v>664364.51</v>
      </c>
      <c r="J40" s="16"/>
    </row>
    <row r="41" spans="1:11" s="17" customFormat="1" ht="18">
      <c r="A41" s="60" t="s">
        <v>497</v>
      </c>
      <c r="B41" s="68"/>
      <c r="C41" s="79">
        <v>39</v>
      </c>
      <c r="D41" s="75" t="e">
        <f t="shared" si="16"/>
        <v>#DIV/0!</v>
      </c>
      <c r="E41" s="78">
        <f t="shared" si="17"/>
        <v>-39</v>
      </c>
      <c r="F41" s="179">
        <v>1460170</v>
      </c>
      <c r="G41" s="179">
        <v>150930</v>
      </c>
      <c r="H41" s="95">
        <f t="shared" si="18"/>
        <v>10.336467671572487</v>
      </c>
      <c r="I41" s="93">
        <f t="shared" si="19"/>
        <v>1309240</v>
      </c>
      <c r="J41" s="16"/>
    </row>
    <row r="42" spans="1:11" s="17" customFormat="1" ht="36">
      <c r="A42" s="60" t="s">
        <v>72</v>
      </c>
      <c r="B42" s="68">
        <v>7500</v>
      </c>
      <c r="C42" s="79">
        <v>13270</v>
      </c>
      <c r="D42" s="75">
        <f t="shared" si="16"/>
        <v>176.93333333333334</v>
      </c>
      <c r="E42" s="78">
        <f t="shared" si="17"/>
        <v>-5770</v>
      </c>
      <c r="F42" s="179">
        <f>F43+F44</f>
        <v>3395812.22</v>
      </c>
      <c r="G42" s="179">
        <f>SUM(G43:G44)</f>
        <v>2251902.52</v>
      </c>
      <c r="H42" s="95">
        <f t="shared" si="18"/>
        <v>66.314106143360306</v>
      </c>
      <c r="I42" s="93">
        <f t="shared" si="19"/>
        <v>1143909.7000000002</v>
      </c>
      <c r="J42" s="16"/>
    </row>
    <row r="43" spans="1:11" s="17" customFormat="1" ht="18">
      <c r="A43" s="102" t="s">
        <v>215</v>
      </c>
      <c r="B43" s="70"/>
      <c r="C43" s="80"/>
      <c r="D43" s="74"/>
      <c r="E43" s="71"/>
      <c r="F43" s="178">
        <v>787000</v>
      </c>
      <c r="G43" s="178">
        <v>787000</v>
      </c>
      <c r="H43" s="95">
        <f t="shared" si="18"/>
        <v>100</v>
      </c>
      <c r="I43" s="93">
        <f t="shared" si="19"/>
        <v>0</v>
      </c>
      <c r="J43" s="16"/>
    </row>
    <row r="44" spans="1:11" s="17" customFormat="1" ht="18">
      <c r="A44" s="102" t="s">
        <v>216</v>
      </c>
      <c r="B44" s="70"/>
      <c r="C44" s="80"/>
      <c r="D44" s="74"/>
      <c r="E44" s="71"/>
      <c r="F44" s="178">
        <v>2608812.2200000002</v>
      </c>
      <c r="G44" s="178">
        <f>1454902.52+10000</f>
        <v>1464902.52</v>
      </c>
      <c r="H44" s="95">
        <f t="shared" si="18"/>
        <v>56.152087481405616</v>
      </c>
      <c r="I44" s="93">
        <f t="shared" si="19"/>
        <v>1143909.7000000002</v>
      </c>
      <c r="J44" s="16"/>
      <c r="K44" s="17">
        <f>787000+1454902.52</f>
        <v>2241902.52</v>
      </c>
    </row>
    <row r="45" spans="1:11" s="17" customFormat="1" ht="18">
      <c r="A45" s="57" t="s">
        <v>361</v>
      </c>
      <c r="B45" s="68">
        <f>+B46+B47</f>
        <v>200</v>
      </c>
      <c r="C45" s="68">
        <f>+C46+C47</f>
        <v>294</v>
      </c>
      <c r="D45" s="160">
        <f>+D46+D47</f>
        <v>147</v>
      </c>
      <c r="E45" s="68">
        <f>+E46+E47</f>
        <v>-94</v>
      </c>
      <c r="F45" s="178">
        <v>2220000</v>
      </c>
      <c r="G45" s="178">
        <v>1420157</v>
      </c>
      <c r="H45" s="95">
        <f t="shared" si="18"/>
        <v>63.971036036036033</v>
      </c>
      <c r="I45" s="93">
        <f t="shared" si="19"/>
        <v>799843</v>
      </c>
      <c r="J45" s="16"/>
    </row>
    <row r="46" spans="1:11" s="17" customFormat="1" ht="18">
      <c r="A46" s="13" t="s">
        <v>73</v>
      </c>
      <c r="B46" s="70">
        <v>200</v>
      </c>
      <c r="C46" s="80">
        <f>Control!B382</f>
        <v>294</v>
      </c>
      <c r="D46" s="74">
        <f t="shared" ref="D46" si="20">C46*100/B46</f>
        <v>147</v>
      </c>
      <c r="E46" s="71">
        <f t="shared" ref="E46" si="21">B46-C46</f>
        <v>-94</v>
      </c>
      <c r="F46" s="204"/>
      <c r="G46" s="202">
        <f>SUM(Control!G382:J382)</f>
        <v>0</v>
      </c>
      <c r="H46" s="96"/>
      <c r="I46" s="96"/>
      <c r="J46" s="38"/>
    </row>
    <row r="47" spans="1:11" s="17" customFormat="1" ht="18">
      <c r="A47" s="13"/>
      <c r="B47" s="70"/>
      <c r="C47" s="80"/>
      <c r="D47" s="74"/>
      <c r="E47" s="71"/>
      <c r="F47" s="204"/>
      <c r="G47" s="202">
        <f>SUM(Control!G395:J395)</f>
        <v>0</v>
      </c>
      <c r="H47" s="96"/>
      <c r="I47" s="96"/>
      <c r="J47" s="38"/>
    </row>
    <row r="48" spans="1:11" s="17" customFormat="1" ht="23.25" customHeight="1">
      <c r="A48" s="60" t="s">
        <v>76</v>
      </c>
      <c r="B48" s="68">
        <v>290</v>
      </c>
      <c r="C48" s="79">
        <f>Control!B403</f>
        <v>311</v>
      </c>
      <c r="D48" s="75">
        <f>C48*100/B48</f>
        <v>107.24137931034483</v>
      </c>
      <c r="E48" s="78">
        <f>B48-C48</f>
        <v>-21</v>
      </c>
      <c r="F48" s="179">
        <v>600500</v>
      </c>
      <c r="G48" s="179">
        <v>457111.7</v>
      </c>
      <c r="H48" s="95">
        <f>G48*100/F48</f>
        <v>76.121848459616984</v>
      </c>
      <c r="I48" s="93">
        <f>+F48-G48</f>
        <v>143388.29999999999</v>
      </c>
      <c r="J48" s="16"/>
    </row>
    <row r="49" spans="1:9" s="17" customFormat="1" ht="18">
      <c r="A49" s="103" t="s">
        <v>548</v>
      </c>
      <c r="B49" s="71"/>
      <c r="C49" s="99"/>
      <c r="D49" s="59"/>
      <c r="E49" s="71"/>
      <c r="F49" s="178">
        <v>1277081.78</v>
      </c>
      <c r="G49" s="178">
        <v>664175.9</v>
      </c>
      <c r="H49" s="95">
        <f>G49*100/F49</f>
        <v>52.007311544292797</v>
      </c>
      <c r="I49" s="93">
        <f>+F49-G49</f>
        <v>612905.88</v>
      </c>
    </row>
    <row r="50" spans="1:9" s="17" customFormat="1" ht="18">
      <c r="A50" s="25"/>
      <c r="B50" s="71"/>
      <c r="C50" s="59"/>
      <c r="D50" s="59"/>
      <c r="E50" s="71"/>
      <c r="F50" s="202"/>
      <c r="G50" s="202"/>
      <c r="H50" s="96"/>
      <c r="I50" s="96"/>
    </row>
    <row r="51" spans="1:9" ht="23.4">
      <c r="A51" s="274" t="s">
        <v>216</v>
      </c>
      <c r="B51" s="275"/>
      <c r="C51" s="275"/>
      <c r="D51" s="275"/>
      <c r="E51" s="276"/>
      <c r="F51" s="283">
        <v>6291750</v>
      </c>
      <c r="G51" s="283">
        <v>3329229.65</v>
      </c>
      <c r="H51" s="272">
        <f t="shared" ref="H51:H55" si="22">G51*100/F51</f>
        <v>52.914207493940481</v>
      </c>
      <c r="I51" s="273">
        <f t="shared" ref="I51:I55" si="23">+F51-G51</f>
        <v>2962520.35</v>
      </c>
    </row>
    <row r="52" spans="1:9" ht="23.4">
      <c r="A52" s="277" t="s">
        <v>553</v>
      </c>
      <c r="B52" s="278"/>
      <c r="C52" s="278"/>
      <c r="D52" s="278"/>
      <c r="E52" s="279"/>
      <c r="F52" s="283">
        <v>14683920</v>
      </c>
      <c r="G52" s="283">
        <v>6912279.46</v>
      </c>
      <c r="H52" s="272">
        <f t="shared" si="22"/>
        <v>47.073802227198186</v>
      </c>
      <c r="I52" s="273">
        <f t="shared" si="23"/>
        <v>7771640.54</v>
      </c>
    </row>
    <row r="53" spans="1:9" ht="23.4">
      <c r="A53" s="277" t="s">
        <v>215</v>
      </c>
      <c r="B53" s="278"/>
      <c r="C53" s="278"/>
      <c r="D53" s="278"/>
      <c r="E53" s="279"/>
      <c r="F53" s="283">
        <v>787000</v>
      </c>
      <c r="G53" s="283">
        <v>787000</v>
      </c>
      <c r="H53" s="272">
        <f t="shared" si="22"/>
        <v>100</v>
      </c>
      <c r="I53" s="273">
        <f t="shared" si="23"/>
        <v>0</v>
      </c>
    </row>
    <row r="54" spans="1:9" ht="23.4">
      <c r="A54" s="277" t="s">
        <v>554</v>
      </c>
      <c r="B54" s="278"/>
      <c r="C54" s="278"/>
      <c r="D54" s="278"/>
      <c r="E54" s="279"/>
      <c r="F54" s="283">
        <v>1365000</v>
      </c>
      <c r="G54" s="283">
        <v>632440</v>
      </c>
      <c r="H54" s="272">
        <f t="shared" si="22"/>
        <v>46.332600732600731</v>
      </c>
      <c r="I54" s="273">
        <f t="shared" si="23"/>
        <v>732560</v>
      </c>
    </row>
    <row r="55" spans="1:9" ht="23.4">
      <c r="A55" s="280" t="s">
        <v>555</v>
      </c>
      <c r="B55" s="281"/>
      <c r="C55" s="281"/>
      <c r="D55" s="281"/>
      <c r="E55" s="282"/>
      <c r="F55" s="300">
        <f>SUM(F51:F54)</f>
        <v>23127670</v>
      </c>
      <c r="G55" s="300">
        <f>SUM(G51:G54)</f>
        <v>11660949.109999999</v>
      </c>
      <c r="H55" s="198">
        <f t="shared" si="22"/>
        <v>50.419904426170035</v>
      </c>
      <c r="I55" s="187">
        <f t="shared" si="23"/>
        <v>11466720.890000001</v>
      </c>
    </row>
    <row r="56" spans="1:9">
      <c r="E56" s="205"/>
      <c r="F56" s="205"/>
      <c r="G56" s="205"/>
      <c r="H56" s="205"/>
    </row>
    <row r="57" spans="1:9">
      <c r="E57" s="205"/>
      <c r="F57" s="205"/>
      <c r="G57" s="205"/>
      <c r="H57" s="205"/>
    </row>
    <row r="58" spans="1:9">
      <c r="E58" s="205"/>
      <c r="F58" s="205"/>
      <c r="G58" s="205"/>
      <c r="H58" s="205"/>
    </row>
    <row r="59" spans="1:9">
      <c r="E59" s="205"/>
      <c r="F59" s="205"/>
      <c r="G59" s="205"/>
      <c r="H59" s="205"/>
    </row>
    <row r="60" spans="1:9">
      <c r="E60" s="205"/>
      <c r="F60" s="205"/>
      <c r="G60" s="205"/>
      <c r="H60" s="205"/>
    </row>
    <row r="61" spans="1:9">
      <c r="E61" s="205"/>
      <c r="F61" s="205"/>
      <c r="G61" s="205"/>
      <c r="H61" s="205"/>
    </row>
    <row r="62" spans="1:9">
      <c r="E62" s="205"/>
      <c r="F62" s="205"/>
      <c r="G62" s="205"/>
      <c r="H62" s="205"/>
    </row>
    <row r="63" spans="1:9">
      <c r="E63" s="205"/>
      <c r="F63" s="205"/>
      <c r="G63" s="205"/>
      <c r="H63" s="205"/>
    </row>
    <row r="64" spans="1:9">
      <c r="E64" s="205"/>
      <c r="F64" s="205"/>
      <c r="G64" s="205"/>
      <c r="H64" s="205"/>
    </row>
    <row r="65" spans="5:8">
      <c r="E65" s="205"/>
      <c r="F65" s="205"/>
      <c r="G65" s="205"/>
      <c r="H65" s="205"/>
    </row>
    <row r="66" spans="5:8">
      <c r="E66" s="205"/>
      <c r="F66" s="205"/>
      <c r="G66" s="205"/>
      <c r="H66" s="205"/>
    </row>
    <row r="67" spans="5:8">
      <c r="E67" s="205"/>
      <c r="F67" s="205"/>
      <c r="G67" s="205"/>
      <c r="H67" s="205"/>
    </row>
    <row r="68" spans="5:8">
      <c r="E68" s="205"/>
      <c r="F68" s="205"/>
      <c r="G68" s="205"/>
      <c r="H68" s="205"/>
    </row>
    <row r="69" spans="5:8">
      <c r="E69" s="205"/>
      <c r="F69" s="205"/>
      <c r="G69" s="205"/>
      <c r="H69" s="205"/>
    </row>
    <row r="70" spans="5:8">
      <c r="E70" s="205"/>
      <c r="F70" s="205"/>
      <c r="G70" s="205"/>
      <c r="H70" s="205"/>
    </row>
    <row r="71" spans="5:8">
      <c r="E71" s="205"/>
      <c r="F71" s="205"/>
      <c r="G71" s="205"/>
      <c r="H71" s="205"/>
    </row>
    <row r="72" spans="5:8">
      <c r="E72" s="205"/>
      <c r="F72" s="205"/>
      <c r="G72" s="205"/>
      <c r="H72" s="205"/>
    </row>
    <row r="73" spans="5:8">
      <c r="E73" s="205"/>
      <c r="F73" s="205"/>
      <c r="G73" s="205"/>
      <c r="H73" s="205"/>
    </row>
    <row r="74" spans="5:8">
      <c r="E74" s="205"/>
      <c r="F74" s="205"/>
      <c r="G74" s="205"/>
      <c r="H74" s="205"/>
    </row>
    <row r="75" spans="5:8">
      <c r="E75" s="205"/>
      <c r="F75" s="205"/>
      <c r="G75" s="205"/>
      <c r="H75" s="205"/>
    </row>
    <row r="76" spans="5:8">
      <c r="E76" s="205"/>
      <c r="F76" s="205"/>
      <c r="G76" s="205"/>
      <c r="H76" s="205"/>
    </row>
    <row r="77" spans="5:8">
      <c r="E77" s="205"/>
      <c r="F77" s="205"/>
      <c r="G77" s="205"/>
      <c r="H77" s="205"/>
    </row>
    <row r="78" spans="5:8">
      <c r="E78" s="205"/>
      <c r="F78" s="205"/>
      <c r="G78" s="205"/>
      <c r="H78" s="205"/>
    </row>
    <row r="79" spans="5:8">
      <c r="E79" s="205"/>
      <c r="F79" s="205"/>
      <c r="G79" s="205"/>
      <c r="H79" s="205"/>
    </row>
    <row r="80" spans="5:8">
      <c r="E80" s="205"/>
      <c r="F80" s="205"/>
      <c r="G80" s="205"/>
      <c r="H80" s="205"/>
    </row>
    <row r="81" spans="5:8">
      <c r="E81" s="205"/>
      <c r="F81" s="205"/>
      <c r="G81" s="205"/>
      <c r="H81" s="205"/>
    </row>
    <row r="82" spans="5:8">
      <c r="E82" s="205"/>
      <c r="F82" s="205"/>
      <c r="G82" s="205"/>
      <c r="H82" s="205"/>
    </row>
    <row r="83" spans="5:8">
      <c r="E83" s="205"/>
      <c r="F83" s="205"/>
      <c r="G83" s="205"/>
      <c r="H83" s="205"/>
    </row>
    <row r="84" spans="5:8">
      <c r="E84" s="205"/>
      <c r="F84" s="205"/>
      <c r="G84" s="205"/>
      <c r="H84" s="205"/>
    </row>
    <row r="85" spans="5:8">
      <c r="E85" s="205"/>
      <c r="F85" s="205"/>
      <c r="G85" s="205"/>
      <c r="H85" s="205"/>
    </row>
    <row r="86" spans="5:8">
      <c r="E86" s="205"/>
      <c r="F86" s="205"/>
      <c r="G86" s="205"/>
      <c r="H86" s="205"/>
    </row>
    <row r="87" spans="5:8">
      <c r="E87" s="205"/>
      <c r="F87" s="205"/>
      <c r="G87" s="205"/>
      <c r="H87" s="205"/>
    </row>
    <row r="88" spans="5:8">
      <c r="E88" s="205"/>
      <c r="F88" s="205"/>
      <c r="G88" s="205"/>
      <c r="H88" s="205"/>
    </row>
    <row r="89" spans="5:8">
      <c r="E89" s="205"/>
      <c r="F89" s="205"/>
      <c r="G89" s="205"/>
      <c r="H89" s="205"/>
    </row>
    <row r="90" spans="5:8">
      <c r="E90" s="205"/>
      <c r="F90" s="205"/>
      <c r="G90" s="205"/>
      <c r="H90" s="205"/>
    </row>
    <row r="91" spans="5:8">
      <c r="E91" s="205"/>
      <c r="F91" s="205"/>
      <c r="G91" s="205"/>
      <c r="H91" s="205"/>
    </row>
    <row r="92" spans="5:8">
      <c r="E92" s="205"/>
      <c r="F92" s="205"/>
      <c r="G92" s="205"/>
      <c r="H92" s="205"/>
    </row>
    <row r="93" spans="5:8">
      <c r="E93" s="205"/>
      <c r="F93" s="205"/>
      <c r="G93" s="205"/>
      <c r="H93" s="205"/>
    </row>
    <row r="94" spans="5:8">
      <c r="E94" s="205"/>
      <c r="F94" s="205"/>
      <c r="G94" s="205"/>
      <c r="H94" s="205"/>
    </row>
    <row r="95" spans="5:8">
      <c r="E95" s="205"/>
      <c r="F95" s="205"/>
      <c r="G95" s="205"/>
      <c r="H95" s="205"/>
    </row>
    <row r="96" spans="5:8">
      <c r="E96" s="205"/>
      <c r="F96" s="205"/>
      <c r="G96" s="205"/>
      <c r="H96" s="205"/>
    </row>
    <row r="97" spans="5:8">
      <c r="E97" s="205"/>
      <c r="F97" s="205"/>
      <c r="G97" s="205"/>
      <c r="H97" s="205"/>
    </row>
    <row r="98" spans="5:8">
      <c r="E98" s="205"/>
      <c r="F98" s="205"/>
      <c r="G98" s="205"/>
      <c r="H98" s="205"/>
    </row>
    <row r="99" spans="5:8">
      <c r="E99" s="205"/>
      <c r="F99" s="205"/>
      <c r="G99" s="205"/>
      <c r="H99" s="205"/>
    </row>
    <row r="100" spans="5:8">
      <c r="E100" s="205"/>
      <c r="F100" s="205"/>
      <c r="G100" s="205"/>
      <c r="H100" s="205"/>
    </row>
    <row r="101" spans="5:8">
      <c r="E101" s="205"/>
      <c r="F101" s="205"/>
      <c r="G101" s="205"/>
      <c r="H101" s="205"/>
    </row>
    <row r="102" spans="5:8">
      <c r="E102" s="205"/>
      <c r="F102" s="205"/>
      <c r="G102" s="205"/>
      <c r="H102" s="205"/>
    </row>
    <row r="103" spans="5:8">
      <c r="E103" s="205"/>
      <c r="F103" s="205"/>
      <c r="G103" s="205"/>
      <c r="H103" s="205"/>
    </row>
    <row r="104" spans="5:8">
      <c r="E104" s="205"/>
      <c r="F104" s="205"/>
      <c r="G104" s="205"/>
      <c r="H104" s="205"/>
    </row>
    <row r="105" spans="5:8">
      <c r="E105" s="205"/>
      <c r="F105" s="205"/>
      <c r="G105" s="205"/>
      <c r="H105" s="205"/>
    </row>
    <row r="106" spans="5:8">
      <c r="E106" s="205"/>
      <c r="F106" s="205"/>
      <c r="G106" s="205"/>
      <c r="H106" s="205"/>
    </row>
    <row r="107" spans="5:8">
      <c r="E107" s="205"/>
      <c r="F107" s="205"/>
      <c r="G107" s="205"/>
      <c r="H107" s="205"/>
    </row>
    <row r="108" spans="5:8">
      <c r="E108" s="205"/>
      <c r="F108" s="205"/>
      <c r="G108" s="205"/>
      <c r="H108" s="205"/>
    </row>
    <row r="109" spans="5:8">
      <c r="E109" s="205"/>
      <c r="F109" s="205"/>
      <c r="G109" s="205"/>
      <c r="H109" s="205"/>
    </row>
    <row r="110" spans="5:8">
      <c r="E110" s="205"/>
      <c r="F110" s="205"/>
      <c r="G110" s="205"/>
      <c r="H110" s="205"/>
    </row>
    <row r="111" spans="5:8">
      <c r="E111" s="205"/>
      <c r="F111" s="205"/>
      <c r="G111" s="205"/>
      <c r="H111" s="205"/>
    </row>
    <row r="112" spans="5:8">
      <c r="E112" s="205"/>
      <c r="F112" s="205"/>
      <c r="G112" s="205"/>
      <c r="H112" s="205"/>
    </row>
    <row r="113" spans="5:8">
      <c r="E113" s="205"/>
      <c r="F113" s="205"/>
      <c r="G113" s="205"/>
      <c r="H113" s="205"/>
    </row>
    <row r="114" spans="5:8">
      <c r="E114" s="205"/>
      <c r="F114" s="205"/>
      <c r="G114" s="205"/>
      <c r="H114" s="205"/>
    </row>
    <row r="115" spans="5:8">
      <c r="E115" s="205"/>
      <c r="F115" s="205"/>
      <c r="G115" s="205"/>
      <c r="H115" s="205"/>
    </row>
    <row r="116" spans="5:8">
      <c r="E116" s="205"/>
      <c r="F116" s="205"/>
      <c r="G116" s="205"/>
      <c r="H116" s="205"/>
    </row>
    <row r="117" spans="5:8">
      <c r="E117" s="205"/>
      <c r="F117" s="205"/>
      <c r="G117" s="205"/>
      <c r="H117" s="205"/>
    </row>
    <row r="118" spans="5:8">
      <c r="E118" s="205"/>
      <c r="F118" s="205"/>
      <c r="G118" s="205"/>
      <c r="H118" s="205"/>
    </row>
    <row r="119" spans="5:8">
      <c r="E119" s="205"/>
      <c r="F119" s="205"/>
      <c r="G119" s="205"/>
      <c r="H119" s="205"/>
    </row>
    <row r="120" spans="5:8">
      <c r="E120" s="205"/>
      <c r="F120" s="205"/>
      <c r="G120" s="205"/>
      <c r="H120" s="205"/>
    </row>
    <row r="121" spans="5:8">
      <c r="E121" s="205"/>
      <c r="F121" s="205"/>
      <c r="G121" s="205"/>
      <c r="H121" s="205"/>
    </row>
    <row r="122" spans="5:8">
      <c r="E122" s="205"/>
      <c r="F122" s="205"/>
      <c r="G122" s="205"/>
      <c r="H122" s="205"/>
    </row>
    <row r="123" spans="5:8">
      <c r="E123" s="205"/>
      <c r="F123" s="205"/>
      <c r="G123" s="205"/>
      <c r="H123" s="205"/>
    </row>
    <row r="124" spans="5:8">
      <c r="E124" s="205"/>
      <c r="F124" s="205"/>
      <c r="G124" s="205"/>
      <c r="H124" s="205"/>
    </row>
    <row r="125" spans="5:8">
      <c r="E125" s="205"/>
      <c r="F125" s="205"/>
      <c r="G125" s="205"/>
      <c r="H125" s="205"/>
    </row>
    <row r="126" spans="5:8">
      <c r="E126" s="205"/>
      <c r="F126" s="205"/>
      <c r="G126" s="205"/>
      <c r="H126" s="205"/>
    </row>
    <row r="127" spans="5:8">
      <c r="E127" s="205"/>
      <c r="F127" s="205"/>
      <c r="G127" s="205"/>
      <c r="H127" s="205"/>
    </row>
    <row r="128" spans="5:8">
      <c r="E128" s="205"/>
      <c r="F128" s="205"/>
      <c r="G128" s="205"/>
      <c r="H128" s="205"/>
    </row>
    <row r="129" spans="5:8">
      <c r="E129" s="205"/>
      <c r="F129" s="205"/>
      <c r="G129" s="205"/>
      <c r="H129" s="205"/>
    </row>
    <row r="130" spans="5:8">
      <c r="E130" s="205"/>
      <c r="F130" s="205"/>
      <c r="G130" s="205"/>
      <c r="H130" s="205"/>
    </row>
    <row r="131" spans="5:8">
      <c r="E131" s="205"/>
      <c r="F131" s="205"/>
      <c r="G131" s="205"/>
      <c r="H131" s="205"/>
    </row>
    <row r="132" spans="5:8">
      <c r="E132" s="205"/>
      <c r="F132" s="205"/>
      <c r="G132" s="205"/>
      <c r="H132" s="205"/>
    </row>
    <row r="133" spans="5:8">
      <c r="E133" s="205"/>
      <c r="F133" s="205"/>
      <c r="G133" s="205"/>
      <c r="H133" s="205"/>
    </row>
    <row r="134" spans="5:8">
      <c r="E134" s="205"/>
      <c r="F134" s="205"/>
      <c r="G134" s="205"/>
      <c r="H134" s="205"/>
    </row>
    <row r="135" spans="5:8">
      <c r="E135" s="205"/>
      <c r="F135" s="205"/>
      <c r="G135" s="205"/>
      <c r="H135" s="205"/>
    </row>
    <row r="136" spans="5:8">
      <c r="E136" s="205"/>
      <c r="F136" s="205"/>
      <c r="G136" s="205"/>
      <c r="H136" s="205"/>
    </row>
    <row r="137" spans="5:8">
      <c r="E137" s="205"/>
      <c r="F137" s="205"/>
      <c r="G137" s="205"/>
      <c r="H137" s="205"/>
    </row>
    <row r="138" spans="5:8">
      <c r="E138" s="205"/>
      <c r="F138" s="205"/>
      <c r="G138" s="205"/>
      <c r="H138" s="205"/>
    </row>
    <row r="139" spans="5:8">
      <c r="E139" s="205"/>
      <c r="F139" s="205"/>
      <c r="G139" s="205"/>
      <c r="H139" s="205"/>
    </row>
    <row r="140" spans="5:8">
      <c r="E140" s="205"/>
      <c r="F140" s="205"/>
      <c r="G140" s="205"/>
      <c r="H140" s="205"/>
    </row>
    <row r="141" spans="5:8">
      <c r="E141" s="205"/>
      <c r="F141" s="205"/>
      <c r="G141" s="205"/>
      <c r="H141" s="205"/>
    </row>
    <row r="142" spans="5:8">
      <c r="E142" s="205"/>
      <c r="F142" s="205"/>
      <c r="G142" s="205"/>
      <c r="H142" s="205"/>
    </row>
    <row r="143" spans="5:8">
      <c r="E143" s="205"/>
      <c r="F143" s="205"/>
      <c r="G143" s="205"/>
      <c r="H143" s="205"/>
    </row>
    <row r="144" spans="5:8">
      <c r="E144" s="205"/>
      <c r="F144" s="205"/>
      <c r="G144" s="205"/>
      <c r="H144" s="205"/>
    </row>
    <row r="145" spans="5:8">
      <c r="E145" s="205"/>
      <c r="F145" s="205"/>
      <c r="G145" s="205"/>
      <c r="H145" s="205"/>
    </row>
    <row r="146" spans="5:8">
      <c r="E146" s="205"/>
      <c r="F146" s="205"/>
      <c r="G146" s="205"/>
      <c r="H146" s="205"/>
    </row>
    <row r="147" spans="5:8">
      <c r="E147" s="205"/>
      <c r="F147" s="205"/>
      <c r="G147" s="205"/>
      <c r="H147" s="205"/>
    </row>
    <row r="148" spans="5:8">
      <c r="E148" s="205"/>
      <c r="F148" s="205"/>
      <c r="G148" s="205"/>
      <c r="H148" s="205"/>
    </row>
    <row r="149" spans="5:8">
      <c r="E149" s="205"/>
      <c r="F149" s="205"/>
      <c r="G149" s="205"/>
      <c r="H149" s="205"/>
    </row>
    <row r="150" spans="5:8">
      <c r="E150" s="205"/>
      <c r="F150" s="205"/>
      <c r="G150" s="205"/>
      <c r="H150" s="205"/>
    </row>
    <row r="151" spans="5:8">
      <c r="E151" s="205"/>
      <c r="F151" s="205"/>
      <c r="G151" s="205"/>
      <c r="H151" s="205"/>
    </row>
    <row r="152" spans="5:8">
      <c r="E152" s="205"/>
      <c r="F152" s="205"/>
      <c r="G152" s="205"/>
      <c r="H152" s="205"/>
    </row>
    <row r="153" spans="5:8">
      <c r="E153" s="205"/>
      <c r="F153" s="205"/>
      <c r="G153" s="205"/>
      <c r="H153" s="205"/>
    </row>
    <row r="154" spans="5:8">
      <c r="E154" s="205"/>
      <c r="F154" s="205"/>
      <c r="G154" s="205"/>
      <c r="H154" s="205"/>
    </row>
    <row r="155" spans="5:8">
      <c r="E155" s="205"/>
      <c r="F155" s="205"/>
      <c r="G155" s="205"/>
      <c r="H155" s="205"/>
    </row>
    <row r="156" spans="5:8">
      <c r="E156" s="205"/>
      <c r="F156" s="205"/>
      <c r="G156" s="205"/>
      <c r="H156" s="205"/>
    </row>
    <row r="157" spans="5:8">
      <c r="E157" s="205"/>
      <c r="F157" s="205"/>
      <c r="G157" s="205"/>
      <c r="H157" s="205"/>
    </row>
    <row r="158" spans="5:8">
      <c r="E158" s="205"/>
      <c r="F158" s="205"/>
      <c r="G158" s="205"/>
      <c r="H158" s="205"/>
    </row>
    <row r="159" spans="5:8">
      <c r="E159" s="205"/>
      <c r="F159" s="205"/>
      <c r="G159" s="205"/>
      <c r="H159" s="205"/>
    </row>
    <row r="160" spans="5:8">
      <c r="E160" s="205"/>
      <c r="F160" s="205"/>
      <c r="G160" s="205"/>
      <c r="H160" s="205"/>
    </row>
    <row r="161" spans="5:8">
      <c r="E161" s="205"/>
      <c r="F161" s="205"/>
      <c r="G161" s="205"/>
      <c r="H161" s="205"/>
    </row>
    <row r="162" spans="5:8">
      <c r="E162" s="205"/>
      <c r="F162" s="205"/>
      <c r="G162" s="205"/>
      <c r="H162" s="205"/>
    </row>
    <row r="163" spans="5:8">
      <c r="E163" s="205"/>
      <c r="F163" s="205"/>
      <c r="G163" s="205"/>
      <c r="H163" s="205"/>
    </row>
    <row r="164" spans="5:8">
      <c r="E164" s="205"/>
      <c r="F164" s="205"/>
      <c r="G164" s="205"/>
      <c r="H164" s="205"/>
    </row>
    <row r="165" spans="5:8">
      <c r="E165" s="205"/>
      <c r="F165" s="205"/>
      <c r="G165" s="205"/>
      <c r="H165" s="205"/>
    </row>
    <row r="166" spans="5:8">
      <c r="E166" s="205"/>
      <c r="F166" s="205"/>
      <c r="G166" s="205"/>
      <c r="H166" s="205"/>
    </row>
    <row r="167" spans="5:8">
      <c r="E167" s="205"/>
      <c r="F167" s="205"/>
      <c r="G167" s="205"/>
      <c r="H167" s="205"/>
    </row>
    <row r="168" spans="5:8">
      <c r="E168" s="205"/>
      <c r="F168" s="205"/>
      <c r="G168" s="205"/>
      <c r="H168" s="205"/>
    </row>
    <row r="169" spans="5:8">
      <c r="E169" s="205"/>
      <c r="F169" s="205"/>
      <c r="G169" s="205"/>
      <c r="H169" s="205"/>
    </row>
    <row r="170" spans="5:8">
      <c r="E170" s="205"/>
      <c r="F170" s="205"/>
      <c r="G170" s="205"/>
      <c r="H170" s="205"/>
    </row>
    <row r="171" spans="5:8">
      <c r="E171" s="205"/>
      <c r="F171" s="205"/>
      <c r="G171" s="205"/>
      <c r="H171" s="205"/>
    </row>
    <row r="172" spans="5:8">
      <c r="E172" s="205"/>
      <c r="F172" s="205"/>
      <c r="G172" s="205"/>
      <c r="H172" s="205"/>
    </row>
    <row r="173" spans="5:8">
      <c r="E173" s="205"/>
      <c r="F173" s="205"/>
      <c r="G173" s="205"/>
      <c r="H173" s="205"/>
    </row>
    <row r="174" spans="5:8">
      <c r="E174" s="205"/>
      <c r="F174" s="205"/>
      <c r="G174" s="205"/>
      <c r="H174" s="205"/>
    </row>
    <row r="175" spans="5:8">
      <c r="E175" s="205"/>
      <c r="F175" s="205"/>
      <c r="G175" s="205"/>
      <c r="H175" s="205"/>
    </row>
    <row r="176" spans="5:8">
      <c r="E176" s="205"/>
      <c r="F176" s="205"/>
      <c r="G176" s="205"/>
      <c r="H176" s="205"/>
    </row>
    <row r="177" spans="5:8">
      <c r="E177" s="205"/>
      <c r="F177" s="205"/>
      <c r="G177" s="205"/>
      <c r="H177" s="205"/>
    </row>
    <row r="178" spans="5:8">
      <c r="E178" s="205"/>
      <c r="F178" s="205"/>
      <c r="G178" s="205"/>
      <c r="H178" s="205"/>
    </row>
    <row r="179" spans="5:8">
      <c r="E179" s="205"/>
      <c r="F179" s="205"/>
      <c r="G179" s="205"/>
      <c r="H179" s="205"/>
    </row>
    <row r="180" spans="5:8">
      <c r="E180" s="205"/>
      <c r="F180" s="205"/>
      <c r="G180" s="205"/>
      <c r="H180" s="205"/>
    </row>
    <row r="181" spans="5:8">
      <c r="E181" s="205"/>
      <c r="F181" s="205"/>
      <c r="G181" s="205"/>
      <c r="H181" s="205"/>
    </row>
    <row r="182" spans="5:8">
      <c r="E182" s="205"/>
      <c r="F182" s="205"/>
      <c r="G182" s="205"/>
      <c r="H182" s="205"/>
    </row>
    <row r="183" spans="5:8">
      <c r="E183" s="205"/>
      <c r="F183" s="205"/>
      <c r="G183" s="205"/>
      <c r="H183" s="205"/>
    </row>
    <row r="184" spans="5:8">
      <c r="E184" s="205"/>
      <c r="F184" s="205"/>
      <c r="G184" s="205"/>
      <c r="H184" s="205"/>
    </row>
    <row r="185" spans="5:8">
      <c r="E185" s="205"/>
      <c r="F185" s="205"/>
      <c r="G185" s="205"/>
      <c r="H185" s="205"/>
    </row>
    <row r="186" spans="5:8">
      <c r="E186" s="205"/>
      <c r="F186" s="205"/>
      <c r="G186" s="205"/>
      <c r="H186" s="205"/>
    </row>
    <row r="187" spans="5:8">
      <c r="E187" s="205"/>
      <c r="F187" s="205"/>
      <c r="G187" s="205"/>
      <c r="H187" s="205"/>
    </row>
    <row r="188" spans="5:8">
      <c r="E188" s="205"/>
      <c r="F188" s="205"/>
      <c r="G188" s="205"/>
      <c r="H188" s="205"/>
    </row>
    <row r="189" spans="5:8">
      <c r="E189" s="205"/>
      <c r="F189" s="205"/>
      <c r="G189" s="205"/>
      <c r="H189" s="205"/>
    </row>
    <row r="190" spans="5:8">
      <c r="E190" s="205"/>
      <c r="F190" s="205"/>
      <c r="G190" s="205"/>
      <c r="H190" s="205"/>
    </row>
    <row r="191" spans="5:8">
      <c r="E191" s="205"/>
      <c r="F191" s="205"/>
      <c r="G191" s="205"/>
      <c r="H191" s="205"/>
    </row>
    <row r="192" spans="5:8">
      <c r="E192" s="205"/>
      <c r="F192" s="205"/>
      <c r="G192" s="205"/>
      <c r="H192" s="205"/>
    </row>
    <row r="193" spans="5:8">
      <c r="E193" s="205"/>
      <c r="F193" s="205"/>
      <c r="G193" s="205"/>
      <c r="H193" s="205"/>
    </row>
    <row r="194" spans="5:8">
      <c r="E194" s="205"/>
      <c r="F194" s="205"/>
      <c r="G194" s="205"/>
      <c r="H194" s="205"/>
    </row>
    <row r="195" spans="5:8">
      <c r="E195" s="205"/>
      <c r="F195" s="205"/>
      <c r="G195" s="205"/>
      <c r="H195" s="205"/>
    </row>
    <row r="196" spans="5:8">
      <c r="E196" s="205"/>
      <c r="F196" s="205"/>
      <c r="G196" s="205"/>
      <c r="H196" s="205"/>
    </row>
    <row r="197" spans="5:8">
      <c r="E197" s="205"/>
      <c r="F197" s="205"/>
      <c r="G197" s="205"/>
      <c r="H197" s="205"/>
    </row>
    <row r="198" spans="5:8">
      <c r="E198" s="205"/>
      <c r="F198" s="205"/>
      <c r="G198" s="205"/>
      <c r="H198" s="205"/>
    </row>
    <row r="199" spans="5:8">
      <c r="E199" s="205"/>
      <c r="F199" s="205"/>
      <c r="G199" s="205"/>
      <c r="H199" s="205"/>
    </row>
    <row r="200" spans="5:8">
      <c r="E200" s="205"/>
      <c r="F200" s="205"/>
      <c r="G200" s="205"/>
      <c r="H200" s="205"/>
    </row>
    <row r="201" spans="5:8">
      <c r="E201" s="205"/>
      <c r="F201" s="205"/>
      <c r="G201" s="205"/>
      <c r="H201" s="205"/>
    </row>
    <row r="202" spans="5:8">
      <c r="E202" s="205"/>
      <c r="F202" s="205"/>
      <c r="G202" s="205"/>
      <c r="H202" s="205"/>
    </row>
    <row r="203" spans="5:8">
      <c r="E203" s="205"/>
      <c r="F203" s="205"/>
      <c r="G203" s="205"/>
      <c r="H203" s="205"/>
    </row>
    <row r="204" spans="5:8">
      <c r="E204" s="205"/>
      <c r="F204" s="205"/>
      <c r="G204" s="205"/>
      <c r="H204" s="205"/>
    </row>
    <row r="205" spans="5:8">
      <c r="E205" s="205"/>
      <c r="F205" s="205"/>
      <c r="G205" s="205"/>
      <c r="H205" s="205"/>
    </row>
    <row r="206" spans="5:8">
      <c r="E206" s="205"/>
      <c r="F206" s="205"/>
      <c r="G206" s="205"/>
      <c r="H206" s="205"/>
    </row>
    <row r="207" spans="5:8">
      <c r="E207" s="205"/>
      <c r="F207" s="205"/>
      <c r="G207" s="205"/>
      <c r="H207" s="205"/>
    </row>
    <row r="208" spans="5:8">
      <c r="E208" s="205"/>
      <c r="F208" s="205"/>
      <c r="G208" s="205"/>
      <c r="H208" s="205"/>
    </row>
    <row r="209" spans="5:8">
      <c r="E209" s="205"/>
      <c r="F209" s="205"/>
      <c r="G209" s="205"/>
      <c r="H209" s="205"/>
    </row>
    <row r="210" spans="5:8">
      <c r="E210" s="205"/>
      <c r="F210" s="205"/>
      <c r="G210" s="205"/>
      <c r="H210" s="205"/>
    </row>
    <row r="211" spans="5:8">
      <c r="E211" s="205"/>
      <c r="F211" s="205"/>
      <c r="G211" s="205"/>
      <c r="H211" s="205"/>
    </row>
    <row r="212" spans="5:8">
      <c r="E212" s="205"/>
      <c r="F212" s="205"/>
      <c r="G212" s="205"/>
      <c r="H212" s="205"/>
    </row>
    <row r="213" spans="5:8">
      <c r="E213" s="205"/>
      <c r="F213" s="205"/>
      <c r="G213" s="205"/>
      <c r="H213" s="205"/>
    </row>
    <row r="214" spans="5:8">
      <c r="E214" s="205"/>
      <c r="F214" s="205"/>
      <c r="G214" s="205"/>
      <c r="H214" s="205"/>
    </row>
    <row r="215" spans="5:8">
      <c r="E215" s="205"/>
      <c r="F215" s="205"/>
      <c r="G215" s="205"/>
      <c r="H215" s="205"/>
    </row>
    <row r="216" spans="5:8">
      <c r="E216" s="205"/>
      <c r="F216" s="205"/>
      <c r="G216" s="205"/>
      <c r="H216" s="205"/>
    </row>
    <row r="217" spans="5:8">
      <c r="E217" s="205"/>
      <c r="F217" s="205"/>
      <c r="G217" s="205"/>
      <c r="H217" s="205"/>
    </row>
    <row r="218" spans="5:8">
      <c r="E218" s="205"/>
      <c r="F218" s="205"/>
      <c r="G218" s="205"/>
      <c r="H218" s="205"/>
    </row>
    <row r="219" spans="5:8">
      <c r="E219" s="205"/>
      <c r="F219" s="205"/>
      <c r="G219" s="205"/>
      <c r="H219" s="205"/>
    </row>
    <row r="220" spans="5:8">
      <c r="E220" s="205"/>
      <c r="F220" s="205"/>
      <c r="G220" s="205"/>
      <c r="H220" s="205"/>
    </row>
    <row r="221" spans="5:8">
      <c r="E221" s="205"/>
      <c r="F221" s="205"/>
      <c r="G221" s="205"/>
      <c r="H221" s="205"/>
    </row>
    <row r="222" spans="5:8">
      <c r="E222" s="205"/>
      <c r="F222" s="205"/>
      <c r="G222" s="205"/>
      <c r="H222" s="205"/>
    </row>
    <row r="223" spans="5:8">
      <c r="E223" s="205"/>
      <c r="F223" s="205"/>
      <c r="G223" s="205"/>
      <c r="H223" s="205"/>
    </row>
    <row r="224" spans="5:8">
      <c r="E224" s="205"/>
      <c r="F224" s="205"/>
      <c r="G224" s="205"/>
      <c r="H224" s="205"/>
    </row>
    <row r="225" spans="5:8">
      <c r="E225" s="205"/>
      <c r="F225" s="205"/>
      <c r="G225" s="205"/>
      <c r="H225" s="205"/>
    </row>
    <row r="226" spans="5:8">
      <c r="E226" s="205"/>
      <c r="F226" s="205"/>
      <c r="G226" s="205"/>
      <c r="H226" s="205"/>
    </row>
    <row r="227" spans="5:8">
      <c r="E227" s="205"/>
      <c r="F227" s="205"/>
      <c r="G227" s="205"/>
      <c r="H227" s="205"/>
    </row>
    <row r="228" spans="5:8">
      <c r="E228" s="205"/>
      <c r="F228" s="205"/>
      <c r="G228" s="205"/>
      <c r="H228" s="205"/>
    </row>
    <row r="229" spans="5:8">
      <c r="E229" s="205"/>
      <c r="F229" s="205"/>
      <c r="G229" s="205"/>
      <c r="H229" s="205"/>
    </row>
    <row r="230" spans="5:8">
      <c r="E230" s="205"/>
      <c r="F230" s="205"/>
      <c r="G230" s="205"/>
      <c r="H230" s="205"/>
    </row>
    <row r="231" spans="5:8">
      <c r="E231" s="205"/>
      <c r="F231" s="205"/>
      <c r="G231" s="205"/>
      <c r="H231" s="205"/>
    </row>
    <row r="232" spans="5:8">
      <c r="E232" s="205"/>
      <c r="F232" s="205"/>
      <c r="G232" s="205"/>
      <c r="H232" s="205"/>
    </row>
    <row r="233" spans="5:8">
      <c r="E233" s="205"/>
      <c r="F233" s="205"/>
      <c r="G233" s="205"/>
      <c r="H233" s="205"/>
    </row>
    <row r="234" spans="5:8">
      <c r="E234" s="205"/>
      <c r="F234" s="205"/>
      <c r="G234" s="205"/>
      <c r="H234" s="205"/>
    </row>
    <row r="235" spans="5:8">
      <c r="E235" s="205"/>
      <c r="F235" s="205"/>
      <c r="G235" s="205"/>
      <c r="H235" s="205"/>
    </row>
    <row r="236" spans="5:8">
      <c r="E236" s="205"/>
      <c r="F236" s="205"/>
      <c r="G236" s="205"/>
      <c r="H236" s="205"/>
    </row>
    <row r="237" spans="5:8">
      <c r="E237" s="205"/>
      <c r="F237" s="205"/>
      <c r="G237" s="205"/>
      <c r="H237" s="205"/>
    </row>
    <row r="238" spans="5:8">
      <c r="E238" s="205"/>
      <c r="F238" s="205"/>
      <c r="G238" s="205"/>
      <c r="H238" s="205"/>
    </row>
    <row r="239" spans="5:8">
      <c r="E239" s="205"/>
      <c r="F239" s="205"/>
      <c r="G239" s="205"/>
      <c r="H239" s="205"/>
    </row>
    <row r="240" spans="5:8">
      <c r="E240" s="205"/>
      <c r="F240" s="205"/>
      <c r="G240" s="205"/>
      <c r="H240" s="205"/>
    </row>
    <row r="241" spans="5:8">
      <c r="E241" s="205"/>
      <c r="F241" s="205"/>
      <c r="G241" s="205"/>
      <c r="H241" s="205"/>
    </row>
    <row r="242" spans="5:8">
      <c r="E242" s="205"/>
      <c r="F242" s="205"/>
      <c r="G242" s="205"/>
      <c r="H242" s="205"/>
    </row>
    <row r="243" spans="5:8">
      <c r="E243" s="205"/>
      <c r="F243" s="205"/>
      <c r="G243" s="205"/>
      <c r="H243" s="205"/>
    </row>
    <row r="244" spans="5:8">
      <c r="E244" s="205"/>
      <c r="F244" s="205"/>
      <c r="G244" s="205"/>
      <c r="H244" s="205"/>
    </row>
    <row r="245" spans="5:8">
      <c r="E245" s="205"/>
      <c r="F245" s="205"/>
      <c r="G245" s="205"/>
      <c r="H245" s="205"/>
    </row>
    <row r="246" spans="5:8">
      <c r="E246" s="205"/>
      <c r="F246" s="205"/>
      <c r="G246" s="205"/>
      <c r="H246" s="205"/>
    </row>
    <row r="247" spans="5:8">
      <c r="E247" s="205"/>
      <c r="F247" s="205"/>
      <c r="G247" s="205"/>
      <c r="H247" s="205"/>
    </row>
    <row r="248" spans="5:8">
      <c r="E248" s="205"/>
      <c r="F248" s="205"/>
      <c r="G248" s="205"/>
      <c r="H248" s="205"/>
    </row>
    <row r="249" spans="5:8">
      <c r="E249" s="205"/>
      <c r="F249" s="205"/>
      <c r="G249" s="205"/>
      <c r="H249" s="205"/>
    </row>
    <row r="250" spans="5:8">
      <c r="E250" s="205"/>
      <c r="F250" s="205"/>
      <c r="G250" s="205"/>
      <c r="H250" s="205"/>
    </row>
    <row r="251" spans="5:8">
      <c r="E251" s="205"/>
      <c r="F251" s="205"/>
      <c r="G251" s="205"/>
      <c r="H251" s="205"/>
    </row>
    <row r="252" spans="5:8">
      <c r="E252" s="205"/>
      <c r="F252" s="205"/>
      <c r="G252" s="205"/>
      <c r="H252" s="205"/>
    </row>
    <row r="253" spans="5:8">
      <c r="E253" s="205"/>
      <c r="F253" s="205"/>
      <c r="G253" s="205"/>
      <c r="H253" s="205"/>
    </row>
    <row r="254" spans="5:8">
      <c r="E254" s="205"/>
      <c r="F254" s="205"/>
      <c r="G254" s="205"/>
      <c r="H254" s="205"/>
    </row>
    <row r="255" spans="5:8">
      <c r="E255" s="205"/>
      <c r="F255" s="205"/>
      <c r="G255" s="205"/>
      <c r="H255" s="205"/>
    </row>
    <row r="256" spans="5:8">
      <c r="E256" s="205"/>
      <c r="F256" s="205"/>
      <c r="G256" s="205"/>
      <c r="H256" s="205"/>
    </row>
    <row r="257" spans="5:8">
      <c r="E257" s="205"/>
      <c r="F257" s="205"/>
      <c r="G257" s="205"/>
      <c r="H257" s="205"/>
    </row>
    <row r="258" spans="5:8">
      <c r="E258" s="205"/>
      <c r="F258" s="205"/>
      <c r="G258" s="205"/>
      <c r="H258" s="205"/>
    </row>
    <row r="259" spans="5:8">
      <c r="E259" s="205"/>
      <c r="F259" s="205"/>
      <c r="G259" s="205"/>
      <c r="H259" s="205"/>
    </row>
    <row r="260" spans="5:8">
      <c r="E260" s="205"/>
      <c r="F260" s="205"/>
      <c r="G260" s="205"/>
      <c r="H260" s="205"/>
    </row>
    <row r="261" spans="5:8">
      <c r="E261" s="205"/>
      <c r="F261" s="205"/>
      <c r="G261" s="205"/>
      <c r="H261" s="205"/>
    </row>
    <row r="262" spans="5:8">
      <c r="E262" s="205"/>
      <c r="F262" s="205"/>
      <c r="G262" s="205"/>
      <c r="H262" s="205"/>
    </row>
    <row r="263" spans="5:8">
      <c r="E263" s="205"/>
      <c r="F263" s="205"/>
      <c r="G263" s="205"/>
      <c r="H263" s="205"/>
    </row>
    <row r="264" spans="5:8">
      <c r="E264" s="205"/>
      <c r="F264" s="205"/>
      <c r="G264" s="205"/>
      <c r="H264" s="205"/>
    </row>
    <row r="265" spans="5:8">
      <c r="E265" s="205"/>
      <c r="F265" s="205"/>
      <c r="G265" s="205"/>
      <c r="H265" s="205"/>
    </row>
    <row r="266" spans="5:8">
      <c r="E266" s="205"/>
      <c r="F266" s="205"/>
      <c r="G266" s="205"/>
      <c r="H266" s="205"/>
    </row>
    <row r="267" spans="5:8">
      <c r="E267" s="205"/>
      <c r="F267" s="205"/>
      <c r="G267" s="205"/>
      <c r="H267" s="205"/>
    </row>
    <row r="268" spans="5:8">
      <c r="E268" s="205"/>
      <c r="F268" s="205"/>
      <c r="G268" s="205"/>
      <c r="H268" s="205"/>
    </row>
    <row r="269" spans="5:8">
      <c r="E269" s="205"/>
      <c r="F269" s="205"/>
      <c r="G269" s="205"/>
      <c r="H269" s="205"/>
    </row>
    <row r="270" spans="5:8">
      <c r="E270" s="205"/>
      <c r="F270" s="205"/>
      <c r="G270" s="205"/>
      <c r="H270" s="205"/>
    </row>
    <row r="271" spans="5:8">
      <c r="E271" s="205"/>
      <c r="F271" s="205"/>
      <c r="G271" s="205"/>
      <c r="H271" s="205"/>
    </row>
    <row r="272" spans="5:8">
      <c r="E272" s="205"/>
      <c r="F272" s="205"/>
      <c r="G272" s="205"/>
      <c r="H272" s="205"/>
    </row>
    <row r="273" spans="5:8">
      <c r="E273" s="205"/>
      <c r="F273" s="205"/>
      <c r="G273" s="205"/>
      <c r="H273" s="205"/>
    </row>
    <row r="274" spans="5:8">
      <c r="E274" s="205"/>
      <c r="F274" s="205"/>
      <c r="G274" s="205"/>
      <c r="H274" s="205"/>
    </row>
    <row r="275" spans="5:8">
      <c r="E275" s="205"/>
      <c r="F275" s="205"/>
      <c r="G275" s="205"/>
      <c r="H275" s="205"/>
    </row>
    <row r="276" spans="5:8">
      <c r="E276" s="205"/>
      <c r="F276" s="205"/>
      <c r="G276" s="205"/>
      <c r="H276" s="205"/>
    </row>
    <row r="277" spans="5:8">
      <c r="E277" s="205"/>
      <c r="F277" s="205"/>
      <c r="G277" s="205"/>
      <c r="H277" s="205"/>
    </row>
    <row r="278" spans="5:8">
      <c r="E278" s="205"/>
      <c r="F278" s="205"/>
      <c r="G278" s="205"/>
      <c r="H278" s="205"/>
    </row>
    <row r="279" spans="5:8">
      <c r="E279" s="205"/>
      <c r="F279" s="205"/>
      <c r="G279" s="205"/>
      <c r="H279" s="205"/>
    </row>
    <row r="280" spans="5:8">
      <c r="E280" s="205"/>
      <c r="F280" s="205"/>
      <c r="G280" s="205"/>
      <c r="H280" s="205"/>
    </row>
    <row r="281" spans="5:8">
      <c r="E281" s="205"/>
      <c r="F281" s="205"/>
      <c r="G281" s="205"/>
      <c r="H281" s="205"/>
    </row>
    <row r="282" spans="5:8">
      <c r="E282" s="205"/>
      <c r="F282" s="205"/>
      <c r="G282" s="205"/>
      <c r="H282" s="205"/>
    </row>
    <row r="283" spans="5:8">
      <c r="E283" s="205"/>
      <c r="F283" s="205"/>
      <c r="G283" s="205"/>
      <c r="H283" s="205"/>
    </row>
    <row r="284" spans="5:8">
      <c r="E284" s="205"/>
      <c r="F284" s="205"/>
      <c r="G284" s="205"/>
      <c r="H284" s="205"/>
    </row>
    <row r="285" spans="5:8">
      <c r="E285" s="205"/>
      <c r="F285" s="205"/>
      <c r="G285" s="205"/>
      <c r="H285" s="205"/>
    </row>
    <row r="286" spans="5:8">
      <c r="E286" s="205"/>
      <c r="F286" s="205"/>
      <c r="G286" s="205"/>
      <c r="H286" s="205"/>
    </row>
    <row r="287" spans="5:8">
      <c r="E287" s="205"/>
      <c r="F287" s="205"/>
      <c r="G287" s="205"/>
      <c r="H287" s="205"/>
    </row>
    <row r="288" spans="5:8">
      <c r="E288" s="205"/>
      <c r="F288" s="205"/>
      <c r="G288" s="205"/>
      <c r="H288" s="205"/>
    </row>
    <row r="289" spans="5:8">
      <c r="E289" s="205"/>
      <c r="F289" s="205"/>
      <c r="G289" s="205"/>
      <c r="H289" s="205"/>
    </row>
    <row r="290" spans="5:8">
      <c r="E290" s="205"/>
      <c r="F290" s="205"/>
      <c r="G290" s="205"/>
      <c r="H290" s="205"/>
    </row>
    <row r="291" spans="5:8">
      <c r="E291" s="205"/>
      <c r="F291" s="205"/>
      <c r="G291" s="205"/>
      <c r="H291" s="205"/>
    </row>
    <row r="292" spans="5:8">
      <c r="E292" s="205"/>
      <c r="F292" s="205"/>
      <c r="G292" s="205"/>
      <c r="H292" s="205"/>
    </row>
    <row r="293" spans="5:8">
      <c r="E293" s="205"/>
      <c r="F293" s="205"/>
      <c r="G293" s="205"/>
      <c r="H293" s="205"/>
    </row>
    <row r="294" spans="5:8">
      <c r="E294" s="205"/>
      <c r="F294" s="205"/>
      <c r="G294" s="205"/>
      <c r="H294" s="205"/>
    </row>
    <row r="295" spans="5:8">
      <c r="E295" s="205"/>
      <c r="F295" s="205"/>
      <c r="G295" s="205"/>
      <c r="H295" s="205"/>
    </row>
    <row r="296" spans="5:8">
      <c r="E296" s="205"/>
      <c r="F296" s="205"/>
      <c r="G296" s="205"/>
      <c r="H296" s="205"/>
    </row>
    <row r="297" spans="5:8">
      <c r="E297" s="205"/>
      <c r="F297" s="205"/>
      <c r="G297" s="205"/>
      <c r="H297" s="205"/>
    </row>
    <row r="298" spans="5:8">
      <c r="E298" s="205"/>
      <c r="F298" s="205"/>
      <c r="G298" s="205"/>
      <c r="H298" s="205"/>
    </row>
    <row r="299" spans="5:8">
      <c r="E299" s="205"/>
      <c r="F299" s="205"/>
      <c r="G299" s="205"/>
      <c r="H299" s="205"/>
    </row>
    <row r="300" spans="5:8">
      <c r="E300" s="205"/>
      <c r="F300" s="205"/>
      <c r="G300" s="205"/>
      <c r="H300" s="205"/>
    </row>
    <row r="301" spans="5:8">
      <c r="E301" s="205"/>
      <c r="F301" s="205"/>
      <c r="G301" s="205"/>
      <c r="H301" s="205"/>
    </row>
    <row r="302" spans="5:8">
      <c r="E302" s="205"/>
      <c r="F302" s="205"/>
      <c r="G302" s="205"/>
      <c r="H302" s="205"/>
    </row>
    <row r="303" spans="5:8">
      <c r="E303" s="205"/>
      <c r="F303" s="205"/>
      <c r="G303" s="205"/>
      <c r="H303" s="205"/>
    </row>
    <row r="304" spans="5:8">
      <c r="E304" s="205"/>
      <c r="F304" s="205"/>
      <c r="G304" s="205"/>
      <c r="H304" s="205"/>
    </row>
    <row r="305" spans="5:8">
      <c r="E305" s="205"/>
      <c r="F305" s="205"/>
      <c r="G305" s="205"/>
      <c r="H305" s="205"/>
    </row>
    <row r="306" spans="5:8">
      <c r="E306" s="205"/>
      <c r="F306" s="205"/>
      <c r="G306" s="205"/>
      <c r="H306" s="205"/>
    </row>
    <row r="307" spans="5:8">
      <c r="E307" s="205"/>
      <c r="F307" s="205"/>
      <c r="G307" s="205"/>
      <c r="H307" s="205"/>
    </row>
    <row r="308" spans="5:8">
      <c r="E308" s="205"/>
      <c r="F308" s="205"/>
      <c r="G308" s="205"/>
      <c r="H308" s="205"/>
    </row>
    <row r="309" spans="5:8">
      <c r="E309" s="205"/>
      <c r="F309" s="205"/>
      <c r="G309" s="205"/>
      <c r="H309" s="205"/>
    </row>
    <row r="310" spans="5:8">
      <c r="E310" s="205"/>
      <c r="F310" s="205"/>
      <c r="G310" s="205"/>
      <c r="H310" s="205"/>
    </row>
    <row r="311" spans="5:8">
      <c r="E311" s="205"/>
      <c r="F311" s="205"/>
      <c r="G311" s="205"/>
      <c r="H311" s="205"/>
    </row>
    <row r="312" spans="5:8">
      <c r="E312" s="205"/>
      <c r="F312" s="205"/>
      <c r="G312" s="205"/>
      <c r="H312" s="205"/>
    </row>
    <row r="313" spans="5:8">
      <c r="E313" s="205"/>
      <c r="F313" s="205"/>
      <c r="G313" s="205"/>
      <c r="H313" s="205"/>
    </row>
    <row r="314" spans="5:8">
      <c r="E314" s="205"/>
      <c r="F314" s="205"/>
      <c r="G314" s="205"/>
      <c r="H314" s="205"/>
    </row>
    <row r="315" spans="5:8">
      <c r="E315" s="205"/>
      <c r="F315" s="205"/>
      <c r="G315" s="205"/>
      <c r="H315" s="205"/>
    </row>
    <row r="316" spans="5:8">
      <c r="E316" s="205"/>
      <c r="F316" s="205"/>
      <c r="G316" s="205"/>
      <c r="H316" s="205"/>
    </row>
    <row r="317" spans="5:8">
      <c r="E317" s="205"/>
      <c r="F317" s="205"/>
      <c r="G317" s="205"/>
      <c r="H317" s="205"/>
    </row>
    <row r="318" spans="5:8">
      <c r="E318" s="205"/>
      <c r="F318" s="205"/>
      <c r="G318" s="205"/>
      <c r="H318" s="205"/>
    </row>
    <row r="319" spans="5:8">
      <c r="E319" s="205"/>
      <c r="F319" s="205"/>
      <c r="G319" s="205"/>
      <c r="H319" s="205"/>
    </row>
    <row r="320" spans="5:8">
      <c r="E320" s="205"/>
      <c r="F320" s="205"/>
      <c r="G320" s="205"/>
      <c r="H320" s="205"/>
    </row>
    <row r="321" spans="5:8">
      <c r="E321" s="205"/>
      <c r="F321" s="205"/>
      <c r="G321" s="205"/>
      <c r="H321" s="205"/>
    </row>
    <row r="322" spans="5:8">
      <c r="E322" s="205"/>
      <c r="F322" s="205"/>
      <c r="G322" s="205"/>
      <c r="H322" s="205"/>
    </row>
    <row r="323" spans="5:8">
      <c r="E323" s="205"/>
      <c r="F323" s="205"/>
      <c r="G323" s="205"/>
      <c r="H323" s="205"/>
    </row>
    <row r="324" spans="5:8">
      <c r="E324" s="205"/>
      <c r="F324" s="205"/>
      <c r="G324" s="205"/>
      <c r="H324" s="205"/>
    </row>
    <row r="325" spans="5:8">
      <c r="E325" s="205"/>
      <c r="F325" s="205"/>
      <c r="G325" s="205"/>
      <c r="H325" s="205"/>
    </row>
    <row r="326" spans="5:8">
      <c r="E326" s="205"/>
      <c r="F326" s="205"/>
      <c r="G326" s="205"/>
      <c r="H326" s="205"/>
    </row>
    <row r="327" spans="5:8">
      <c r="E327" s="205"/>
      <c r="F327" s="205"/>
      <c r="G327" s="205"/>
      <c r="H327" s="205"/>
    </row>
    <row r="328" spans="5:8">
      <c r="E328" s="205"/>
      <c r="F328" s="205"/>
      <c r="G328" s="205"/>
      <c r="H328" s="205"/>
    </row>
    <row r="329" spans="5:8">
      <c r="E329" s="205"/>
      <c r="F329" s="205"/>
      <c r="G329" s="205"/>
      <c r="H329" s="205"/>
    </row>
    <row r="330" spans="5:8">
      <c r="E330" s="205"/>
      <c r="F330" s="205"/>
      <c r="G330" s="205"/>
      <c r="H330" s="205"/>
    </row>
    <row r="331" spans="5:8">
      <c r="E331" s="205"/>
      <c r="F331" s="205"/>
      <c r="G331" s="205"/>
      <c r="H331" s="205"/>
    </row>
    <row r="332" spans="5:8">
      <c r="E332" s="205"/>
      <c r="F332" s="205"/>
      <c r="G332" s="205"/>
      <c r="H332" s="205"/>
    </row>
    <row r="333" spans="5:8">
      <c r="E333" s="205"/>
      <c r="F333" s="205"/>
      <c r="G333" s="205"/>
      <c r="H333" s="205"/>
    </row>
    <row r="334" spans="5:8">
      <c r="E334" s="205"/>
      <c r="F334" s="205"/>
      <c r="G334" s="205"/>
      <c r="H334" s="205"/>
    </row>
    <row r="335" spans="5:8">
      <c r="E335" s="205"/>
      <c r="F335" s="205"/>
      <c r="G335" s="205"/>
      <c r="H335" s="205"/>
    </row>
    <row r="336" spans="5:8">
      <c r="E336" s="205"/>
      <c r="F336" s="205"/>
      <c r="G336" s="205"/>
      <c r="H336" s="205"/>
    </row>
    <row r="337" spans="5:8">
      <c r="E337" s="205"/>
      <c r="F337" s="205"/>
      <c r="G337" s="205"/>
      <c r="H337" s="205"/>
    </row>
    <row r="338" spans="5:8">
      <c r="E338" s="205"/>
      <c r="F338" s="205"/>
      <c r="G338" s="205"/>
      <c r="H338" s="205"/>
    </row>
    <row r="339" spans="5:8">
      <c r="E339" s="205"/>
      <c r="F339" s="205"/>
      <c r="G339" s="205"/>
      <c r="H339" s="205"/>
    </row>
    <row r="340" spans="5:8">
      <c r="E340" s="205"/>
      <c r="F340" s="205"/>
      <c r="G340" s="205"/>
      <c r="H340" s="205"/>
    </row>
    <row r="341" spans="5:8">
      <c r="E341" s="205"/>
      <c r="F341" s="205"/>
      <c r="G341" s="205"/>
      <c r="H341" s="205"/>
    </row>
    <row r="342" spans="5:8">
      <c r="E342" s="205"/>
      <c r="F342" s="205"/>
      <c r="G342" s="205"/>
      <c r="H342" s="205"/>
    </row>
    <row r="343" spans="5:8">
      <c r="E343" s="205"/>
      <c r="F343" s="205"/>
      <c r="G343" s="205"/>
      <c r="H343" s="205"/>
    </row>
    <row r="344" spans="5:8">
      <c r="E344" s="205"/>
      <c r="F344" s="205"/>
      <c r="G344" s="205"/>
      <c r="H344" s="205"/>
    </row>
    <row r="345" spans="5:8">
      <c r="E345" s="205"/>
      <c r="F345" s="205"/>
      <c r="G345" s="205"/>
      <c r="H345" s="205"/>
    </row>
    <row r="346" spans="5:8">
      <c r="E346" s="205"/>
      <c r="F346" s="205"/>
      <c r="G346" s="205"/>
      <c r="H346" s="205"/>
    </row>
    <row r="347" spans="5:8">
      <c r="E347" s="205"/>
      <c r="F347" s="205"/>
      <c r="G347" s="205"/>
      <c r="H347" s="205"/>
    </row>
    <row r="348" spans="5:8">
      <c r="E348" s="205"/>
      <c r="F348" s="205"/>
      <c r="G348" s="205"/>
      <c r="H348" s="205"/>
    </row>
    <row r="349" spans="5:8">
      <c r="E349" s="205"/>
      <c r="F349" s="205"/>
      <c r="G349" s="205"/>
      <c r="H349" s="205"/>
    </row>
    <row r="350" spans="5:8">
      <c r="E350" s="205"/>
      <c r="F350" s="205"/>
      <c r="G350" s="205"/>
      <c r="H350" s="205"/>
    </row>
    <row r="351" spans="5:8">
      <c r="E351" s="205"/>
      <c r="F351" s="205"/>
      <c r="G351" s="205"/>
      <c r="H351" s="205"/>
    </row>
    <row r="352" spans="5:8">
      <c r="E352" s="205"/>
      <c r="F352" s="205"/>
      <c r="G352" s="205"/>
      <c r="H352" s="205"/>
    </row>
    <row r="353" spans="5:8">
      <c r="E353" s="205"/>
      <c r="F353" s="205"/>
      <c r="G353" s="205"/>
      <c r="H353" s="205"/>
    </row>
    <row r="354" spans="5:8">
      <c r="E354" s="205"/>
      <c r="F354" s="205"/>
      <c r="G354" s="205"/>
      <c r="H354" s="205"/>
    </row>
    <row r="355" spans="5:8">
      <c r="E355" s="205"/>
      <c r="F355" s="205"/>
      <c r="G355" s="205"/>
      <c r="H355" s="205"/>
    </row>
    <row r="356" spans="5:8">
      <c r="E356" s="205"/>
      <c r="F356" s="205"/>
      <c r="G356" s="205"/>
      <c r="H356" s="205"/>
    </row>
    <row r="357" spans="5:8">
      <c r="E357" s="205"/>
      <c r="F357" s="205"/>
      <c r="G357" s="205"/>
      <c r="H357" s="205"/>
    </row>
    <row r="358" spans="5:8">
      <c r="E358" s="205"/>
      <c r="F358" s="205"/>
      <c r="G358" s="205"/>
      <c r="H358" s="205"/>
    </row>
    <row r="359" spans="5:8">
      <c r="E359" s="205"/>
      <c r="F359" s="205"/>
      <c r="G359" s="205"/>
      <c r="H359" s="205"/>
    </row>
    <row r="360" spans="5:8">
      <c r="E360" s="205"/>
      <c r="F360" s="205"/>
      <c r="G360" s="205"/>
      <c r="H360" s="205"/>
    </row>
    <row r="361" spans="5:8">
      <c r="E361" s="205"/>
      <c r="F361" s="205"/>
      <c r="G361" s="205"/>
      <c r="H361" s="205"/>
    </row>
    <row r="362" spans="5:8">
      <c r="E362" s="205"/>
      <c r="F362" s="205"/>
      <c r="G362" s="205"/>
      <c r="H362" s="205"/>
    </row>
    <row r="363" spans="5:8">
      <c r="E363" s="205"/>
      <c r="F363" s="205"/>
      <c r="G363" s="205"/>
      <c r="H363" s="205"/>
    </row>
    <row r="364" spans="5:8">
      <c r="E364" s="205"/>
      <c r="F364" s="205"/>
      <c r="G364" s="205"/>
      <c r="H364" s="205"/>
    </row>
    <row r="365" spans="5:8">
      <c r="E365" s="205"/>
      <c r="F365" s="205"/>
      <c r="G365" s="205"/>
      <c r="H365" s="205"/>
    </row>
    <row r="366" spans="5:8">
      <c r="E366" s="205"/>
      <c r="F366" s="205"/>
      <c r="G366" s="205"/>
      <c r="H366" s="205"/>
    </row>
    <row r="367" spans="5:8">
      <c r="E367" s="205"/>
      <c r="F367" s="205"/>
      <c r="G367" s="205"/>
      <c r="H367" s="205"/>
    </row>
    <row r="368" spans="5:8">
      <c r="E368" s="205"/>
      <c r="F368" s="205"/>
      <c r="G368" s="205"/>
      <c r="H368" s="205"/>
    </row>
    <row r="369" spans="5:8">
      <c r="E369" s="205"/>
      <c r="F369" s="205"/>
      <c r="G369" s="205"/>
      <c r="H369" s="205"/>
    </row>
    <row r="370" spans="5:8">
      <c r="E370" s="205"/>
      <c r="F370" s="205"/>
      <c r="G370" s="205"/>
      <c r="H370" s="205"/>
    </row>
    <row r="371" spans="5:8">
      <c r="E371" s="205"/>
      <c r="F371" s="205"/>
      <c r="G371" s="205"/>
      <c r="H371" s="205"/>
    </row>
    <row r="372" spans="5:8">
      <c r="E372" s="205"/>
      <c r="F372" s="205"/>
      <c r="G372" s="205"/>
      <c r="H372" s="205"/>
    </row>
    <row r="373" spans="5:8">
      <c r="E373" s="205"/>
      <c r="F373" s="205"/>
      <c r="G373" s="205"/>
      <c r="H373" s="205"/>
    </row>
    <row r="374" spans="5:8">
      <c r="E374" s="205"/>
      <c r="F374" s="205"/>
      <c r="G374" s="205"/>
      <c r="H374" s="205"/>
    </row>
    <row r="375" spans="5:8">
      <c r="E375" s="205"/>
      <c r="F375" s="205"/>
      <c r="G375" s="205"/>
      <c r="H375" s="205"/>
    </row>
    <row r="376" spans="5:8">
      <c r="E376" s="205"/>
      <c r="F376" s="205"/>
      <c r="G376" s="205"/>
      <c r="H376" s="205"/>
    </row>
    <row r="377" spans="5:8">
      <c r="E377" s="205"/>
      <c r="F377" s="205"/>
      <c r="G377" s="205"/>
      <c r="H377" s="205"/>
    </row>
    <row r="378" spans="5:8">
      <c r="E378" s="205"/>
      <c r="F378" s="205"/>
      <c r="G378" s="205"/>
      <c r="H378" s="205"/>
    </row>
    <row r="379" spans="5:8">
      <c r="E379" s="205"/>
      <c r="F379" s="205"/>
      <c r="G379" s="205"/>
      <c r="H379" s="205"/>
    </row>
    <row r="380" spans="5:8">
      <c r="E380" s="205"/>
      <c r="F380" s="205"/>
      <c r="G380" s="205"/>
      <c r="H380" s="205"/>
    </row>
    <row r="381" spans="5:8">
      <c r="E381" s="205"/>
      <c r="F381" s="205"/>
      <c r="G381" s="205"/>
      <c r="H381" s="205"/>
    </row>
    <row r="382" spans="5:8">
      <c r="E382" s="205"/>
      <c r="F382" s="205"/>
      <c r="G382" s="205"/>
      <c r="H382" s="205"/>
    </row>
    <row r="383" spans="5:8">
      <c r="E383" s="205"/>
      <c r="F383" s="205"/>
      <c r="G383" s="205"/>
      <c r="H383" s="205"/>
    </row>
    <row r="384" spans="5:8">
      <c r="E384" s="205"/>
      <c r="F384" s="205"/>
      <c r="G384" s="205"/>
      <c r="H384" s="205"/>
    </row>
    <row r="385" spans="5:8">
      <c r="E385" s="205"/>
      <c r="F385" s="205"/>
      <c r="G385" s="205"/>
      <c r="H385" s="205"/>
    </row>
    <row r="386" spans="5:8">
      <c r="E386" s="205"/>
      <c r="F386" s="205"/>
      <c r="G386" s="205"/>
      <c r="H386" s="205"/>
    </row>
    <row r="387" spans="5:8">
      <c r="E387" s="205"/>
      <c r="F387" s="205"/>
      <c r="G387" s="205"/>
      <c r="H387" s="205"/>
    </row>
    <row r="388" spans="5:8">
      <c r="E388" s="205"/>
      <c r="F388" s="205"/>
      <c r="G388" s="205"/>
      <c r="H388" s="205"/>
    </row>
    <row r="389" spans="5:8">
      <c r="E389" s="205"/>
      <c r="F389" s="205"/>
      <c r="G389" s="205"/>
      <c r="H389" s="205"/>
    </row>
    <row r="390" spans="5:8">
      <c r="E390" s="205"/>
      <c r="F390" s="205"/>
      <c r="G390" s="205"/>
      <c r="H390" s="205"/>
    </row>
    <row r="391" spans="5:8">
      <c r="E391" s="205"/>
      <c r="F391" s="205"/>
      <c r="G391" s="205"/>
      <c r="H391" s="205"/>
    </row>
    <row r="392" spans="5:8">
      <c r="E392" s="205"/>
      <c r="F392" s="205"/>
      <c r="G392" s="205"/>
      <c r="H392" s="205"/>
    </row>
    <row r="393" spans="5:8">
      <c r="E393" s="205"/>
      <c r="F393" s="205"/>
      <c r="G393" s="205"/>
      <c r="H393" s="205"/>
    </row>
    <row r="394" spans="5:8">
      <c r="E394" s="205"/>
      <c r="F394" s="205"/>
      <c r="G394" s="205"/>
      <c r="H394" s="205"/>
    </row>
    <row r="395" spans="5:8">
      <c r="E395" s="205"/>
      <c r="F395" s="205"/>
      <c r="G395" s="205"/>
      <c r="H395" s="205"/>
    </row>
    <row r="396" spans="5:8">
      <c r="E396" s="205"/>
      <c r="F396" s="205"/>
      <c r="G396" s="205"/>
      <c r="H396" s="205"/>
    </row>
    <row r="397" spans="5:8">
      <c r="E397" s="205"/>
      <c r="F397" s="205"/>
      <c r="G397" s="205"/>
      <c r="H397" s="205"/>
    </row>
    <row r="398" spans="5:8">
      <c r="E398" s="205"/>
      <c r="F398" s="205"/>
      <c r="G398" s="205"/>
      <c r="H398" s="205"/>
    </row>
    <row r="399" spans="5:8">
      <c r="E399" s="205"/>
      <c r="F399" s="205"/>
      <c r="G399" s="205"/>
      <c r="H399" s="205"/>
    </row>
    <row r="400" spans="5:8">
      <c r="E400" s="205"/>
      <c r="F400" s="205"/>
      <c r="G400" s="205"/>
      <c r="H400" s="205"/>
    </row>
    <row r="401" spans="5:8">
      <c r="E401" s="205"/>
      <c r="F401" s="205"/>
      <c r="G401" s="205"/>
      <c r="H401" s="205"/>
    </row>
    <row r="402" spans="5:8">
      <c r="E402" s="205"/>
      <c r="F402" s="205"/>
      <c r="G402" s="205"/>
      <c r="H402" s="205"/>
    </row>
    <row r="403" spans="5:8">
      <c r="E403" s="205"/>
      <c r="F403" s="205"/>
      <c r="G403" s="205"/>
      <c r="H403" s="205"/>
    </row>
    <row r="404" spans="5:8">
      <c r="E404" s="205"/>
      <c r="F404" s="205"/>
      <c r="G404" s="205"/>
      <c r="H404" s="205"/>
    </row>
    <row r="405" spans="5:8">
      <c r="E405" s="205"/>
      <c r="F405" s="205"/>
      <c r="G405" s="205"/>
      <c r="H405" s="205"/>
    </row>
    <row r="406" spans="5:8">
      <c r="E406" s="205"/>
      <c r="F406" s="205"/>
      <c r="G406" s="205"/>
      <c r="H406" s="205"/>
    </row>
    <row r="407" spans="5:8">
      <c r="E407" s="205"/>
      <c r="F407" s="205"/>
      <c r="G407" s="205"/>
      <c r="H407" s="205"/>
    </row>
    <row r="408" spans="5:8">
      <c r="E408" s="205"/>
      <c r="F408" s="205"/>
      <c r="G408" s="205"/>
      <c r="H408" s="205"/>
    </row>
    <row r="409" spans="5:8">
      <c r="E409" s="205"/>
      <c r="F409" s="205"/>
      <c r="G409" s="205"/>
      <c r="H409" s="205"/>
    </row>
    <row r="410" spans="5:8">
      <c r="E410" s="205"/>
      <c r="F410" s="205"/>
      <c r="G410" s="205"/>
      <c r="H410" s="205"/>
    </row>
    <row r="411" spans="5:8">
      <c r="E411" s="205"/>
      <c r="F411" s="205"/>
      <c r="G411" s="205"/>
      <c r="H411" s="205"/>
    </row>
    <row r="412" spans="5:8">
      <c r="E412" s="205"/>
      <c r="F412" s="205"/>
      <c r="G412" s="205"/>
      <c r="H412" s="205"/>
    </row>
    <row r="413" spans="5:8">
      <c r="E413" s="205"/>
      <c r="F413" s="205"/>
      <c r="G413" s="205"/>
      <c r="H413" s="205"/>
    </row>
    <row r="414" spans="5:8">
      <c r="E414" s="205"/>
      <c r="F414" s="205"/>
      <c r="G414" s="205"/>
      <c r="H414" s="205"/>
    </row>
    <row r="415" spans="5:8">
      <c r="E415" s="205"/>
      <c r="F415" s="205"/>
      <c r="G415" s="205"/>
      <c r="H415" s="205"/>
    </row>
    <row r="416" spans="5:8">
      <c r="E416" s="205"/>
      <c r="F416" s="205"/>
      <c r="G416" s="205"/>
      <c r="H416" s="205"/>
    </row>
    <row r="417" spans="5:8">
      <c r="E417" s="205"/>
      <c r="F417" s="205"/>
      <c r="G417" s="205"/>
      <c r="H417" s="205"/>
    </row>
    <row r="418" spans="5:8">
      <c r="E418" s="205"/>
      <c r="F418" s="205"/>
      <c r="G418" s="205"/>
      <c r="H418" s="205"/>
    </row>
    <row r="419" spans="5:8">
      <c r="E419" s="205"/>
      <c r="F419" s="205"/>
      <c r="G419" s="205"/>
      <c r="H419" s="205"/>
    </row>
    <row r="420" spans="5:8">
      <c r="E420" s="205"/>
      <c r="F420" s="205"/>
      <c r="G420" s="205"/>
      <c r="H420" s="205"/>
    </row>
    <row r="421" spans="5:8">
      <c r="E421" s="205"/>
      <c r="F421" s="205"/>
      <c r="G421" s="205"/>
      <c r="H421" s="205"/>
    </row>
    <row r="422" spans="5:8">
      <c r="E422" s="205"/>
      <c r="F422" s="205"/>
      <c r="G422" s="205"/>
      <c r="H422" s="205"/>
    </row>
    <row r="423" spans="5:8">
      <c r="E423" s="205"/>
      <c r="F423" s="205"/>
      <c r="G423" s="205"/>
      <c r="H423" s="205"/>
    </row>
    <row r="424" spans="5:8">
      <c r="E424" s="205"/>
      <c r="F424" s="205"/>
      <c r="G424" s="205"/>
      <c r="H424" s="205"/>
    </row>
    <row r="425" spans="5:8">
      <c r="E425" s="205"/>
      <c r="F425" s="205"/>
      <c r="G425" s="205"/>
      <c r="H425" s="205"/>
    </row>
    <row r="426" spans="5:8">
      <c r="E426" s="205"/>
      <c r="F426" s="205"/>
      <c r="G426" s="205"/>
      <c r="H426" s="205"/>
    </row>
    <row r="427" spans="5:8">
      <c r="E427" s="205"/>
      <c r="F427" s="205"/>
      <c r="G427" s="205"/>
      <c r="H427" s="205"/>
    </row>
    <row r="428" spans="5:8">
      <c r="E428" s="205"/>
      <c r="F428" s="205"/>
      <c r="G428" s="205"/>
      <c r="H428" s="205"/>
    </row>
    <row r="429" spans="5:8">
      <c r="E429" s="205"/>
      <c r="F429" s="205"/>
      <c r="G429" s="205"/>
      <c r="H429" s="205"/>
    </row>
    <row r="430" spans="5:8">
      <c r="E430" s="205"/>
      <c r="F430" s="205"/>
      <c r="G430" s="205"/>
      <c r="H430" s="205"/>
    </row>
    <row r="431" spans="5:8">
      <c r="E431" s="205"/>
      <c r="F431" s="205"/>
      <c r="G431" s="205"/>
      <c r="H431" s="205"/>
    </row>
    <row r="432" spans="5:8">
      <c r="E432" s="205"/>
      <c r="F432" s="205"/>
      <c r="G432" s="205"/>
      <c r="H432" s="205"/>
    </row>
    <row r="433" spans="5:8">
      <c r="E433" s="205"/>
      <c r="F433" s="205"/>
      <c r="G433" s="205"/>
      <c r="H433" s="205"/>
    </row>
    <row r="434" spans="5:8">
      <c r="E434" s="205"/>
      <c r="F434" s="205"/>
      <c r="G434" s="205"/>
      <c r="H434" s="205"/>
    </row>
    <row r="435" spans="5:8">
      <c r="E435" s="205"/>
      <c r="F435" s="205"/>
      <c r="G435" s="205"/>
      <c r="H435" s="205"/>
    </row>
    <row r="436" spans="5:8">
      <c r="E436" s="205"/>
      <c r="F436" s="205"/>
      <c r="G436" s="205"/>
      <c r="H436" s="205"/>
    </row>
    <row r="437" spans="5:8">
      <c r="E437" s="205"/>
      <c r="F437" s="205"/>
      <c r="G437" s="205"/>
      <c r="H437" s="205"/>
    </row>
    <row r="438" spans="5:8">
      <c r="E438" s="205"/>
      <c r="F438" s="205"/>
      <c r="G438" s="205"/>
      <c r="H438" s="205"/>
    </row>
    <row r="439" spans="5:8">
      <c r="E439" s="205"/>
      <c r="F439" s="205"/>
      <c r="G439" s="205"/>
      <c r="H439" s="205"/>
    </row>
    <row r="440" spans="5:8">
      <c r="E440" s="205"/>
      <c r="F440" s="205"/>
      <c r="G440" s="205"/>
      <c r="H440" s="205"/>
    </row>
    <row r="441" spans="5:8">
      <c r="E441" s="205"/>
      <c r="F441" s="205"/>
      <c r="G441" s="205"/>
      <c r="H441" s="205"/>
    </row>
    <row r="442" spans="5:8">
      <c r="E442" s="205"/>
      <c r="F442" s="205"/>
      <c r="G442" s="205"/>
      <c r="H442" s="205"/>
    </row>
    <row r="443" spans="5:8">
      <c r="E443" s="205"/>
      <c r="F443" s="205"/>
      <c r="G443" s="205"/>
      <c r="H443" s="205"/>
    </row>
    <row r="444" spans="5:8">
      <c r="E444" s="205"/>
      <c r="F444" s="205"/>
      <c r="G444" s="205"/>
      <c r="H444" s="205"/>
    </row>
    <row r="445" spans="5:8">
      <c r="E445" s="205"/>
      <c r="F445" s="205"/>
      <c r="G445" s="205"/>
      <c r="H445" s="205"/>
    </row>
    <row r="446" spans="5:8">
      <c r="E446" s="205"/>
      <c r="F446" s="205"/>
      <c r="G446" s="205"/>
      <c r="H446" s="205"/>
    </row>
    <row r="447" spans="5:8">
      <c r="E447" s="205"/>
      <c r="F447" s="205"/>
      <c r="G447" s="205"/>
      <c r="H447" s="205"/>
    </row>
    <row r="448" spans="5:8">
      <c r="E448" s="205"/>
      <c r="F448" s="205"/>
      <c r="G448" s="205"/>
      <c r="H448" s="205"/>
    </row>
    <row r="449" spans="5:8">
      <c r="E449" s="205"/>
      <c r="F449" s="205"/>
      <c r="G449" s="205"/>
      <c r="H449" s="205"/>
    </row>
    <row r="450" spans="5:8">
      <c r="E450" s="205"/>
      <c r="F450" s="205"/>
      <c r="G450" s="205"/>
      <c r="H450" s="205"/>
    </row>
    <row r="451" spans="5:8">
      <c r="E451" s="205"/>
      <c r="F451" s="205"/>
      <c r="G451" s="205"/>
      <c r="H451" s="205"/>
    </row>
    <row r="452" spans="5:8">
      <c r="E452" s="205"/>
      <c r="F452" s="205"/>
      <c r="G452" s="205"/>
      <c r="H452" s="205"/>
    </row>
    <row r="453" spans="5:8">
      <c r="E453" s="205"/>
      <c r="F453" s="205"/>
      <c r="G453" s="205"/>
      <c r="H453" s="205"/>
    </row>
    <row r="454" spans="5:8">
      <c r="E454" s="205"/>
      <c r="F454" s="205"/>
      <c r="G454" s="205"/>
      <c r="H454" s="205"/>
    </row>
    <row r="455" spans="5:8">
      <c r="E455" s="205"/>
      <c r="F455" s="205"/>
      <c r="G455" s="205"/>
      <c r="H455" s="205"/>
    </row>
    <row r="456" spans="5:8">
      <c r="E456" s="205"/>
      <c r="F456" s="205"/>
      <c r="G456" s="205"/>
      <c r="H456" s="205"/>
    </row>
    <row r="457" spans="5:8">
      <c r="E457" s="205"/>
      <c r="F457" s="205"/>
      <c r="G457" s="205"/>
      <c r="H457" s="205"/>
    </row>
    <row r="458" spans="5:8">
      <c r="E458" s="205"/>
      <c r="F458" s="205"/>
      <c r="G458" s="205"/>
      <c r="H458" s="205"/>
    </row>
    <row r="459" spans="5:8">
      <c r="E459" s="205"/>
      <c r="F459" s="205"/>
      <c r="G459" s="205"/>
      <c r="H459" s="205"/>
    </row>
    <row r="460" spans="5:8">
      <c r="E460" s="205"/>
      <c r="F460" s="205"/>
      <c r="G460" s="205"/>
      <c r="H460" s="205"/>
    </row>
    <row r="461" spans="5:8">
      <c r="E461" s="205"/>
      <c r="F461" s="205"/>
      <c r="G461" s="205"/>
      <c r="H461" s="205"/>
    </row>
    <row r="462" spans="5:8">
      <c r="E462" s="205"/>
      <c r="F462" s="205"/>
      <c r="G462" s="205"/>
      <c r="H462" s="205"/>
    </row>
    <row r="463" spans="5:8">
      <c r="E463" s="205"/>
      <c r="F463" s="205"/>
      <c r="G463" s="205"/>
      <c r="H463" s="205"/>
    </row>
    <row r="464" spans="5:8">
      <c r="E464" s="205"/>
      <c r="F464" s="205"/>
      <c r="G464" s="205"/>
      <c r="H464" s="205"/>
    </row>
    <row r="465" spans="5:8">
      <c r="E465" s="205"/>
      <c r="F465" s="205"/>
      <c r="G465" s="205"/>
      <c r="H465" s="205"/>
    </row>
    <row r="466" spans="5:8">
      <c r="E466" s="205"/>
      <c r="F466" s="205"/>
      <c r="G466" s="205"/>
      <c r="H466" s="205"/>
    </row>
    <row r="467" spans="5:8">
      <c r="E467" s="205"/>
      <c r="F467" s="205"/>
      <c r="G467" s="205"/>
      <c r="H467" s="205"/>
    </row>
    <row r="468" spans="5:8">
      <c r="E468" s="205"/>
      <c r="F468" s="205"/>
      <c r="G468" s="205"/>
      <c r="H468" s="205"/>
    </row>
    <row r="469" spans="5:8">
      <c r="E469" s="205"/>
      <c r="F469" s="205"/>
      <c r="G469" s="205"/>
      <c r="H469" s="205"/>
    </row>
    <row r="470" spans="5:8">
      <c r="E470" s="205"/>
      <c r="F470" s="205"/>
      <c r="G470" s="205"/>
      <c r="H470" s="205"/>
    </row>
    <row r="471" spans="5:8">
      <c r="E471" s="205"/>
      <c r="F471" s="205"/>
      <c r="G471" s="205"/>
      <c r="H471" s="205"/>
    </row>
    <row r="472" spans="5:8">
      <c r="E472" s="205"/>
      <c r="F472" s="205"/>
      <c r="G472" s="205"/>
      <c r="H472" s="205"/>
    </row>
    <row r="473" spans="5:8">
      <c r="E473" s="205"/>
      <c r="F473" s="205"/>
      <c r="G473" s="205"/>
      <c r="H473" s="205"/>
    </row>
    <row r="474" spans="5:8">
      <c r="E474" s="205"/>
      <c r="F474" s="205"/>
      <c r="G474" s="205"/>
      <c r="H474" s="205"/>
    </row>
    <row r="475" spans="5:8">
      <c r="E475" s="205"/>
      <c r="F475" s="205"/>
      <c r="G475" s="205"/>
      <c r="H475" s="205"/>
    </row>
    <row r="476" spans="5:8">
      <c r="E476" s="205"/>
      <c r="F476" s="205"/>
      <c r="G476" s="205"/>
      <c r="H476" s="205"/>
    </row>
    <row r="477" spans="5:8">
      <c r="E477" s="205"/>
      <c r="F477" s="205"/>
      <c r="G477" s="205"/>
      <c r="H477" s="205"/>
    </row>
    <row r="478" spans="5:8">
      <c r="E478" s="205"/>
      <c r="F478" s="205"/>
      <c r="G478" s="205"/>
      <c r="H478" s="205"/>
    </row>
    <row r="479" spans="5:8">
      <c r="E479" s="205"/>
      <c r="F479" s="205"/>
      <c r="G479" s="205"/>
      <c r="H479" s="205"/>
    </row>
    <row r="480" spans="5:8">
      <c r="E480" s="205"/>
      <c r="F480" s="205"/>
      <c r="G480" s="205"/>
      <c r="H480" s="205"/>
    </row>
    <row r="481" spans="5:8">
      <c r="E481" s="205"/>
      <c r="F481" s="205"/>
      <c r="G481" s="205"/>
      <c r="H481" s="205"/>
    </row>
    <row r="482" spans="5:8">
      <c r="E482" s="205"/>
      <c r="F482" s="205"/>
      <c r="G482" s="205"/>
      <c r="H482" s="205"/>
    </row>
    <row r="483" spans="5:8">
      <c r="E483" s="205"/>
      <c r="F483" s="205"/>
      <c r="G483" s="205"/>
      <c r="H483" s="205"/>
    </row>
    <row r="484" spans="5:8">
      <c r="E484" s="205"/>
      <c r="F484" s="205"/>
      <c r="G484" s="205"/>
      <c r="H484" s="205"/>
    </row>
    <row r="485" spans="5:8">
      <c r="E485" s="205"/>
      <c r="F485" s="205"/>
      <c r="G485" s="205"/>
      <c r="H485" s="205"/>
    </row>
    <row r="486" spans="5:8">
      <c r="E486" s="205"/>
      <c r="F486" s="205"/>
      <c r="G486" s="205"/>
      <c r="H486" s="205"/>
    </row>
    <row r="487" spans="5:8">
      <c r="E487" s="205"/>
      <c r="F487" s="205"/>
      <c r="G487" s="205"/>
      <c r="H487" s="205"/>
    </row>
    <row r="488" spans="5:8">
      <c r="E488" s="205"/>
      <c r="F488" s="205"/>
      <c r="G488" s="205"/>
      <c r="H488" s="205"/>
    </row>
    <row r="489" spans="5:8">
      <c r="E489" s="205"/>
      <c r="F489" s="205"/>
      <c r="G489" s="205"/>
      <c r="H489" s="205"/>
    </row>
    <row r="490" spans="5:8">
      <c r="E490" s="205"/>
      <c r="F490" s="205"/>
      <c r="G490" s="205"/>
      <c r="H490" s="205"/>
    </row>
    <row r="491" spans="5:8">
      <c r="E491" s="205"/>
      <c r="F491" s="205"/>
      <c r="G491" s="205"/>
      <c r="H491" s="205"/>
    </row>
    <row r="492" spans="5:8">
      <c r="E492" s="205"/>
      <c r="F492" s="205"/>
      <c r="G492" s="205"/>
      <c r="H492" s="205"/>
    </row>
    <row r="493" spans="5:8">
      <c r="E493" s="205"/>
      <c r="F493" s="205"/>
      <c r="G493" s="205"/>
      <c r="H493" s="205"/>
    </row>
    <row r="494" spans="5:8">
      <c r="E494" s="205"/>
      <c r="F494" s="205"/>
      <c r="G494" s="205"/>
      <c r="H494" s="205"/>
    </row>
    <row r="495" spans="5:8">
      <c r="E495" s="205"/>
      <c r="F495" s="205"/>
      <c r="G495" s="205"/>
      <c r="H495" s="205"/>
    </row>
    <row r="496" spans="5:8">
      <c r="E496" s="205"/>
      <c r="F496" s="205"/>
      <c r="G496" s="205"/>
      <c r="H496" s="205"/>
    </row>
    <row r="497" spans="5:8">
      <c r="E497" s="205"/>
      <c r="F497" s="205"/>
      <c r="G497" s="205"/>
      <c r="H497" s="205"/>
    </row>
    <row r="498" spans="5:8">
      <c r="E498" s="205"/>
      <c r="F498" s="205"/>
      <c r="G498" s="205"/>
      <c r="H498" s="205"/>
    </row>
    <row r="499" spans="5:8">
      <c r="E499" s="205"/>
      <c r="F499" s="205"/>
      <c r="G499" s="205"/>
      <c r="H499" s="205"/>
    </row>
    <row r="500" spans="5:8">
      <c r="E500" s="205"/>
      <c r="F500" s="205"/>
      <c r="G500" s="205"/>
      <c r="H500" s="205"/>
    </row>
    <row r="501" spans="5:8">
      <c r="E501" s="205"/>
      <c r="F501" s="205"/>
      <c r="G501" s="205"/>
      <c r="H501" s="205"/>
    </row>
    <row r="502" spans="5:8">
      <c r="E502" s="205"/>
      <c r="F502" s="205"/>
      <c r="G502" s="205"/>
      <c r="H502" s="205"/>
    </row>
    <row r="503" spans="5:8">
      <c r="E503" s="205"/>
      <c r="F503" s="205"/>
      <c r="G503" s="205"/>
      <c r="H503" s="205"/>
    </row>
    <row r="504" spans="5:8">
      <c r="E504" s="205"/>
      <c r="F504" s="205"/>
      <c r="G504" s="205"/>
      <c r="H504" s="205"/>
    </row>
    <row r="505" spans="5:8">
      <c r="E505" s="205"/>
      <c r="F505" s="205"/>
      <c r="G505" s="205"/>
      <c r="H505" s="205"/>
    </row>
    <row r="506" spans="5:8">
      <c r="E506" s="205"/>
      <c r="F506" s="205"/>
      <c r="G506" s="205"/>
      <c r="H506" s="205"/>
    </row>
    <row r="507" spans="5:8">
      <c r="E507" s="205"/>
      <c r="F507" s="205"/>
      <c r="G507" s="205"/>
      <c r="H507" s="205"/>
    </row>
    <row r="508" spans="5:8">
      <c r="E508" s="205"/>
      <c r="F508" s="205"/>
      <c r="G508" s="205"/>
      <c r="H508" s="205"/>
    </row>
    <row r="509" spans="5:8">
      <c r="E509" s="205"/>
      <c r="F509" s="205"/>
      <c r="G509" s="205"/>
      <c r="H509" s="205"/>
    </row>
    <row r="510" spans="5:8">
      <c r="E510" s="205"/>
      <c r="F510" s="205"/>
      <c r="G510" s="205"/>
      <c r="H510" s="205"/>
    </row>
    <row r="511" spans="5:8">
      <c r="E511" s="205"/>
      <c r="F511" s="205"/>
      <c r="G511" s="205"/>
      <c r="H511" s="205"/>
    </row>
    <row r="512" spans="5:8">
      <c r="E512" s="205"/>
      <c r="F512" s="205"/>
      <c r="G512" s="205"/>
      <c r="H512" s="205"/>
    </row>
    <row r="513" spans="5:8">
      <c r="E513" s="205"/>
      <c r="F513" s="205"/>
      <c r="G513" s="205"/>
      <c r="H513" s="205"/>
    </row>
    <row r="514" spans="5:8">
      <c r="E514" s="205"/>
      <c r="F514" s="205"/>
      <c r="G514" s="205"/>
      <c r="H514" s="205"/>
    </row>
    <row r="515" spans="5:8">
      <c r="E515" s="205"/>
      <c r="F515" s="205"/>
      <c r="G515" s="205"/>
      <c r="H515" s="205"/>
    </row>
    <row r="516" spans="5:8">
      <c r="E516" s="205"/>
      <c r="F516" s="205"/>
      <c r="G516" s="205"/>
      <c r="H516" s="205"/>
    </row>
    <row r="517" spans="5:8">
      <c r="E517" s="205"/>
      <c r="F517" s="205"/>
      <c r="G517" s="205"/>
      <c r="H517" s="205"/>
    </row>
    <row r="518" spans="5:8">
      <c r="E518" s="205"/>
      <c r="F518" s="205"/>
      <c r="G518" s="205"/>
      <c r="H518" s="205"/>
    </row>
    <row r="519" spans="5:8">
      <c r="E519" s="205"/>
      <c r="F519" s="205"/>
      <c r="G519" s="205"/>
      <c r="H519" s="205"/>
    </row>
    <row r="520" spans="5:8">
      <c r="E520" s="205"/>
      <c r="F520" s="205"/>
      <c r="G520" s="205"/>
      <c r="H520" s="205"/>
    </row>
    <row r="521" spans="5:8">
      <c r="E521" s="205"/>
      <c r="F521" s="205"/>
      <c r="G521" s="205"/>
      <c r="H521" s="205"/>
    </row>
    <row r="522" spans="5:8">
      <c r="E522" s="205"/>
      <c r="F522" s="205"/>
      <c r="G522" s="205"/>
      <c r="H522" s="205"/>
    </row>
    <row r="523" spans="5:8">
      <c r="E523" s="205"/>
      <c r="F523" s="205"/>
      <c r="G523" s="205"/>
      <c r="H523" s="205"/>
    </row>
    <row r="524" spans="5:8">
      <c r="E524" s="205"/>
      <c r="F524" s="205"/>
      <c r="G524" s="205"/>
      <c r="H524" s="205"/>
    </row>
    <row r="525" spans="5:8">
      <c r="E525" s="205"/>
      <c r="F525" s="205"/>
      <c r="G525" s="205"/>
      <c r="H525" s="205"/>
    </row>
    <row r="526" spans="5:8">
      <c r="E526" s="205"/>
      <c r="F526" s="205"/>
      <c r="G526" s="205"/>
      <c r="H526" s="205"/>
    </row>
    <row r="527" spans="5:8">
      <c r="E527" s="205"/>
      <c r="F527" s="205"/>
      <c r="G527" s="205"/>
      <c r="H527" s="205"/>
    </row>
    <row r="528" spans="5:8">
      <c r="E528" s="205"/>
      <c r="F528" s="205"/>
      <c r="G528" s="205"/>
      <c r="H528" s="205"/>
    </row>
    <row r="529" spans="5:8">
      <c r="E529" s="205"/>
      <c r="F529" s="205"/>
      <c r="G529" s="205"/>
      <c r="H529" s="205"/>
    </row>
    <row r="530" spans="5:8">
      <c r="E530" s="205"/>
      <c r="F530" s="205"/>
      <c r="G530" s="205"/>
      <c r="H530" s="205"/>
    </row>
    <row r="531" spans="5:8">
      <c r="E531" s="205"/>
      <c r="F531" s="205"/>
      <c r="G531" s="205"/>
      <c r="H531" s="205"/>
    </row>
    <row r="532" spans="5:8">
      <c r="E532" s="205"/>
      <c r="F532" s="205"/>
      <c r="G532" s="205"/>
      <c r="H532" s="205"/>
    </row>
    <row r="533" spans="5:8">
      <c r="E533" s="205"/>
      <c r="F533" s="205"/>
      <c r="G533" s="205"/>
      <c r="H533" s="205"/>
    </row>
    <row r="534" spans="5:8">
      <c r="E534" s="205"/>
      <c r="F534" s="205"/>
      <c r="G534" s="205"/>
      <c r="H534" s="205"/>
    </row>
    <row r="535" spans="5:8">
      <c r="E535" s="205"/>
      <c r="F535" s="205"/>
      <c r="G535" s="205"/>
      <c r="H535" s="205"/>
    </row>
    <row r="536" spans="5:8">
      <c r="E536" s="205"/>
      <c r="F536" s="205"/>
      <c r="G536" s="205"/>
      <c r="H536" s="205"/>
    </row>
    <row r="537" spans="5:8">
      <c r="E537" s="205"/>
      <c r="F537" s="205"/>
      <c r="G537" s="205"/>
      <c r="H537" s="205"/>
    </row>
    <row r="538" spans="5:8">
      <c r="E538" s="205"/>
      <c r="F538" s="205"/>
      <c r="G538" s="205"/>
      <c r="H538" s="205"/>
    </row>
    <row r="539" spans="5:8">
      <c r="E539" s="205"/>
      <c r="F539" s="205"/>
      <c r="G539" s="205"/>
      <c r="H539" s="205"/>
    </row>
    <row r="540" spans="5:8">
      <c r="E540" s="205"/>
      <c r="F540" s="205"/>
      <c r="G540" s="205"/>
      <c r="H540" s="205"/>
    </row>
    <row r="541" spans="5:8">
      <c r="E541" s="205"/>
      <c r="F541" s="205"/>
      <c r="G541" s="205"/>
      <c r="H541" s="205"/>
    </row>
    <row r="542" spans="5:8">
      <c r="E542" s="205"/>
      <c r="F542" s="205"/>
      <c r="G542" s="205"/>
      <c r="H542" s="205"/>
    </row>
    <row r="543" spans="5:8">
      <c r="E543" s="205"/>
      <c r="F543" s="205"/>
      <c r="G543" s="205"/>
      <c r="H543" s="205"/>
    </row>
    <row r="544" spans="5:8">
      <c r="E544" s="205"/>
      <c r="F544" s="205"/>
      <c r="G544" s="205"/>
      <c r="H544" s="205"/>
    </row>
    <row r="545" spans="5:8">
      <c r="E545" s="205"/>
      <c r="F545" s="205"/>
      <c r="G545" s="205"/>
      <c r="H545" s="205"/>
    </row>
    <row r="546" spans="5:8">
      <c r="E546" s="205"/>
      <c r="F546" s="205"/>
      <c r="G546" s="205"/>
      <c r="H546" s="205"/>
    </row>
    <row r="547" spans="5:8">
      <c r="E547" s="205"/>
      <c r="F547" s="205"/>
      <c r="G547" s="205"/>
      <c r="H547" s="205"/>
    </row>
    <row r="548" spans="5:8">
      <c r="E548" s="205"/>
      <c r="F548" s="205"/>
      <c r="G548" s="205"/>
      <c r="H548" s="205"/>
    </row>
    <row r="549" spans="5:8">
      <c r="E549" s="205"/>
      <c r="F549" s="205"/>
      <c r="G549" s="205"/>
      <c r="H549" s="205"/>
    </row>
    <row r="550" spans="5:8">
      <c r="E550" s="205"/>
      <c r="F550" s="205"/>
      <c r="G550" s="205"/>
      <c r="H550" s="205"/>
    </row>
    <row r="551" spans="5:8">
      <c r="E551" s="205"/>
      <c r="F551" s="205"/>
      <c r="G551" s="205"/>
      <c r="H551" s="205"/>
    </row>
    <row r="552" spans="5:8">
      <c r="E552" s="205"/>
      <c r="F552" s="205"/>
      <c r="G552" s="205"/>
      <c r="H552" s="205"/>
    </row>
    <row r="553" spans="5:8">
      <c r="E553" s="205"/>
      <c r="F553" s="205"/>
      <c r="G553" s="205"/>
      <c r="H553" s="205"/>
    </row>
    <row r="554" spans="5:8">
      <c r="E554" s="205"/>
      <c r="F554" s="205"/>
      <c r="G554" s="205"/>
      <c r="H554" s="205"/>
    </row>
    <row r="555" spans="5:8">
      <c r="E555" s="205"/>
      <c r="F555" s="205"/>
      <c r="G555" s="205"/>
      <c r="H555" s="205"/>
    </row>
    <row r="556" spans="5:8">
      <c r="E556" s="205"/>
      <c r="F556" s="205"/>
      <c r="G556" s="205"/>
      <c r="H556" s="205"/>
    </row>
    <row r="557" spans="5:8">
      <c r="E557" s="205"/>
      <c r="F557" s="205"/>
      <c r="G557" s="205"/>
      <c r="H557" s="205"/>
    </row>
    <row r="558" spans="5:8">
      <c r="E558" s="205"/>
      <c r="F558" s="205"/>
      <c r="G558" s="205"/>
      <c r="H558" s="205"/>
    </row>
    <row r="559" spans="5:8">
      <c r="E559" s="205"/>
      <c r="F559" s="205"/>
      <c r="G559" s="205"/>
      <c r="H559" s="205"/>
    </row>
    <row r="560" spans="5:8">
      <c r="E560" s="205"/>
      <c r="F560" s="205"/>
      <c r="G560" s="205"/>
      <c r="H560" s="205"/>
    </row>
    <row r="561" spans="5:8">
      <c r="E561" s="205"/>
      <c r="F561" s="205"/>
      <c r="G561" s="205"/>
      <c r="H561" s="205"/>
    </row>
    <row r="562" spans="5:8">
      <c r="E562" s="205"/>
      <c r="F562" s="205"/>
      <c r="G562" s="205"/>
      <c r="H562" s="205"/>
    </row>
    <row r="563" spans="5:8">
      <c r="E563" s="205"/>
      <c r="F563" s="205"/>
      <c r="G563" s="205"/>
      <c r="H563" s="205"/>
    </row>
    <row r="564" spans="5:8">
      <c r="E564" s="205"/>
      <c r="F564" s="205"/>
      <c r="G564" s="205"/>
      <c r="H564" s="205"/>
    </row>
    <row r="565" spans="5:8">
      <c r="E565" s="205"/>
      <c r="F565" s="205"/>
      <c r="G565" s="205"/>
      <c r="H565" s="205"/>
    </row>
    <row r="566" spans="5:8">
      <c r="E566" s="205"/>
      <c r="F566" s="205"/>
      <c r="G566" s="205"/>
      <c r="H566" s="205"/>
    </row>
    <row r="567" spans="5:8">
      <c r="E567" s="205"/>
      <c r="F567" s="205"/>
      <c r="G567" s="205"/>
      <c r="H567" s="205"/>
    </row>
    <row r="568" spans="5:8">
      <c r="E568" s="205"/>
      <c r="F568" s="205"/>
      <c r="G568" s="205"/>
      <c r="H568" s="205"/>
    </row>
    <row r="569" spans="5:8">
      <c r="E569" s="205"/>
      <c r="F569" s="205"/>
      <c r="G569" s="205"/>
      <c r="H569" s="205"/>
    </row>
    <row r="570" spans="5:8">
      <c r="E570" s="205"/>
      <c r="F570" s="205"/>
      <c r="G570" s="205"/>
      <c r="H570" s="205"/>
    </row>
    <row r="571" spans="5:8">
      <c r="E571" s="205"/>
      <c r="F571" s="205"/>
      <c r="G571" s="205"/>
      <c r="H571" s="205"/>
    </row>
    <row r="572" spans="5:8">
      <c r="E572" s="205"/>
      <c r="F572" s="205"/>
      <c r="G572" s="205"/>
      <c r="H572" s="205"/>
    </row>
    <row r="573" spans="5:8">
      <c r="E573" s="205"/>
      <c r="F573" s="205"/>
      <c r="G573" s="205"/>
      <c r="H573" s="205"/>
    </row>
    <row r="574" spans="5:8">
      <c r="E574" s="205"/>
      <c r="F574" s="205"/>
      <c r="G574" s="205"/>
      <c r="H574" s="205"/>
    </row>
    <row r="575" spans="5:8">
      <c r="E575" s="205"/>
      <c r="F575" s="205"/>
      <c r="G575" s="205"/>
      <c r="H575" s="205"/>
    </row>
    <row r="576" spans="5:8">
      <c r="E576" s="205"/>
      <c r="F576" s="205"/>
      <c r="G576" s="205"/>
      <c r="H576" s="205"/>
    </row>
    <row r="577" spans="5:8">
      <c r="E577" s="205"/>
      <c r="F577" s="205"/>
      <c r="G577" s="205"/>
      <c r="H577" s="205"/>
    </row>
    <row r="578" spans="5:8">
      <c r="E578" s="205"/>
      <c r="F578" s="205"/>
      <c r="G578" s="205"/>
      <c r="H578" s="205"/>
    </row>
    <row r="579" spans="5:8">
      <c r="E579" s="205"/>
      <c r="F579" s="205"/>
      <c r="G579" s="205"/>
      <c r="H579" s="205"/>
    </row>
    <row r="580" spans="5:8">
      <c r="E580" s="205"/>
      <c r="F580" s="205"/>
      <c r="G580" s="205"/>
      <c r="H580" s="205"/>
    </row>
    <row r="581" spans="5:8">
      <c r="E581" s="205"/>
      <c r="F581" s="205"/>
      <c r="G581" s="205"/>
      <c r="H581" s="205"/>
    </row>
    <row r="582" spans="5:8">
      <c r="E582" s="205"/>
      <c r="F582" s="205"/>
      <c r="G582" s="205"/>
      <c r="H582" s="205"/>
    </row>
    <row r="583" spans="5:8">
      <c r="E583" s="205"/>
      <c r="F583" s="205"/>
      <c r="G583" s="205"/>
      <c r="H583" s="205"/>
    </row>
    <row r="584" spans="5:8">
      <c r="E584" s="205"/>
      <c r="F584" s="205"/>
      <c r="G584" s="205"/>
      <c r="H584" s="205"/>
    </row>
    <row r="585" spans="5:8">
      <c r="E585" s="205"/>
      <c r="F585" s="205"/>
      <c r="G585" s="205"/>
      <c r="H585" s="205"/>
    </row>
    <row r="586" spans="5:8">
      <c r="E586" s="205"/>
      <c r="F586" s="205"/>
      <c r="G586" s="205"/>
      <c r="H586" s="205"/>
    </row>
    <row r="587" spans="5:8">
      <c r="E587" s="205"/>
      <c r="F587" s="205"/>
      <c r="G587" s="205"/>
      <c r="H587" s="205"/>
    </row>
    <row r="588" spans="5:8">
      <c r="E588" s="205"/>
      <c r="F588" s="205"/>
      <c r="G588" s="205"/>
      <c r="H588" s="205"/>
    </row>
    <row r="589" spans="5:8">
      <c r="E589" s="205"/>
      <c r="F589" s="205"/>
      <c r="G589" s="205"/>
      <c r="H589" s="205"/>
    </row>
    <row r="590" spans="5:8">
      <c r="E590" s="205"/>
      <c r="F590" s="205"/>
      <c r="G590" s="205"/>
      <c r="H590" s="205"/>
    </row>
    <row r="591" spans="5:8">
      <c r="E591" s="205"/>
      <c r="F591" s="205"/>
      <c r="G591" s="205"/>
      <c r="H591" s="205"/>
    </row>
    <row r="592" spans="5:8">
      <c r="E592" s="205"/>
      <c r="F592" s="205"/>
      <c r="G592" s="205"/>
      <c r="H592" s="205"/>
    </row>
    <row r="593" spans="5:8">
      <c r="E593" s="205"/>
      <c r="F593" s="205"/>
      <c r="G593" s="205"/>
      <c r="H593" s="205"/>
    </row>
    <row r="594" spans="5:8">
      <c r="E594" s="205"/>
      <c r="F594" s="205"/>
      <c r="G594" s="205"/>
      <c r="H594" s="205"/>
    </row>
    <row r="595" spans="5:8">
      <c r="E595" s="205"/>
      <c r="F595" s="205"/>
      <c r="G595" s="205"/>
      <c r="H595" s="205"/>
    </row>
    <row r="596" spans="5:8">
      <c r="E596" s="205"/>
      <c r="F596" s="205"/>
      <c r="G596" s="205"/>
      <c r="H596" s="205"/>
    </row>
    <row r="597" spans="5:8">
      <c r="E597" s="205"/>
      <c r="F597" s="205"/>
      <c r="G597" s="205"/>
      <c r="H597" s="205"/>
    </row>
    <row r="598" spans="5:8">
      <c r="E598" s="205"/>
      <c r="F598" s="205"/>
      <c r="G598" s="205"/>
      <c r="H598" s="205"/>
    </row>
    <row r="599" spans="5:8">
      <c r="E599" s="205"/>
      <c r="F599" s="205"/>
      <c r="G599" s="205"/>
      <c r="H599" s="205"/>
    </row>
    <row r="600" spans="5:8">
      <c r="E600" s="205"/>
      <c r="F600" s="205"/>
      <c r="G600" s="205"/>
      <c r="H600" s="205"/>
    </row>
    <row r="601" spans="5:8">
      <c r="E601" s="205"/>
      <c r="F601" s="205"/>
      <c r="G601" s="205"/>
      <c r="H601" s="205"/>
    </row>
    <row r="602" spans="5:8">
      <c r="E602" s="205"/>
      <c r="F602" s="205"/>
      <c r="G602" s="205"/>
      <c r="H602" s="205"/>
    </row>
    <row r="603" spans="5:8">
      <c r="E603" s="205"/>
      <c r="F603" s="205"/>
      <c r="G603" s="205"/>
      <c r="H603" s="205"/>
    </row>
    <row r="604" spans="5:8">
      <c r="E604" s="205"/>
      <c r="F604" s="205"/>
      <c r="G604" s="205"/>
      <c r="H604" s="205"/>
    </row>
    <row r="605" spans="5:8">
      <c r="E605" s="205"/>
      <c r="F605" s="205"/>
      <c r="G605" s="205"/>
      <c r="H605" s="205"/>
    </row>
    <row r="606" spans="5:8">
      <c r="E606" s="205"/>
      <c r="F606" s="205"/>
      <c r="G606" s="205"/>
      <c r="H606" s="205"/>
    </row>
    <row r="607" spans="5:8">
      <c r="E607" s="205"/>
      <c r="F607" s="205"/>
      <c r="G607" s="205"/>
      <c r="H607" s="205"/>
    </row>
    <row r="608" spans="5:8">
      <c r="E608" s="205"/>
      <c r="F608" s="205"/>
      <c r="G608" s="205"/>
      <c r="H608" s="205"/>
    </row>
    <row r="609" spans="5:8">
      <c r="E609" s="205"/>
      <c r="F609" s="205"/>
      <c r="G609" s="205"/>
      <c r="H609" s="205"/>
    </row>
    <row r="610" spans="5:8">
      <c r="E610" s="205"/>
      <c r="F610" s="205"/>
      <c r="G610" s="205"/>
      <c r="H610" s="205"/>
    </row>
    <row r="611" spans="5:8">
      <c r="E611" s="205"/>
      <c r="F611" s="205"/>
      <c r="G611" s="205"/>
      <c r="H611" s="205"/>
    </row>
    <row r="612" spans="5:8">
      <c r="E612" s="205"/>
      <c r="F612" s="205"/>
      <c r="G612" s="205"/>
      <c r="H612" s="205"/>
    </row>
    <row r="613" spans="5:8">
      <c r="E613" s="205"/>
      <c r="F613" s="205"/>
      <c r="G613" s="205"/>
      <c r="H613" s="205"/>
    </row>
    <row r="614" spans="5:8">
      <c r="E614" s="205"/>
      <c r="F614" s="205"/>
      <c r="G614" s="205"/>
      <c r="H614" s="205"/>
    </row>
    <row r="615" spans="5:8">
      <c r="E615" s="205"/>
      <c r="F615" s="205"/>
      <c r="G615" s="205"/>
      <c r="H615" s="205"/>
    </row>
    <row r="616" spans="5:8">
      <c r="E616" s="205"/>
      <c r="F616" s="205"/>
      <c r="G616" s="205"/>
      <c r="H616" s="205"/>
    </row>
    <row r="617" spans="5:8">
      <c r="E617" s="205"/>
      <c r="F617" s="205"/>
      <c r="G617" s="205"/>
      <c r="H617" s="205"/>
    </row>
    <row r="618" spans="5:8">
      <c r="E618" s="205"/>
      <c r="F618" s="205"/>
      <c r="G618" s="205"/>
      <c r="H618" s="205"/>
    </row>
    <row r="619" spans="5:8">
      <c r="E619" s="205"/>
      <c r="F619" s="205"/>
      <c r="G619" s="205"/>
      <c r="H619" s="205"/>
    </row>
    <row r="620" spans="5:8">
      <c r="E620" s="205"/>
      <c r="F620" s="205"/>
      <c r="G620" s="205"/>
      <c r="H620" s="205"/>
    </row>
    <row r="621" spans="5:8">
      <c r="E621" s="205"/>
      <c r="F621" s="205"/>
      <c r="G621" s="205"/>
      <c r="H621" s="205"/>
    </row>
    <row r="622" spans="5:8">
      <c r="E622" s="205"/>
      <c r="F622" s="205"/>
      <c r="G622" s="205"/>
      <c r="H622" s="205"/>
    </row>
    <row r="623" spans="5:8">
      <c r="E623" s="205"/>
      <c r="F623" s="205"/>
      <c r="G623" s="205"/>
      <c r="H623" s="205"/>
    </row>
    <row r="624" spans="5:8">
      <c r="E624" s="205"/>
      <c r="F624" s="205"/>
      <c r="G624" s="205"/>
      <c r="H624" s="205"/>
    </row>
    <row r="625" spans="5:8">
      <c r="E625" s="205"/>
      <c r="F625" s="205"/>
      <c r="G625" s="205"/>
      <c r="H625" s="205"/>
    </row>
    <row r="626" spans="5:8">
      <c r="E626" s="205"/>
      <c r="F626" s="205"/>
      <c r="G626" s="205"/>
      <c r="H626" s="205"/>
    </row>
    <row r="627" spans="5:8">
      <c r="E627" s="205"/>
      <c r="F627" s="205"/>
      <c r="G627" s="205"/>
      <c r="H627" s="205"/>
    </row>
    <row r="628" spans="5:8">
      <c r="E628" s="205"/>
      <c r="F628" s="205"/>
      <c r="G628" s="205"/>
      <c r="H628" s="205"/>
    </row>
    <row r="629" spans="5:8">
      <c r="E629" s="205"/>
      <c r="F629" s="205"/>
      <c r="G629" s="205"/>
      <c r="H629" s="205"/>
    </row>
    <row r="630" spans="5:8">
      <c r="E630" s="205"/>
      <c r="F630" s="205"/>
      <c r="G630" s="205"/>
      <c r="H630" s="205"/>
    </row>
    <row r="631" spans="5:8">
      <c r="E631" s="205"/>
      <c r="F631" s="205"/>
      <c r="G631" s="205"/>
      <c r="H631" s="205"/>
    </row>
    <row r="632" spans="5:8">
      <c r="E632" s="205"/>
      <c r="F632" s="205"/>
      <c r="G632" s="205"/>
      <c r="H632" s="205"/>
    </row>
    <row r="633" spans="5:8">
      <c r="E633" s="205"/>
      <c r="F633" s="205"/>
      <c r="G633" s="205"/>
      <c r="H633" s="205"/>
    </row>
    <row r="634" spans="5:8">
      <c r="E634" s="205"/>
      <c r="F634" s="205"/>
      <c r="G634" s="205"/>
      <c r="H634" s="205"/>
    </row>
    <row r="635" spans="5:8">
      <c r="E635" s="205"/>
      <c r="F635" s="205"/>
      <c r="G635" s="205"/>
      <c r="H635" s="205"/>
    </row>
    <row r="636" spans="5:8">
      <c r="E636" s="205"/>
      <c r="F636" s="205"/>
      <c r="G636" s="205"/>
      <c r="H636" s="205"/>
    </row>
    <row r="637" spans="5:8">
      <c r="E637" s="205"/>
      <c r="F637" s="205"/>
      <c r="G637" s="205"/>
      <c r="H637" s="205"/>
    </row>
    <row r="638" spans="5:8">
      <c r="E638" s="205"/>
      <c r="F638" s="205"/>
      <c r="G638" s="205"/>
      <c r="H638" s="205"/>
    </row>
    <row r="639" spans="5:8">
      <c r="E639" s="205"/>
      <c r="F639" s="205"/>
      <c r="G639" s="205"/>
      <c r="H639" s="205"/>
    </row>
    <row r="640" spans="5:8">
      <c r="E640" s="205"/>
      <c r="F640" s="205"/>
      <c r="G640" s="205"/>
      <c r="H640" s="205"/>
    </row>
    <row r="641" spans="5:8">
      <c r="E641" s="205"/>
      <c r="F641" s="205"/>
      <c r="G641" s="205"/>
      <c r="H641" s="205"/>
    </row>
    <row r="642" spans="5:8">
      <c r="E642" s="205"/>
      <c r="F642" s="205"/>
      <c r="G642" s="205"/>
      <c r="H642" s="205"/>
    </row>
    <row r="643" spans="5:8">
      <c r="E643" s="205"/>
      <c r="F643" s="205"/>
      <c r="G643" s="205"/>
      <c r="H643" s="205"/>
    </row>
    <row r="644" spans="5:8">
      <c r="E644" s="205"/>
      <c r="F644" s="205"/>
      <c r="G644" s="205"/>
      <c r="H644" s="205"/>
    </row>
    <row r="645" spans="5:8">
      <c r="E645" s="205"/>
      <c r="F645" s="205"/>
      <c r="G645" s="205"/>
      <c r="H645" s="205"/>
    </row>
    <row r="646" spans="5:8">
      <c r="E646" s="205"/>
      <c r="F646" s="205"/>
      <c r="G646" s="205"/>
      <c r="H646" s="205"/>
    </row>
    <row r="647" spans="5:8">
      <c r="E647" s="205"/>
      <c r="F647" s="205"/>
      <c r="G647" s="205"/>
      <c r="H647" s="205"/>
    </row>
    <row r="648" spans="5:8">
      <c r="E648" s="205"/>
      <c r="F648" s="205"/>
      <c r="G648" s="205"/>
      <c r="H648" s="205"/>
    </row>
    <row r="649" spans="5:8">
      <c r="E649" s="205"/>
      <c r="F649" s="205"/>
      <c r="G649" s="205"/>
      <c r="H649" s="205"/>
    </row>
    <row r="650" spans="5:8">
      <c r="E650" s="205"/>
      <c r="F650" s="205"/>
      <c r="G650" s="205"/>
      <c r="H650" s="205"/>
    </row>
    <row r="651" spans="5:8">
      <c r="E651" s="205"/>
      <c r="F651" s="205"/>
      <c r="G651" s="205"/>
      <c r="H651" s="205"/>
    </row>
    <row r="652" spans="5:8">
      <c r="E652" s="205"/>
      <c r="F652" s="205"/>
      <c r="G652" s="205"/>
      <c r="H652" s="205"/>
    </row>
    <row r="653" spans="5:8">
      <c r="E653" s="205"/>
      <c r="F653" s="205"/>
      <c r="G653" s="205"/>
      <c r="H653" s="205"/>
    </row>
    <row r="654" spans="5:8">
      <c r="E654" s="205"/>
      <c r="F654" s="205"/>
      <c r="G654" s="205"/>
      <c r="H654" s="205"/>
    </row>
    <row r="655" spans="5:8">
      <c r="E655" s="205"/>
      <c r="F655" s="205"/>
      <c r="G655" s="205"/>
      <c r="H655" s="205"/>
    </row>
    <row r="656" spans="5:8">
      <c r="E656" s="205"/>
      <c r="F656" s="205"/>
      <c r="G656" s="205"/>
      <c r="H656" s="205"/>
    </row>
    <row r="657" spans="5:8">
      <c r="E657" s="205"/>
      <c r="F657" s="205"/>
      <c r="G657" s="205"/>
      <c r="H657" s="205"/>
    </row>
    <row r="658" spans="5:8">
      <c r="E658" s="205"/>
      <c r="F658" s="205"/>
      <c r="G658" s="205"/>
      <c r="H658" s="205"/>
    </row>
    <row r="659" spans="5:8">
      <c r="E659" s="205"/>
      <c r="F659" s="205"/>
      <c r="G659" s="205"/>
      <c r="H659" s="205"/>
    </row>
    <row r="660" spans="5:8">
      <c r="E660" s="205"/>
      <c r="F660" s="205"/>
      <c r="G660" s="205"/>
      <c r="H660" s="205"/>
    </row>
    <row r="661" spans="5:8">
      <c r="E661" s="205"/>
      <c r="F661" s="205"/>
      <c r="G661" s="205"/>
      <c r="H661" s="205"/>
    </row>
    <row r="662" spans="5:8">
      <c r="E662" s="205"/>
      <c r="F662" s="205"/>
      <c r="G662" s="205"/>
      <c r="H662" s="205"/>
    </row>
    <row r="663" spans="5:8">
      <c r="E663" s="205"/>
      <c r="F663" s="205"/>
      <c r="G663" s="205"/>
      <c r="H663" s="205"/>
    </row>
    <row r="664" spans="5:8">
      <c r="E664" s="205"/>
      <c r="F664" s="205"/>
      <c r="G664" s="205"/>
      <c r="H664" s="205"/>
    </row>
    <row r="665" spans="5:8">
      <c r="E665" s="205"/>
      <c r="F665" s="205"/>
      <c r="G665" s="205"/>
      <c r="H665" s="205"/>
    </row>
    <row r="666" spans="5:8">
      <c r="E666" s="205"/>
      <c r="F666" s="205"/>
      <c r="G666" s="205"/>
      <c r="H666" s="205"/>
    </row>
    <row r="667" spans="5:8">
      <c r="E667" s="205"/>
      <c r="F667" s="205"/>
      <c r="G667" s="205"/>
      <c r="H667" s="205"/>
    </row>
    <row r="668" spans="5:8">
      <c r="E668" s="205"/>
      <c r="F668" s="205"/>
      <c r="G668" s="205"/>
      <c r="H668" s="205"/>
    </row>
    <row r="669" spans="5:8">
      <c r="E669" s="205"/>
      <c r="F669" s="205"/>
      <c r="G669" s="205"/>
      <c r="H669" s="205"/>
    </row>
    <row r="670" spans="5:8">
      <c r="E670" s="205"/>
      <c r="F670" s="205"/>
      <c r="G670" s="205"/>
      <c r="H670" s="205"/>
    </row>
    <row r="671" spans="5:8">
      <c r="E671" s="205"/>
      <c r="F671" s="205"/>
      <c r="G671" s="205"/>
      <c r="H671" s="205"/>
    </row>
    <row r="672" spans="5:8">
      <c r="E672" s="205"/>
      <c r="F672" s="205"/>
      <c r="G672" s="205"/>
      <c r="H672" s="205"/>
    </row>
    <row r="673" spans="5:8">
      <c r="E673" s="205"/>
      <c r="F673" s="205"/>
      <c r="G673" s="205"/>
      <c r="H673" s="205"/>
    </row>
    <row r="674" spans="5:8">
      <c r="E674" s="205"/>
      <c r="F674" s="205"/>
      <c r="G674" s="205"/>
      <c r="H674" s="205"/>
    </row>
    <row r="675" spans="5:8">
      <c r="E675" s="205"/>
      <c r="F675" s="205"/>
      <c r="G675" s="205"/>
      <c r="H675" s="205"/>
    </row>
    <row r="676" spans="5:8">
      <c r="E676" s="205"/>
      <c r="F676" s="205"/>
      <c r="G676" s="205"/>
      <c r="H676" s="205"/>
    </row>
    <row r="677" spans="5:8">
      <c r="E677" s="205"/>
      <c r="F677" s="205"/>
      <c r="G677" s="205"/>
      <c r="H677" s="205"/>
    </row>
    <row r="678" spans="5:8">
      <c r="E678" s="205"/>
      <c r="F678" s="205"/>
      <c r="G678" s="205"/>
      <c r="H678" s="205"/>
    </row>
    <row r="679" spans="5:8">
      <c r="E679" s="205"/>
      <c r="F679" s="205"/>
      <c r="G679" s="205"/>
      <c r="H679" s="205"/>
    </row>
    <row r="680" spans="5:8">
      <c r="E680" s="205"/>
      <c r="F680" s="205"/>
      <c r="G680" s="205"/>
      <c r="H680" s="205"/>
    </row>
    <row r="681" spans="5:8">
      <c r="E681" s="205"/>
      <c r="F681" s="205"/>
      <c r="G681" s="205"/>
      <c r="H681" s="205"/>
    </row>
    <row r="682" spans="5:8">
      <c r="E682" s="205"/>
      <c r="F682" s="205"/>
      <c r="G682" s="205"/>
      <c r="H682" s="205"/>
    </row>
    <row r="683" spans="5:8">
      <c r="E683" s="205"/>
      <c r="F683" s="205"/>
      <c r="G683" s="205"/>
      <c r="H683" s="205"/>
    </row>
    <row r="684" spans="5:8">
      <c r="E684" s="205"/>
      <c r="F684" s="205"/>
      <c r="G684" s="205"/>
      <c r="H684" s="205"/>
    </row>
    <row r="685" spans="5:8">
      <c r="E685" s="205"/>
      <c r="F685" s="205"/>
      <c r="G685" s="205"/>
      <c r="H685" s="205"/>
    </row>
    <row r="686" spans="5:8">
      <c r="E686" s="205"/>
      <c r="F686" s="205"/>
      <c r="G686" s="205"/>
      <c r="H686" s="205"/>
    </row>
    <row r="687" spans="5:8">
      <c r="E687" s="205"/>
      <c r="F687" s="205"/>
      <c r="G687" s="205"/>
      <c r="H687" s="205"/>
    </row>
    <row r="688" spans="5:8">
      <c r="E688" s="205"/>
      <c r="F688" s="205"/>
      <c r="G688" s="205"/>
      <c r="H688" s="205"/>
    </row>
    <row r="689" spans="5:8">
      <c r="E689" s="205"/>
      <c r="F689" s="205"/>
      <c r="G689" s="205"/>
      <c r="H689" s="205"/>
    </row>
    <row r="690" spans="5:8">
      <c r="E690" s="205"/>
      <c r="F690" s="205"/>
      <c r="G690" s="205"/>
      <c r="H690" s="205"/>
    </row>
    <row r="691" spans="5:8">
      <c r="E691" s="205"/>
      <c r="F691" s="205"/>
      <c r="G691" s="205"/>
      <c r="H691" s="205"/>
    </row>
    <row r="692" spans="5:8">
      <c r="E692" s="205"/>
      <c r="F692" s="205"/>
      <c r="G692" s="205"/>
      <c r="H692" s="205"/>
    </row>
    <row r="693" spans="5:8">
      <c r="E693" s="205"/>
      <c r="F693" s="205"/>
      <c r="G693" s="205"/>
      <c r="H693" s="205"/>
    </row>
    <row r="694" spans="5:8">
      <c r="E694" s="205"/>
      <c r="F694" s="205"/>
      <c r="G694" s="205"/>
      <c r="H694" s="205"/>
    </row>
    <row r="695" spans="5:8">
      <c r="E695" s="205"/>
      <c r="F695" s="205"/>
      <c r="G695" s="205"/>
      <c r="H695" s="205"/>
    </row>
    <row r="696" spans="5:8">
      <c r="E696" s="205"/>
      <c r="F696" s="205"/>
      <c r="G696" s="205"/>
      <c r="H696" s="205"/>
    </row>
    <row r="697" spans="5:8">
      <c r="E697" s="205"/>
      <c r="F697" s="205"/>
      <c r="G697" s="205"/>
      <c r="H697" s="205"/>
    </row>
    <row r="698" spans="5:8">
      <c r="E698" s="205"/>
      <c r="F698" s="205"/>
      <c r="G698" s="205"/>
      <c r="H698" s="205"/>
    </row>
    <row r="699" spans="5:8">
      <c r="E699" s="205"/>
      <c r="F699" s="205"/>
      <c r="G699" s="205"/>
      <c r="H699" s="205"/>
    </row>
    <row r="700" spans="5:8">
      <c r="E700" s="205"/>
      <c r="F700" s="205"/>
      <c r="G700" s="205"/>
      <c r="H700" s="205"/>
    </row>
    <row r="701" spans="5:8">
      <c r="E701" s="205"/>
      <c r="F701" s="205"/>
      <c r="G701" s="205"/>
      <c r="H701" s="205"/>
    </row>
    <row r="702" spans="5:8">
      <c r="E702" s="205"/>
      <c r="F702" s="205"/>
      <c r="G702" s="205"/>
      <c r="H702" s="205"/>
    </row>
    <row r="703" spans="5:8">
      <c r="E703" s="205"/>
      <c r="F703" s="205"/>
      <c r="G703" s="205"/>
      <c r="H703" s="205"/>
    </row>
    <row r="704" spans="5:8">
      <c r="E704" s="205"/>
      <c r="F704" s="205"/>
      <c r="G704" s="205"/>
      <c r="H704" s="205"/>
    </row>
    <row r="705" spans="5:8">
      <c r="E705" s="205"/>
      <c r="F705" s="205"/>
      <c r="G705" s="205"/>
      <c r="H705" s="205"/>
    </row>
    <row r="706" spans="5:8">
      <c r="E706" s="205"/>
      <c r="F706" s="205"/>
      <c r="G706" s="205"/>
      <c r="H706" s="205"/>
    </row>
    <row r="707" spans="5:8">
      <c r="E707" s="205"/>
      <c r="F707" s="205"/>
      <c r="G707" s="205"/>
      <c r="H707" s="205"/>
    </row>
    <row r="708" spans="5:8">
      <c r="E708" s="205"/>
      <c r="F708" s="205"/>
      <c r="G708" s="205"/>
      <c r="H708" s="205"/>
    </row>
    <row r="709" spans="5:8">
      <c r="E709" s="205"/>
      <c r="F709" s="205"/>
      <c r="G709" s="205"/>
      <c r="H709" s="205"/>
    </row>
    <row r="710" spans="5:8">
      <c r="E710" s="205"/>
      <c r="F710" s="205"/>
      <c r="G710" s="205"/>
      <c r="H710" s="205"/>
    </row>
    <row r="711" spans="5:8">
      <c r="E711" s="205"/>
      <c r="F711" s="205"/>
      <c r="G711" s="205"/>
      <c r="H711" s="205"/>
    </row>
    <row r="712" spans="5:8">
      <c r="E712" s="205"/>
      <c r="F712" s="205"/>
      <c r="G712" s="205"/>
      <c r="H712" s="205"/>
    </row>
    <row r="713" spans="5:8">
      <c r="E713" s="205"/>
      <c r="F713" s="205"/>
      <c r="G713" s="205"/>
      <c r="H713" s="205"/>
    </row>
    <row r="714" spans="5:8">
      <c r="E714" s="205"/>
      <c r="F714" s="205"/>
      <c r="G714" s="205"/>
      <c r="H714" s="205"/>
    </row>
    <row r="715" spans="5:8">
      <c r="E715" s="205"/>
      <c r="F715" s="205"/>
      <c r="G715" s="205"/>
      <c r="H715" s="205"/>
    </row>
    <row r="716" spans="5:8">
      <c r="E716" s="205"/>
      <c r="F716" s="205"/>
      <c r="G716" s="205"/>
      <c r="H716" s="205"/>
    </row>
    <row r="717" spans="5:8">
      <c r="E717" s="205"/>
      <c r="F717" s="205"/>
      <c r="G717" s="205"/>
      <c r="H717" s="205"/>
    </row>
    <row r="718" spans="5:8">
      <c r="E718" s="205"/>
      <c r="F718" s="205"/>
      <c r="G718" s="205"/>
      <c r="H718" s="205"/>
    </row>
    <row r="719" spans="5:8">
      <c r="E719" s="205"/>
      <c r="F719" s="205"/>
      <c r="G719" s="205"/>
      <c r="H719" s="205"/>
    </row>
    <row r="720" spans="5:8">
      <c r="E720" s="205"/>
      <c r="F720" s="205"/>
      <c r="G720" s="205"/>
      <c r="H720" s="205"/>
    </row>
    <row r="721" spans="5:8">
      <c r="E721" s="205"/>
      <c r="F721" s="205"/>
      <c r="G721" s="205"/>
      <c r="H721" s="205"/>
    </row>
    <row r="722" spans="5:8">
      <c r="E722" s="205"/>
      <c r="F722" s="205"/>
      <c r="G722" s="205"/>
      <c r="H722" s="205"/>
    </row>
    <row r="723" spans="5:8">
      <c r="E723" s="205"/>
      <c r="F723" s="205"/>
      <c r="G723" s="205"/>
      <c r="H723" s="205"/>
    </row>
    <row r="724" spans="5:8">
      <c r="E724" s="205"/>
      <c r="F724" s="205"/>
      <c r="G724" s="205"/>
      <c r="H724" s="205"/>
    </row>
    <row r="725" spans="5:8">
      <c r="E725" s="205"/>
      <c r="F725" s="205"/>
      <c r="G725" s="205"/>
      <c r="H725" s="205"/>
    </row>
    <row r="726" spans="5:8">
      <c r="E726" s="205"/>
      <c r="F726" s="205"/>
      <c r="G726" s="205"/>
      <c r="H726" s="205"/>
    </row>
    <row r="727" spans="5:8">
      <c r="E727" s="205"/>
      <c r="F727" s="205"/>
      <c r="G727" s="205"/>
      <c r="H727" s="205"/>
    </row>
    <row r="728" spans="5:8">
      <c r="E728" s="205"/>
      <c r="F728" s="205"/>
      <c r="G728" s="205"/>
      <c r="H728" s="205"/>
    </row>
    <row r="729" spans="5:8">
      <c r="E729" s="205"/>
      <c r="F729" s="205"/>
      <c r="G729" s="205"/>
      <c r="H729" s="205"/>
    </row>
    <row r="730" spans="5:8">
      <c r="E730" s="205"/>
      <c r="F730" s="205"/>
      <c r="G730" s="205"/>
      <c r="H730" s="205"/>
    </row>
    <row r="731" spans="5:8">
      <c r="E731" s="205"/>
      <c r="F731" s="205"/>
      <c r="G731" s="205"/>
      <c r="H731" s="205"/>
    </row>
    <row r="732" spans="5:8">
      <c r="E732" s="205"/>
      <c r="F732" s="205"/>
      <c r="G732" s="205"/>
      <c r="H732" s="205"/>
    </row>
    <row r="733" spans="5:8">
      <c r="E733" s="205"/>
      <c r="F733" s="205"/>
      <c r="G733" s="205"/>
      <c r="H733" s="205"/>
    </row>
    <row r="734" spans="5:8">
      <c r="E734" s="205"/>
      <c r="F734" s="205"/>
      <c r="G734" s="205"/>
      <c r="H734" s="205"/>
    </row>
    <row r="735" spans="5:8">
      <c r="E735" s="205"/>
      <c r="F735" s="205"/>
      <c r="G735" s="205"/>
      <c r="H735" s="205"/>
    </row>
    <row r="736" spans="5:8">
      <c r="E736" s="205"/>
      <c r="F736" s="205"/>
      <c r="G736" s="205"/>
      <c r="H736" s="205"/>
    </row>
    <row r="737" spans="5:8">
      <c r="E737" s="205"/>
      <c r="F737" s="205"/>
      <c r="G737" s="205"/>
      <c r="H737" s="205"/>
    </row>
    <row r="738" spans="5:8">
      <c r="E738" s="205"/>
      <c r="F738" s="205"/>
      <c r="G738" s="205"/>
      <c r="H738" s="205"/>
    </row>
    <row r="739" spans="5:8">
      <c r="E739" s="205"/>
      <c r="F739" s="205"/>
      <c r="G739" s="205"/>
      <c r="H739" s="205"/>
    </row>
    <row r="740" spans="5:8">
      <c r="E740" s="205"/>
      <c r="F740" s="205"/>
      <c r="G740" s="205"/>
      <c r="H740" s="205"/>
    </row>
    <row r="741" spans="5:8">
      <c r="E741" s="205"/>
      <c r="F741" s="205"/>
      <c r="G741" s="205"/>
      <c r="H741" s="205"/>
    </row>
    <row r="742" spans="5:8">
      <c r="E742" s="205"/>
      <c r="F742" s="205"/>
      <c r="G742" s="205"/>
      <c r="H742" s="205"/>
    </row>
    <row r="743" spans="5:8">
      <c r="E743" s="205"/>
      <c r="F743" s="205"/>
      <c r="G743" s="205"/>
      <c r="H743" s="205"/>
    </row>
    <row r="744" spans="5:8">
      <c r="E744" s="205"/>
      <c r="F744" s="205"/>
      <c r="G744" s="205"/>
      <c r="H744" s="205"/>
    </row>
    <row r="745" spans="5:8">
      <c r="E745" s="205"/>
      <c r="F745" s="205"/>
      <c r="G745" s="205"/>
      <c r="H745" s="205"/>
    </row>
    <row r="746" spans="5:8">
      <c r="E746" s="205"/>
      <c r="F746" s="205"/>
      <c r="G746" s="205"/>
      <c r="H746" s="205"/>
    </row>
    <row r="747" spans="5:8">
      <c r="E747" s="205"/>
      <c r="F747" s="205"/>
      <c r="G747" s="205"/>
      <c r="H747" s="205"/>
    </row>
    <row r="748" spans="5:8">
      <c r="E748" s="205"/>
      <c r="F748" s="205"/>
      <c r="G748" s="205"/>
      <c r="H748" s="205"/>
    </row>
    <row r="749" spans="5:8">
      <c r="E749" s="205"/>
      <c r="F749" s="205"/>
      <c r="G749" s="205"/>
      <c r="H749" s="205"/>
    </row>
    <row r="750" spans="5:8">
      <c r="E750" s="205"/>
      <c r="F750" s="205"/>
      <c r="G750" s="205"/>
      <c r="H750" s="205"/>
    </row>
    <row r="751" spans="5:8">
      <c r="E751" s="205"/>
      <c r="F751" s="205"/>
      <c r="G751" s="205"/>
      <c r="H751" s="205"/>
    </row>
    <row r="752" spans="5:8">
      <c r="E752" s="205"/>
      <c r="F752" s="205"/>
      <c r="G752" s="205"/>
      <c r="H752" s="205"/>
    </row>
    <row r="753" spans="5:8">
      <c r="E753" s="205"/>
      <c r="F753" s="205"/>
      <c r="G753" s="205"/>
      <c r="H753" s="205"/>
    </row>
    <row r="754" spans="5:8">
      <c r="E754" s="205"/>
      <c r="F754" s="205"/>
      <c r="G754" s="205"/>
      <c r="H754" s="205"/>
    </row>
    <row r="755" spans="5:8">
      <c r="E755" s="205"/>
      <c r="F755" s="205"/>
      <c r="G755" s="205"/>
      <c r="H755" s="205"/>
    </row>
    <row r="756" spans="5:8">
      <c r="E756" s="205"/>
      <c r="F756" s="205"/>
      <c r="G756" s="205"/>
      <c r="H756" s="205"/>
    </row>
    <row r="757" spans="5:8">
      <c r="E757" s="205"/>
      <c r="F757" s="205"/>
      <c r="G757" s="205"/>
      <c r="H757" s="205"/>
    </row>
    <row r="758" spans="5:8">
      <c r="E758" s="205"/>
      <c r="F758" s="205"/>
      <c r="G758" s="205"/>
      <c r="H758" s="205"/>
    </row>
    <row r="759" spans="5:8">
      <c r="E759" s="205"/>
      <c r="F759" s="205"/>
      <c r="G759" s="205"/>
      <c r="H759" s="205"/>
    </row>
    <row r="760" spans="5:8">
      <c r="E760" s="205"/>
      <c r="F760" s="205"/>
      <c r="G760" s="205"/>
      <c r="H760" s="205"/>
    </row>
    <row r="761" spans="5:8">
      <c r="E761" s="205"/>
      <c r="F761" s="205"/>
      <c r="G761" s="205"/>
      <c r="H761" s="205"/>
    </row>
    <row r="762" spans="5:8">
      <c r="E762" s="205"/>
      <c r="F762" s="205"/>
      <c r="G762" s="205"/>
      <c r="H762" s="205"/>
    </row>
    <row r="763" spans="5:8">
      <c r="E763" s="205"/>
      <c r="F763" s="205"/>
      <c r="G763" s="205"/>
      <c r="H763" s="205"/>
    </row>
    <row r="764" spans="5:8">
      <c r="E764" s="205"/>
      <c r="F764" s="205"/>
      <c r="G764" s="205"/>
      <c r="H764" s="205"/>
    </row>
    <row r="765" spans="5:8">
      <c r="E765" s="205"/>
      <c r="F765" s="205"/>
      <c r="G765" s="205"/>
      <c r="H765" s="205"/>
    </row>
    <row r="766" spans="5:8">
      <c r="E766" s="205"/>
      <c r="F766" s="205"/>
      <c r="G766" s="205"/>
      <c r="H766" s="205"/>
    </row>
    <row r="767" spans="5:8">
      <c r="E767" s="205"/>
      <c r="F767" s="205"/>
      <c r="G767" s="205"/>
      <c r="H767" s="205"/>
    </row>
    <row r="768" spans="5:8">
      <c r="E768" s="205"/>
      <c r="F768" s="205"/>
      <c r="G768" s="205"/>
      <c r="H768" s="205"/>
    </row>
    <row r="769" spans="5:8">
      <c r="E769" s="205"/>
      <c r="F769" s="205"/>
      <c r="G769" s="205"/>
      <c r="H769" s="205"/>
    </row>
    <row r="770" spans="5:8">
      <c r="E770" s="205"/>
      <c r="F770" s="205"/>
      <c r="G770" s="205"/>
      <c r="H770" s="205"/>
    </row>
    <row r="771" spans="5:8">
      <c r="E771" s="205"/>
      <c r="F771" s="205"/>
      <c r="G771" s="205"/>
      <c r="H771" s="205"/>
    </row>
    <row r="772" spans="5:8">
      <c r="E772" s="205"/>
      <c r="F772" s="205"/>
      <c r="G772" s="205"/>
      <c r="H772" s="205"/>
    </row>
    <row r="773" spans="5:8">
      <c r="E773" s="205"/>
      <c r="F773" s="205"/>
      <c r="G773" s="205"/>
      <c r="H773" s="205"/>
    </row>
    <row r="774" spans="5:8">
      <c r="E774" s="205"/>
      <c r="F774" s="205"/>
      <c r="G774" s="205"/>
      <c r="H774" s="205"/>
    </row>
    <row r="775" spans="5:8">
      <c r="E775" s="205"/>
      <c r="F775" s="205"/>
      <c r="G775" s="205"/>
      <c r="H775" s="205"/>
    </row>
    <row r="776" spans="5:8">
      <c r="E776" s="205"/>
      <c r="F776" s="205"/>
      <c r="G776" s="205"/>
      <c r="H776" s="205"/>
    </row>
    <row r="777" spans="5:8">
      <c r="E777" s="205"/>
      <c r="F777" s="205"/>
      <c r="G777" s="205"/>
      <c r="H777" s="205"/>
    </row>
    <row r="778" spans="5:8">
      <c r="E778" s="205"/>
      <c r="F778" s="205"/>
      <c r="G778" s="205"/>
      <c r="H778" s="205"/>
    </row>
    <row r="779" spans="5:8">
      <c r="E779" s="205"/>
      <c r="F779" s="205"/>
      <c r="G779" s="205"/>
      <c r="H779" s="205"/>
    </row>
    <row r="780" spans="5:8">
      <c r="E780" s="205"/>
      <c r="F780" s="205"/>
      <c r="G780" s="205"/>
      <c r="H780" s="205"/>
    </row>
    <row r="781" spans="5:8">
      <c r="E781" s="205"/>
      <c r="F781" s="205"/>
      <c r="G781" s="205"/>
      <c r="H781" s="205"/>
    </row>
    <row r="782" spans="5:8">
      <c r="E782" s="205"/>
      <c r="F782" s="205"/>
      <c r="G782" s="205"/>
      <c r="H782" s="205"/>
    </row>
    <row r="783" spans="5:8">
      <c r="E783" s="205"/>
      <c r="F783" s="205"/>
      <c r="G783" s="205"/>
      <c r="H783" s="205"/>
    </row>
    <row r="784" spans="5:8">
      <c r="E784" s="205"/>
      <c r="F784" s="205"/>
      <c r="G784" s="205"/>
      <c r="H784" s="205"/>
    </row>
    <row r="785" spans="5:8">
      <c r="E785" s="205"/>
      <c r="F785" s="205"/>
      <c r="G785" s="205"/>
      <c r="H785" s="205"/>
    </row>
    <row r="786" spans="5:8">
      <c r="E786" s="205"/>
      <c r="F786" s="205"/>
      <c r="G786" s="205"/>
      <c r="H786" s="205"/>
    </row>
    <row r="787" spans="5:8">
      <c r="E787" s="205"/>
      <c r="F787" s="205"/>
      <c r="G787" s="205"/>
      <c r="H787" s="205"/>
    </row>
    <row r="788" spans="5:8">
      <c r="E788" s="205"/>
      <c r="F788" s="205"/>
      <c r="G788" s="205"/>
      <c r="H788" s="205"/>
    </row>
    <row r="789" spans="5:8">
      <c r="E789" s="205"/>
      <c r="F789" s="205"/>
      <c r="G789" s="205"/>
      <c r="H789" s="205"/>
    </row>
    <row r="790" spans="5:8">
      <c r="E790" s="205"/>
      <c r="F790" s="205"/>
      <c r="G790" s="205"/>
      <c r="H790" s="205"/>
    </row>
    <row r="791" spans="5:8">
      <c r="E791" s="205"/>
      <c r="F791" s="205"/>
      <c r="G791" s="205"/>
      <c r="H791" s="205"/>
    </row>
    <row r="792" spans="5:8">
      <c r="E792" s="205"/>
      <c r="F792" s="205"/>
      <c r="G792" s="205"/>
      <c r="H792" s="205"/>
    </row>
    <row r="793" spans="5:8">
      <c r="E793" s="205"/>
      <c r="F793" s="205"/>
      <c r="G793" s="205"/>
      <c r="H793" s="205"/>
    </row>
    <row r="794" spans="5:8">
      <c r="E794" s="205"/>
      <c r="F794" s="205"/>
      <c r="G794" s="205"/>
      <c r="H794" s="205"/>
    </row>
    <row r="795" spans="5:8">
      <c r="E795" s="205"/>
      <c r="F795" s="205"/>
      <c r="G795" s="205"/>
      <c r="H795" s="205"/>
    </row>
    <row r="796" spans="5:8">
      <c r="E796" s="205"/>
      <c r="F796" s="205"/>
      <c r="G796" s="205"/>
      <c r="H796" s="205"/>
    </row>
    <row r="797" spans="5:8">
      <c r="E797" s="205"/>
      <c r="F797" s="205"/>
      <c r="G797" s="205"/>
      <c r="H797" s="205"/>
    </row>
    <row r="798" spans="5:8">
      <c r="E798" s="205"/>
      <c r="F798" s="205"/>
      <c r="G798" s="205"/>
      <c r="H798" s="205"/>
    </row>
    <row r="799" spans="5:8">
      <c r="E799" s="205"/>
      <c r="F799" s="205"/>
      <c r="G799" s="205"/>
      <c r="H799" s="205"/>
    </row>
    <row r="800" spans="5:8">
      <c r="E800" s="205"/>
      <c r="F800" s="205"/>
      <c r="G800" s="205"/>
      <c r="H800" s="205"/>
    </row>
    <row r="801" spans="5:8">
      <c r="E801" s="205"/>
      <c r="F801" s="205"/>
      <c r="G801" s="205"/>
      <c r="H801" s="205"/>
    </row>
    <row r="802" spans="5:8">
      <c r="E802" s="205"/>
      <c r="F802" s="205"/>
      <c r="G802" s="205"/>
      <c r="H802" s="205"/>
    </row>
    <row r="803" spans="5:8">
      <c r="E803" s="205"/>
      <c r="F803" s="205"/>
      <c r="G803" s="205"/>
      <c r="H803" s="205"/>
    </row>
    <row r="804" spans="5:8">
      <c r="E804" s="205"/>
      <c r="F804" s="205"/>
      <c r="G804" s="205"/>
      <c r="H804" s="205"/>
    </row>
    <row r="805" spans="5:8">
      <c r="E805" s="205"/>
      <c r="F805" s="205"/>
      <c r="G805" s="205"/>
      <c r="H805" s="205"/>
    </row>
    <row r="806" spans="5:8">
      <c r="E806" s="205"/>
      <c r="F806" s="205"/>
      <c r="G806" s="205"/>
      <c r="H806" s="205"/>
    </row>
    <row r="807" spans="5:8">
      <c r="E807" s="205"/>
      <c r="F807" s="205"/>
      <c r="G807" s="205"/>
      <c r="H807" s="205"/>
    </row>
    <row r="808" spans="5:8">
      <c r="E808" s="205"/>
      <c r="F808" s="205"/>
      <c r="G808" s="205"/>
      <c r="H808" s="205"/>
    </row>
    <row r="809" spans="5:8">
      <c r="E809" s="205"/>
      <c r="F809" s="205"/>
      <c r="G809" s="205"/>
      <c r="H809" s="205"/>
    </row>
    <row r="810" spans="5:8">
      <c r="E810" s="205"/>
      <c r="F810" s="205"/>
      <c r="G810" s="205"/>
      <c r="H810" s="205"/>
    </row>
    <row r="811" spans="5:8">
      <c r="E811" s="205"/>
      <c r="F811" s="205"/>
      <c r="G811" s="205"/>
      <c r="H811" s="205"/>
    </row>
    <row r="812" spans="5:8">
      <c r="E812" s="205"/>
      <c r="F812" s="205"/>
      <c r="G812" s="205"/>
      <c r="H812" s="205"/>
    </row>
    <row r="813" spans="5:8">
      <c r="E813" s="205"/>
      <c r="F813" s="205"/>
      <c r="G813" s="205"/>
      <c r="H813" s="205"/>
    </row>
    <row r="814" spans="5:8">
      <c r="E814" s="205"/>
      <c r="F814" s="205"/>
      <c r="G814" s="205"/>
      <c r="H814" s="205"/>
    </row>
    <row r="815" spans="5:8">
      <c r="E815" s="205"/>
      <c r="F815" s="205"/>
      <c r="G815" s="205"/>
      <c r="H815" s="205"/>
    </row>
    <row r="816" spans="5:8">
      <c r="E816" s="205"/>
      <c r="F816" s="205"/>
      <c r="G816" s="205"/>
      <c r="H816" s="205"/>
    </row>
    <row r="817" spans="5:8">
      <c r="E817" s="205"/>
      <c r="F817" s="205"/>
      <c r="G817" s="205"/>
      <c r="H817" s="205"/>
    </row>
    <row r="818" spans="5:8">
      <c r="E818" s="205"/>
      <c r="F818" s="205"/>
      <c r="G818" s="205"/>
      <c r="H818" s="205"/>
    </row>
    <row r="819" spans="5:8">
      <c r="E819" s="205"/>
      <c r="F819" s="205"/>
      <c r="G819" s="205"/>
      <c r="H819" s="205"/>
    </row>
    <row r="820" spans="5:8">
      <c r="E820" s="205"/>
      <c r="F820" s="205"/>
      <c r="G820" s="205"/>
      <c r="H820" s="205"/>
    </row>
    <row r="821" spans="5:8">
      <c r="E821" s="205"/>
      <c r="F821" s="205"/>
      <c r="G821" s="205"/>
      <c r="H821" s="205"/>
    </row>
    <row r="822" spans="5:8">
      <c r="E822" s="205"/>
      <c r="F822" s="205"/>
      <c r="G822" s="205"/>
      <c r="H822" s="205"/>
    </row>
    <row r="823" spans="5:8">
      <c r="E823" s="205"/>
      <c r="F823" s="205"/>
      <c r="G823" s="205"/>
      <c r="H823" s="205"/>
    </row>
    <row r="824" spans="5:8">
      <c r="E824" s="205"/>
      <c r="F824" s="205"/>
      <c r="G824" s="205"/>
      <c r="H824" s="205"/>
    </row>
    <row r="825" spans="5:8">
      <c r="E825" s="205"/>
      <c r="F825" s="205"/>
      <c r="G825" s="205"/>
      <c r="H825" s="205"/>
    </row>
    <row r="826" spans="5:8">
      <c r="E826" s="205"/>
      <c r="F826" s="205"/>
      <c r="G826" s="205"/>
      <c r="H826" s="205"/>
    </row>
    <row r="827" spans="5:8">
      <c r="E827" s="205"/>
      <c r="F827" s="205"/>
      <c r="G827" s="205"/>
      <c r="H827" s="205"/>
    </row>
    <row r="828" spans="5:8">
      <c r="E828" s="205"/>
      <c r="F828" s="205"/>
      <c r="G828" s="205"/>
      <c r="H828" s="205"/>
    </row>
    <row r="829" spans="5:8">
      <c r="E829" s="205"/>
      <c r="F829" s="205"/>
      <c r="G829" s="205"/>
      <c r="H829" s="205"/>
    </row>
    <row r="830" spans="5:8">
      <c r="E830" s="205"/>
      <c r="F830" s="205"/>
      <c r="G830" s="205"/>
      <c r="H830" s="205"/>
    </row>
    <row r="831" spans="5:8">
      <c r="E831" s="205"/>
      <c r="F831" s="205"/>
      <c r="G831" s="205"/>
      <c r="H831" s="205"/>
    </row>
    <row r="832" spans="5:8">
      <c r="E832" s="205"/>
      <c r="F832" s="205"/>
      <c r="G832" s="205"/>
      <c r="H832" s="205"/>
    </row>
    <row r="833" spans="5:8">
      <c r="E833" s="205"/>
      <c r="F833" s="205"/>
      <c r="G833" s="205"/>
      <c r="H833" s="205"/>
    </row>
    <row r="834" spans="5:8">
      <c r="E834" s="205"/>
      <c r="F834" s="205"/>
      <c r="G834" s="205"/>
      <c r="H834" s="205"/>
    </row>
    <row r="835" spans="5:8">
      <c r="E835" s="205"/>
      <c r="F835" s="205"/>
      <c r="G835" s="205"/>
      <c r="H835" s="205"/>
    </row>
    <row r="836" spans="5:8">
      <c r="E836" s="205"/>
      <c r="F836" s="205"/>
      <c r="G836" s="205"/>
      <c r="H836" s="205"/>
    </row>
    <row r="837" spans="5:8">
      <c r="E837" s="205"/>
      <c r="F837" s="205"/>
      <c r="G837" s="205"/>
      <c r="H837" s="205"/>
    </row>
    <row r="838" spans="5:8">
      <c r="E838" s="205"/>
      <c r="F838" s="205"/>
      <c r="G838" s="205"/>
      <c r="H838" s="205"/>
    </row>
    <row r="839" spans="5:8">
      <c r="E839" s="205"/>
      <c r="F839" s="205"/>
      <c r="G839" s="205"/>
      <c r="H839" s="205"/>
    </row>
    <row r="840" spans="5:8">
      <c r="E840" s="205"/>
      <c r="F840" s="205"/>
      <c r="G840" s="205"/>
      <c r="H840" s="205"/>
    </row>
    <row r="841" spans="5:8">
      <c r="E841" s="205"/>
      <c r="F841" s="205"/>
      <c r="G841" s="205"/>
      <c r="H841" s="205"/>
    </row>
    <row r="842" spans="5:8">
      <c r="E842" s="205"/>
      <c r="F842" s="205"/>
      <c r="G842" s="205"/>
      <c r="H842" s="205"/>
    </row>
    <row r="843" spans="5:8">
      <c r="E843" s="205"/>
      <c r="F843" s="205"/>
      <c r="G843" s="205"/>
      <c r="H843" s="205"/>
    </row>
    <row r="844" spans="5:8">
      <c r="E844" s="205"/>
      <c r="F844" s="205"/>
      <c r="G844" s="205"/>
      <c r="H844" s="205"/>
    </row>
    <row r="845" spans="5:8">
      <c r="E845" s="205"/>
      <c r="F845" s="205"/>
      <c r="G845" s="205"/>
      <c r="H845" s="205"/>
    </row>
    <row r="846" spans="5:8">
      <c r="E846" s="205"/>
      <c r="F846" s="205"/>
      <c r="G846" s="205"/>
      <c r="H846" s="205"/>
    </row>
    <row r="847" spans="5:8">
      <c r="E847" s="205"/>
      <c r="F847" s="205"/>
      <c r="G847" s="205"/>
      <c r="H847" s="205"/>
    </row>
    <row r="848" spans="5:8">
      <c r="E848" s="205"/>
      <c r="F848" s="205"/>
      <c r="G848" s="205"/>
      <c r="H848" s="205"/>
    </row>
    <row r="849" spans="5:8">
      <c r="E849" s="205"/>
      <c r="F849" s="205"/>
      <c r="G849" s="205"/>
      <c r="H849" s="205"/>
    </row>
    <row r="850" spans="5:8">
      <c r="E850" s="205"/>
      <c r="F850" s="205"/>
      <c r="G850" s="205"/>
      <c r="H850" s="205"/>
    </row>
    <row r="851" spans="5:8">
      <c r="E851" s="205"/>
      <c r="F851" s="205"/>
      <c r="G851" s="205"/>
      <c r="H851" s="205"/>
    </row>
    <row r="852" spans="5:8">
      <c r="E852" s="205"/>
      <c r="F852" s="205"/>
      <c r="G852" s="205"/>
      <c r="H852" s="205"/>
    </row>
    <row r="853" spans="5:8">
      <c r="E853" s="205"/>
      <c r="F853" s="205"/>
      <c r="G853" s="205"/>
      <c r="H853" s="205"/>
    </row>
    <row r="854" spans="5:8">
      <c r="E854" s="205"/>
      <c r="F854" s="205"/>
      <c r="G854" s="205"/>
      <c r="H854" s="205"/>
    </row>
    <row r="855" spans="5:8">
      <c r="E855" s="205"/>
      <c r="F855" s="205"/>
      <c r="G855" s="205"/>
      <c r="H855" s="205"/>
    </row>
    <row r="856" spans="5:8">
      <c r="E856" s="205"/>
      <c r="F856" s="205"/>
      <c r="G856" s="205"/>
      <c r="H856" s="205"/>
    </row>
    <row r="857" spans="5:8">
      <c r="E857" s="205"/>
      <c r="F857" s="205"/>
      <c r="G857" s="205"/>
      <c r="H857" s="205"/>
    </row>
    <row r="858" spans="5:8">
      <c r="E858" s="205"/>
      <c r="F858" s="205"/>
      <c r="G858" s="205"/>
      <c r="H858" s="205"/>
    </row>
    <row r="859" spans="5:8">
      <c r="E859" s="205"/>
      <c r="F859" s="205"/>
      <c r="G859" s="205"/>
      <c r="H859" s="205"/>
    </row>
    <row r="860" spans="5:8">
      <c r="E860" s="205"/>
      <c r="F860" s="205"/>
      <c r="G860" s="205"/>
      <c r="H860" s="205"/>
    </row>
    <row r="861" spans="5:8">
      <c r="E861" s="205"/>
      <c r="F861" s="205"/>
      <c r="G861" s="205"/>
      <c r="H861" s="205"/>
    </row>
    <row r="862" spans="5:8">
      <c r="E862" s="205"/>
      <c r="F862" s="205"/>
      <c r="G862" s="205"/>
      <c r="H862" s="205"/>
    </row>
    <row r="863" spans="5:8">
      <c r="E863" s="205"/>
      <c r="F863" s="205"/>
      <c r="G863" s="205"/>
      <c r="H863" s="205"/>
    </row>
    <row r="864" spans="5:8">
      <c r="E864" s="205"/>
      <c r="F864" s="205"/>
      <c r="G864" s="205"/>
      <c r="H864" s="205"/>
    </row>
    <row r="865" spans="5:8">
      <c r="E865" s="205"/>
      <c r="F865" s="205"/>
      <c r="G865" s="205"/>
      <c r="H865" s="205"/>
    </row>
    <row r="866" spans="5:8">
      <c r="E866" s="205"/>
      <c r="F866" s="205"/>
      <c r="G866" s="205"/>
      <c r="H866" s="205"/>
    </row>
    <row r="867" spans="5:8">
      <c r="E867" s="205"/>
      <c r="F867" s="205"/>
      <c r="G867" s="205"/>
      <c r="H867" s="205"/>
    </row>
    <row r="868" spans="5:8">
      <c r="E868" s="205"/>
      <c r="F868" s="205"/>
      <c r="G868" s="205"/>
      <c r="H868" s="205"/>
    </row>
    <row r="869" spans="5:8">
      <c r="E869" s="205"/>
      <c r="F869" s="205"/>
      <c r="G869" s="205"/>
      <c r="H869" s="205"/>
    </row>
    <row r="870" spans="5:8">
      <c r="E870" s="205"/>
      <c r="F870" s="205"/>
      <c r="G870" s="205"/>
      <c r="H870" s="205"/>
    </row>
    <row r="871" spans="5:8">
      <c r="E871" s="205"/>
      <c r="F871" s="205"/>
      <c r="G871" s="205"/>
      <c r="H871" s="205"/>
    </row>
    <row r="872" spans="5:8">
      <c r="E872" s="205"/>
      <c r="F872" s="205"/>
      <c r="G872" s="205"/>
      <c r="H872" s="205"/>
    </row>
    <row r="873" spans="5:8">
      <c r="E873" s="205"/>
      <c r="F873" s="205"/>
      <c r="G873" s="205"/>
      <c r="H873" s="205"/>
    </row>
    <row r="874" spans="5:8">
      <c r="E874" s="205"/>
      <c r="F874" s="205"/>
      <c r="G874" s="205"/>
      <c r="H874" s="205"/>
    </row>
    <row r="875" spans="5:8">
      <c r="E875" s="205"/>
      <c r="F875" s="205"/>
      <c r="G875" s="205"/>
      <c r="H875" s="205"/>
    </row>
    <row r="876" spans="5:8">
      <c r="E876" s="205"/>
      <c r="F876" s="205"/>
      <c r="G876" s="205"/>
      <c r="H876" s="205"/>
    </row>
    <row r="877" spans="5:8">
      <c r="E877" s="205"/>
      <c r="F877" s="205"/>
      <c r="G877" s="205"/>
      <c r="H877" s="205"/>
    </row>
    <row r="878" spans="5:8">
      <c r="E878" s="205"/>
      <c r="F878" s="205"/>
      <c r="G878" s="205"/>
      <c r="H878" s="205"/>
    </row>
    <row r="879" spans="5:8">
      <c r="E879" s="205"/>
      <c r="F879" s="205"/>
      <c r="G879" s="205"/>
      <c r="H879" s="205"/>
    </row>
    <row r="880" spans="5:8">
      <c r="E880" s="205"/>
      <c r="F880" s="205"/>
      <c r="G880" s="205"/>
      <c r="H880" s="205"/>
    </row>
    <row r="881" spans="5:8">
      <c r="E881" s="205"/>
      <c r="F881" s="205"/>
      <c r="G881" s="205"/>
      <c r="H881" s="205"/>
    </row>
    <row r="882" spans="5:8">
      <c r="E882" s="205"/>
      <c r="F882" s="205"/>
      <c r="G882" s="205"/>
      <c r="H882" s="205"/>
    </row>
    <row r="883" spans="5:8">
      <c r="E883" s="205"/>
      <c r="F883" s="205"/>
      <c r="G883" s="205"/>
      <c r="H883" s="205"/>
    </row>
    <row r="884" spans="5:8">
      <c r="E884" s="205"/>
      <c r="F884" s="205"/>
      <c r="G884" s="205"/>
      <c r="H884" s="205"/>
    </row>
    <row r="885" spans="5:8">
      <c r="E885" s="205"/>
      <c r="F885" s="205"/>
      <c r="G885" s="205"/>
      <c r="H885" s="205"/>
    </row>
    <row r="886" spans="5:8">
      <c r="E886" s="205"/>
      <c r="F886" s="205"/>
      <c r="G886" s="205"/>
      <c r="H886" s="205"/>
    </row>
    <row r="887" spans="5:8">
      <c r="E887" s="205"/>
      <c r="F887" s="205"/>
      <c r="G887" s="205"/>
      <c r="H887" s="205"/>
    </row>
    <row r="888" spans="5:8">
      <c r="E888" s="205"/>
      <c r="F888" s="205"/>
      <c r="G888" s="205"/>
      <c r="H888" s="205"/>
    </row>
    <row r="889" spans="5:8">
      <c r="E889" s="205"/>
      <c r="F889" s="205"/>
      <c r="G889" s="205"/>
      <c r="H889" s="205"/>
    </row>
    <row r="890" spans="5:8">
      <c r="E890" s="205"/>
      <c r="F890" s="205"/>
      <c r="G890" s="205"/>
      <c r="H890" s="205"/>
    </row>
    <row r="891" spans="5:8">
      <c r="E891" s="205"/>
      <c r="F891" s="205"/>
      <c r="G891" s="205"/>
      <c r="H891" s="205"/>
    </row>
    <row r="892" spans="5:8">
      <c r="E892" s="205"/>
      <c r="F892" s="205"/>
      <c r="G892" s="205"/>
      <c r="H892" s="205"/>
    </row>
    <row r="893" spans="5:8">
      <c r="E893" s="205"/>
      <c r="F893" s="205"/>
      <c r="G893" s="205"/>
      <c r="H893" s="205"/>
    </row>
    <row r="894" spans="5:8">
      <c r="E894" s="205"/>
      <c r="F894" s="205"/>
      <c r="G894" s="205"/>
      <c r="H894" s="205"/>
    </row>
    <row r="895" spans="5:8">
      <c r="E895" s="205"/>
      <c r="F895" s="205"/>
      <c r="G895" s="205"/>
      <c r="H895" s="205"/>
    </row>
    <row r="896" spans="5:8">
      <c r="E896" s="205"/>
      <c r="F896" s="205"/>
      <c r="G896" s="205"/>
      <c r="H896" s="205"/>
    </row>
    <row r="897" spans="5:8">
      <c r="E897" s="205"/>
      <c r="F897" s="205"/>
      <c r="G897" s="205"/>
      <c r="H897" s="205"/>
    </row>
    <row r="898" spans="5:8">
      <c r="E898" s="205"/>
      <c r="F898" s="205"/>
      <c r="G898" s="205"/>
      <c r="H898" s="205"/>
    </row>
    <row r="899" spans="5:8">
      <c r="E899" s="205"/>
      <c r="F899" s="205"/>
      <c r="G899" s="205"/>
      <c r="H899" s="205"/>
    </row>
    <row r="900" spans="5:8">
      <c r="E900" s="205"/>
      <c r="F900" s="205"/>
      <c r="G900" s="205"/>
      <c r="H900" s="205"/>
    </row>
    <row r="901" spans="5:8">
      <c r="E901" s="205"/>
      <c r="F901" s="205"/>
      <c r="G901" s="205"/>
      <c r="H901" s="205"/>
    </row>
    <row r="902" spans="5:8">
      <c r="E902" s="205"/>
      <c r="F902" s="205"/>
      <c r="G902" s="205"/>
      <c r="H902" s="205"/>
    </row>
    <row r="903" spans="5:8">
      <c r="E903" s="205"/>
      <c r="F903" s="205"/>
      <c r="G903" s="205"/>
      <c r="H903" s="205"/>
    </row>
    <row r="904" spans="5:8">
      <c r="E904" s="205"/>
      <c r="F904" s="205"/>
      <c r="G904" s="205"/>
      <c r="H904" s="205"/>
    </row>
    <row r="905" spans="5:8">
      <c r="E905" s="205"/>
      <c r="F905" s="205"/>
      <c r="G905" s="205"/>
      <c r="H905" s="205"/>
    </row>
    <row r="906" spans="5:8">
      <c r="E906" s="205"/>
      <c r="F906" s="205"/>
      <c r="G906" s="205"/>
      <c r="H906" s="205"/>
    </row>
    <row r="907" spans="5:8">
      <c r="E907" s="205"/>
      <c r="F907" s="205"/>
      <c r="G907" s="205"/>
      <c r="H907" s="205"/>
    </row>
    <row r="908" spans="5:8">
      <c r="E908" s="205"/>
      <c r="F908" s="205"/>
      <c r="G908" s="205"/>
      <c r="H908" s="205"/>
    </row>
    <row r="909" spans="5:8">
      <c r="E909" s="205"/>
      <c r="F909" s="205"/>
      <c r="G909" s="205"/>
      <c r="H909" s="205"/>
    </row>
    <row r="910" spans="5:8">
      <c r="E910" s="205"/>
      <c r="F910" s="205"/>
      <c r="G910" s="205"/>
      <c r="H910" s="205"/>
    </row>
    <row r="911" spans="5:8">
      <c r="E911" s="205"/>
      <c r="F911" s="205"/>
      <c r="G911" s="205"/>
      <c r="H911" s="205"/>
    </row>
    <row r="912" spans="5:8">
      <c r="E912" s="205"/>
      <c r="F912" s="205"/>
      <c r="G912" s="205"/>
      <c r="H912" s="205"/>
    </row>
    <row r="913" spans="5:8">
      <c r="E913" s="205"/>
      <c r="F913" s="205"/>
      <c r="G913" s="205"/>
      <c r="H913" s="205"/>
    </row>
    <row r="914" spans="5:8">
      <c r="E914" s="205"/>
      <c r="F914" s="205"/>
      <c r="G914" s="205"/>
      <c r="H914" s="205"/>
    </row>
    <row r="915" spans="5:8">
      <c r="E915" s="205"/>
      <c r="F915" s="205"/>
      <c r="G915" s="205"/>
      <c r="H915" s="205"/>
    </row>
    <row r="916" spans="5:8">
      <c r="E916" s="205"/>
      <c r="F916" s="205"/>
      <c r="G916" s="205"/>
      <c r="H916" s="205"/>
    </row>
    <row r="917" spans="5:8">
      <c r="E917" s="205"/>
      <c r="F917" s="205"/>
      <c r="G917" s="205"/>
      <c r="H917" s="205"/>
    </row>
    <row r="918" spans="5:8">
      <c r="E918" s="205"/>
      <c r="F918" s="205"/>
      <c r="G918" s="205"/>
      <c r="H918" s="205"/>
    </row>
    <row r="919" spans="5:8">
      <c r="E919" s="205"/>
      <c r="F919" s="205"/>
      <c r="G919" s="205"/>
      <c r="H919" s="205"/>
    </row>
    <row r="920" spans="5:8">
      <c r="E920" s="205"/>
      <c r="F920" s="205"/>
      <c r="G920" s="205"/>
      <c r="H920" s="205"/>
    </row>
    <row r="921" spans="5:8">
      <c r="E921" s="205"/>
      <c r="F921" s="205"/>
      <c r="G921" s="205"/>
      <c r="H921" s="205"/>
    </row>
    <row r="922" spans="5:8">
      <c r="E922" s="205"/>
      <c r="F922" s="205"/>
      <c r="G922" s="205"/>
      <c r="H922" s="205"/>
    </row>
    <row r="923" spans="5:8">
      <c r="E923" s="205"/>
      <c r="F923" s="205"/>
      <c r="G923" s="205"/>
      <c r="H923" s="205"/>
    </row>
    <row r="924" spans="5:8">
      <c r="E924" s="205"/>
      <c r="F924" s="205"/>
      <c r="G924" s="205"/>
      <c r="H924" s="205"/>
    </row>
    <row r="925" spans="5:8">
      <c r="E925" s="205"/>
      <c r="F925" s="205"/>
      <c r="G925" s="205"/>
      <c r="H925" s="205"/>
    </row>
    <row r="926" spans="5:8">
      <c r="E926" s="205"/>
      <c r="F926" s="205"/>
      <c r="G926" s="205"/>
      <c r="H926" s="205"/>
    </row>
    <row r="927" spans="5:8">
      <c r="E927" s="205"/>
      <c r="F927" s="205"/>
      <c r="G927" s="205"/>
      <c r="H927" s="205"/>
    </row>
    <row r="928" spans="5:8">
      <c r="E928" s="205"/>
      <c r="F928" s="205"/>
      <c r="G928" s="205"/>
      <c r="H928" s="205"/>
    </row>
    <row r="929" spans="5:8">
      <c r="E929" s="205"/>
      <c r="F929" s="205"/>
      <c r="G929" s="205"/>
      <c r="H929" s="205"/>
    </row>
    <row r="930" spans="5:8">
      <c r="E930" s="205"/>
      <c r="F930" s="205"/>
      <c r="G930" s="205"/>
      <c r="H930" s="205"/>
    </row>
    <row r="931" spans="5:8">
      <c r="E931" s="205"/>
      <c r="F931" s="205"/>
      <c r="G931" s="205"/>
      <c r="H931" s="205"/>
    </row>
    <row r="932" spans="5:8">
      <c r="E932" s="205"/>
      <c r="F932" s="205"/>
      <c r="G932" s="205"/>
      <c r="H932" s="205"/>
    </row>
    <row r="933" spans="5:8">
      <c r="E933" s="205"/>
      <c r="F933" s="205"/>
      <c r="G933" s="205"/>
      <c r="H933" s="205"/>
    </row>
    <row r="934" spans="5:8">
      <c r="E934" s="205"/>
      <c r="F934" s="205"/>
      <c r="G934" s="205"/>
      <c r="H934" s="205"/>
    </row>
    <row r="935" spans="5:8">
      <c r="E935" s="205"/>
      <c r="F935" s="205"/>
      <c r="G935" s="205"/>
      <c r="H935" s="205"/>
    </row>
    <row r="936" spans="5:8">
      <c r="E936" s="205"/>
      <c r="F936" s="205"/>
      <c r="G936" s="205"/>
      <c r="H936" s="205"/>
    </row>
    <row r="937" spans="5:8">
      <c r="E937" s="205"/>
      <c r="F937" s="205"/>
      <c r="G937" s="205"/>
      <c r="H937" s="205"/>
    </row>
    <row r="938" spans="5:8">
      <c r="E938" s="205"/>
      <c r="F938" s="205"/>
      <c r="G938" s="205"/>
      <c r="H938" s="205"/>
    </row>
    <row r="939" spans="5:8">
      <c r="E939" s="205"/>
      <c r="F939" s="205"/>
      <c r="G939" s="205"/>
      <c r="H939" s="205"/>
    </row>
    <row r="940" spans="5:8">
      <c r="E940" s="205"/>
      <c r="F940" s="205"/>
      <c r="G940" s="205"/>
      <c r="H940" s="205"/>
    </row>
    <row r="941" spans="5:8">
      <c r="E941" s="205"/>
      <c r="F941" s="205"/>
      <c r="G941" s="205"/>
      <c r="H941" s="205"/>
    </row>
    <row r="942" spans="5:8">
      <c r="E942" s="205"/>
      <c r="F942" s="205"/>
      <c r="G942" s="205"/>
      <c r="H942" s="205"/>
    </row>
    <row r="943" spans="5:8">
      <c r="E943" s="205"/>
      <c r="F943" s="205"/>
      <c r="G943" s="205"/>
      <c r="H943" s="205"/>
    </row>
    <row r="944" spans="5:8">
      <c r="E944" s="205"/>
      <c r="F944" s="205"/>
      <c r="G944" s="205"/>
      <c r="H944" s="205"/>
    </row>
    <row r="945" spans="5:8">
      <c r="E945" s="205"/>
      <c r="F945" s="205"/>
      <c r="G945" s="205"/>
      <c r="H945" s="205"/>
    </row>
    <row r="946" spans="5:8">
      <c r="E946" s="205"/>
      <c r="F946" s="205"/>
      <c r="G946" s="205"/>
      <c r="H946" s="205"/>
    </row>
    <row r="947" spans="5:8">
      <c r="E947" s="205"/>
      <c r="F947" s="205"/>
      <c r="G947" s="205"/>
      <c r="H947" s="205"/>
    </row>
    <row r="948" spans="5:8">
      <c r="E948" s="205"/>
      <c r="F948" s="205"/>
      <c r="G948" s="205"/>
      <c r="H948" s="205"/>
    </row>
    <row r="949" spans="5:8">
      <c r="E949" s="205"/>
      <c r="F949" s="205"/>
      <c r="G949" s="205"/>
      <c r="H949" s="205"/>
    </row>
    <row r="950" spans="5:8">
      <c r="E950" s="205"/>
      <c r="F950" s="205"/>
      <c r="G950" s="205"/>
      <c r="H950" s="205"/>
    </row>
    <row r="951" spans="5:8">
      <c r="E951" s="205"/>
      <c r="F951" s="205"/>
      <c r="G951" s="205"/>
      <c r="H951" s="205"/>
    </row>
    <row r="952" spans="5:8">
      <c r="E952" s="205"/>
      <c r="F952" s="205"/>
      <c r="G952" s="205"/>
      <c r="H952" s="205"/>
    </row>
    <row r="953" spans="5:8">
      <c r="E953" s="205"/>
      <c r="F953" s="205"/>
      <c r="G953" s="205"/>
      <c r="H953" s="205"/>
    </row>
    <row r="954" spans="5:8">
      <c r="E954" s="205"/>
      <c r="F954" s="205"/>
      <c r="G954" s="205"/>
      <c r="H954" s="205"/>
    </row>
    <row r="955" spans="5:8">
      <c r="E955" s="205"/>
      <c r="F955" s="205"/>
      <c r="G955" s="205"/>
      <c r="H955" s="205"/>
    </row>
    <row r="956" spans="5:8">
      <c r="E956" s="205"/>
      <c r="F956" s="205"/>
      <c r="G956" s="205"/>
      <c r="H956" s="205"/>
    </row>
    <row r="957" spans="5:8">
      <c r="E957" s="205"/>
      <c r="F957" s="205"/>
      <c r="G957" s="205"/>
      <c r="H957" s="205"/>
    </row>
    <row r="958" spans="5:8">
      <c r="E958" s="205"/>
      <c r="F958" s="205"/>
      <c r="G958" s="205"/>
      <c r="H958" s="205"/>
    </row>
    <row r="959" spans="5:8">
      <c r="E959" s="205"/>
      <c r="F959" s="205"/>
      <c r="G959" s="205"/>
      <c r="H959" s="205"/>
    </row>
    <row r="960" spans="5:8">
      <c r="E960" s="205"/>
      <c r="F960" s="205"/>
      <c r="G960" s="205"/>
      <c r="H960" s="205"/>
    </row>
    <row r="961" spans="5:8">
      <c r="E961" s="205"/>
      <c r="F961" s="205"/>
      <c r="G961" s="205"/>
      <c r="H961" s="205"/>
    </row>
    <row r="962" spans="5:8">
      <c r="E962" s="205"/>
      <c r="F962" s="205"/>
      <c r="G962" s="205"/>
      <c r="H962" s="205"/>
    </row>
    <row r="963" spans="5:8">
      <c r="E963" s="205"/>
      <c r="F963" s="205"/>
      <c r="G963" s="205"/>
      <c r="H963" s="205"/>
    </row>
    <row r="964" spans="5:8">
      <c r="E964" s="205"/>
      <c r="F964" s="205"/>
      <c r="G964" s="205"/>
      <c r="H964" s="205"/>
    </row>
    <row r="965" spans="5:8">
      <c r="E965" s="205"/>
      <c r="F965" s="205"/>
      <c r="G965" s="205"/>
      <c r="H965" s="205"/>
    </row>
    <row r="966" spans="5:8">
      <c r="E966" s="205"/>
      <c r="F966" s="205"/>
      <c r="G966" s="205"/>
      <c r="H966" s="205"/>
    </row>
    <row r="967" spans="5:8">
      <c r="E967" s="205"/>
      <c r="F967" s="205"/>
      <c r="G967" s="205"/>
      <c r="H967" s="205"/>
    </row>
    <row r="968" spans="5:8">
      <c r="E968" s="205"/>
      <c r="F968" s="205"/>
      <c r="G968" s="205"/>
      <c r="H968" s="205"/>
    </row>
    <row r="969" spans="5:8">
      <c r="E969" s="205"/>
      <c r="F969" s="205"/>
      <c r="G969" s="205"/>
      <c r="H969" s="205"/>
    </row>
    <row r="970" spans="5:8">
      <c r="E970" s="205"/>
      <c r="F970" s="205"/>
      <c r="G970" s="205"/>
      <c r="H970" s="205"/>
    </row>
    <row r="971" spans="5:8">
      <c r="E971" s="205"/>
      <c r="F971" s="205"/>
      <c r="G971" s="205"/>
      <c r="H971" s="205"/>
    </row>
    <row r="972" spans="5:8">
      <c r="E972" s="205"/>
      <c r="F972" s="205"/>
      <c r="G972" s="205"/>
      <c r="H972" s="205"/>
    </row>
    <row r="973" spans="5:8">
      <c r="E973" s="205"/>
      <c r="F973" s="205"/>
      <c r="G973" s="205"/>
      <c r="H973" s="205"/>
    </row>
    <row r="974" spans="5:8">
      <c r="E974" s="205"/>
      <c r="F974" s="205"/>
      <c r="G974" s="205"/>
      <c r="H974" s="205"/>
    </row>
    <row r="975" spans="5:8">
      <c r="E975" s="205"/>
      <c r="F975" s="205"/>
      <c r="G975" s="205"/>
      <c r="H975" s="205"/>
    </row>
    <row r="976" spans="5:8">
      <c r="E976" s="205"/>
      <c r="F976" s="205"/>
      <c r="G976" s="205"/>
      <c r="H976" s="205"/>
    </row>
    <row r="977" spans="5:8">
      <c r="E977" s="205"/>
      <c r="F977" s="205"/>
      <c r="G977" s="205"/>
      <c r="H977" s="205"/>
    </row>
    <row r="978" spans="5:8">
      <c r="E978" s="205"/>
      <c r="F978" s="205"/>
      <c r="G978" s="205"/>
      <c r="H978" s="205"/>
    </row>
    <row r="979" spans="5:8">
      <c r="E979" s="205"/>
      <c r="F979" s="205"/>
      <c r="G979" s="205"/>
      <c r="H979" s="205"/>
    </row>
    <row r="980" spans="5:8">
      <c r="E980" s="205"/>
      <c r="F980" s="205"/>
      <c r="G980" s="205"/>
      <c r="H980" s="205"/>
    </row>
    <row r="981" spans="5:8">
      <c r="E981" s="205"/>
      <c r="F981" s="205"/>
      <c r="G981" s="205"/>
      <c r="H981" s="205"/>
    </row>
    <row r="982" spans="5:8">
      <c r="E982" s="205"/>
      <c r="F982" s="205"/>
      <c r="G982" s="205"/>
      <c r="H982" s="205"/>
    </row>
    <row r="983" spans="5:8">
      <c r="E983" s="205"/>
      <c r="F983" s="205"/>
      <c r="G983" s="205"/>
      <c r="H983" s="205"/>
    </row>
    <row r="984" spans="5:8">
      <c r="E984" s="205"/>
      <c r="F984" s="205"/>
      <c r="G984" s="205"/>
      <c r="H984" s="205"/>
    </row>
    <row r="985" spans="5:8">
      <c r="E985" s="205"/>
      <c r="F985" s="205"/>
      <c r="G985" s="205"/>
      <c r="H985" s="205"/>
    </row>
    <row r="986" spans="5:8">
      <c r="E986" s="205"/>
      <c r="F986" s="205"/>
      <c r="G986" s="205"/>
      <c r="H986" s="205"/>
    </row>
    <row r="987" spans="5:8">
      <c r="E987" s="205"/>
      <c r="F987" s="205"/>
      <c r="G987" s="205"/>
      <c r="H987" s="205"/>
    </row>
    <row r="988" spans="5:8">
      <c r="E988" s="205"/>
      <c r="F988" s="205"/>
      <c r="G988" s="205"/>
      <c r="H988" s="205"/>
    </row>
    <row r="989" spans="5:8">
      <c r="E989" s="205"/>
      <c r="F989" s="205"/>
      <c r="G989" s="205"/>
      <c r="H989" s="205"/>
    </row>
    <row r="990" spans="5:8">
      <c r="E990" s="205"/>
      <c r="F990" s="205"/>
      <c r="G990" s="205"/>
      <c r="H990" s="205"/>
    </row>
    <row r="991" spans="5:8">
      <c r="E991" s="205"/>
      <c r="F991" s="205"/>
      <c r="G991" s="205"/>
      <c r="H991" s="205"/>
    </row>
    <row r="992" spans="5:8">
      <c r="E992" s="205"/>
      <c r="F992" s="205"/>
      <c r="G992" s="205"/>
      <c r="H992" s="205"/>
    </row>
    <row r="993" spans="5:8">
      <c r="E993" s="205"/>
      <c r="F993" s="205"/>
      <c r="G993" s="205"/>
      <c r="H993" s="205"/>
    </row>
    <row r="994" spans="5:8">
      <c r="E994" s="205"/>
      <c r="F994" s="205"/>
      <c r="G994" s="205"/>
      <c r="H994" s="205"/>
    </row>
    <row r="995" spans="5:8">
      <c r="E995" s="205"/>
      <c r="F995" s="205"/>
      <c r="G995" s="205"/>
      <c r="H995" s="205"/>
    </row>
    <row r="996" spans="5:8">
      <c r="E996" s="205"/>
      <c r="F996" s="205"/>
      <c r="G996" s="205"/>
      <c r="H996" s="205"/>
    </row>
    <row r="997" spans="5:8">
      <c r="E997" s="205"/>
      <c r="F997" s="205"/>
      <c r="G997" s="205"/>
      <c r="H997" s="205"/>
    </row>
    <row r="998" spans="5:8">
      <c r="E998" s="205"/>
      <c r="F998" s="205"/>
      <c r="G998" s="205"/>
      <c r="H998" s="205"/>
    </row>
    <row r="999" spans="5:8">
      <c r="E999" s="205"/>
      <c r="F999" s="205"/>
      <c r="G999" s="205"/>
      <c r="H999" s="205"/>
    </row>
    <row r="1000" spans="5:8">
      <c r="E1000" s="205"/>
      <c r="F1000" s="205"/>
      <c r="G1000" s="205"/>
      <c r="H1000" s="205"/>
    </row>
    <row r="1001" spans="5:8">
      <c r="E1001" s="205"/>
      <c r="F1001" s="205"/>
      <c r="G1001" s="205"/>
      <c r="H1001" s="205"/>
    </row>
    <row r="1002" spans="5:8">
      <c r="E1002" s="205"/>
      <c r="F1002" s="205"/>
      <c r="G1002" s="205"/>
      <c r="H1002" s="205"/>
    </row>
    <row r="1003" spans="5:8">
      <c r="E1003" s="205"/>
      <c r="F1003" s="205"/>
      <c r="G1003" s="205"/>
      <c r="H1003" s="205"/>
    </row>
    <row r="1004" spans="5:8">
      <c r="E1004" s="205"/>
      <c r="F1004" s="205"/>
      <c r="G1004" s="205"/>
      <c r="H1004" s="205"/>
    </row>
    <row r="1005" spans="5:8">
      <c r="E1005" s="205"/>
      <c r="F1005" s="205"/>
      <c r="G1005" s="205"/>
      <c r="H1005" s="205"/>
    </row>
    <row r="1006" spans="5:8">
      <c r="E1006" s="205"/>
      <c r="F1006" s="205"/>
      <c r="G1006" s="205"/>
      <c r="H1006" s="205"/>
    </row>
    <row r="1007" spans="5:8">
      <c r="E1007" s="205"/>
      <c r="F1007" s="205"/>
      <c r="G1007" s="205"/>
      <c r="H1007" s="205"/>
    </row>
    <row r="1008" spans="5:8">
      <c r="E1008" s="205"/>
      <c r="F1008" s="205"/>
      <c r="G1008" s="205"/>
      <c r="H1008" s="205"/>
    </row>
    <row r="1009" spans="5:8">
      <c r="E1009" s="205"/>
      <c r="F1009" s="205"/>
      <c r="G1009" s="205"/>
      <c r="H1009" s="205"/>
    </row>
    <row r="1010" spans="5:8">
      <c r="E1010" s="205"/>
      <c r="F1010" s="205"/>
      <c r="G1010" s="205"/>
      <c r="H1010" s="205"/>
    </row>
    <row r="1011" spans="5:8">
      <c r="E1011" s="205"/>
      <c r="F1011" s="205"/>
      <c r="G1011" s="205"/>
      <c r="H1011" s="205"/>
    </row>
    <row r="1012" spans="5:8">
      <c r="E1012" s="205"/>
      <c r="F1012" s="205"/>
      <c r="G1012" s="205"/>
      <c r="H1012" s="205"/>
    </row>
    <row r="1013" spans="5:8">
      <c r="E1013" s="205"/>
      <c r="F1013" s="205"/>
      <c r="G1013" s="205"/>
      <c r="H1013" s="205"/>
    </row>
    <row r="1014" spans="5:8">
      <c r="E1014" s="205"/>
      <c r="F1014" s="205"/>
      <c r="G1014" s="205"/>
      <c r="H1014" s="205"/>
    </row>
    <row r="1015" spans="5:8">
      <c r="E1015" s="205"/>
      <c r="F1015" s="205"/>
      <c r="G1015" s="205"/>
      <c r="H1015" s="205"/>
    </row>
    <row r="1016" spans="5:8">
      <c r="E1016" s="205"/>
      <c r="F1016" s="205"/>
      <c r="G1016" s="205"/>
      <c r="H1016" s="205"/>
    </row>
    <row r="1017" spans="5:8">
      <c r="E1017" s="205"/>
      <c r="F1017" s="205"/>
      <c r="G1017" s="205"/>
      <c r="H1017" s="205"/>
    </row>
    <row r="1018" spans="5:8">
      <c r="E1018" s="205"/>
      <c r="F1018" s="205"/>
      <c r="G1018" s="205"/>
      <c r="H1018" s="205"/>
    </row>
    <row r="1019" spans="5:8">
      <c r="E1019" s="205"/>
      <c r="F1019" s="205"/>
      <c r="G1019" s="205"/>
      <c r="H1019" s="205"/>
    </row>
    <row r="1020" spans="5:8">
      <c r="E1020" s="205"/>
      <c r="F1020" s="205"/>
      <c r="G1020" s="205"/>
      <c r="H1020" s="205"/>
    </row>
    <row r="1021" spans="5:8">
      <c r="E1021" s="205"/>
      <c r="F1021" s="205"/>
      <c r="G1021" s="205"/>
      <c r="H1021" s="205"/>
    </row>
    <row r="1022" spans="5:8">
      <c r="E1022" s="205"/>
      <c r="F1022" s="205"/>
      <c r="G1022" s="205"/>
      <c r="H1022" s="205"/>
    </row>
    <row r="1023" spans="5:8">
      <c r="E1023" s="205"/>
      <c r="F1023" s="205"/>
      <c r="G1023" s="205"/>
      <c r="H1023" s="205"/>
    </row>
    <row r="1024" spans="5:8">
      <c r="E1024" s="205"/>
      <c r="F1024" s="205"/>
      <c r="G1024" s="205"/>
      <c r="H1024" s="205"/>
    </row>
    <row r="1025" spans="5:8">
      <c r="E1025" s="205"/>
      <c r="F1025" s="205"/>
      <c r="G1025" s="205"/>
      <c r="H1025" s="205"/>
    </row>
    <row r="1026" spans="5:8">
      <c r="E1026" s="205"/>
      <c r="F1026" s="205"/>
      <c r="G1026" s="205"/>
      <c r="H1026" s="205"/>
    </row>
    <row r="1027" spans="5:8">
      <c r="E1027" s="205"/>
      <c r="F1027" s="205"/>
      <c r="G1027" s="205"/>
      <c r="H1027" s="205"/>
    </row>
    <row r="1028" spans="5:8">
      <c r="E1028" s="205"/>
      <c r="F1028" s="205"/>
      <c r="G1028" s="205"/>
      <c r="H1028" s="205"/>
    </row>
    <row r="1029" spans="5:8">
      <c r="E1029" s="205"/>
      <c r="F1029" s="205"/>
      <c r="G1029" s="205"/>
      <c r="H1029" s="205"/>
    </row>
    <row r="1030" spans="5:8">
      <c r="E1030" s="205"/>
      <c r="F1030" s="205"/>
      <c r="G1030" s="205"/>
      <c r="H1030" s="205"/>
    </row>
    <row r="1031" spans="5:8">
      <c r="E1031" s="205"/>
      <c r="F1031" s="205"/>
      <c r="G1031" s="205"/>
      <c r="H1031" s="205"/>
    </row>
    <row r="1032" spans="5:8">
      <c r="E1032" s="205"/>
      <c r="F1032" s="205"/>
      <c r="G1032" s="205"/>
      <c r="H1032" s="205"/>
    </row>
    <row r="1033" spans="5:8">
      <c r="E1033" s="205"/>
      <c r="F1033" s="205"/>
      <c r="G1033" s="205"/>
      <c r="H1033" s="205"/>
    </row>
    <row r="1034" spans="5:8">
      <c r="E1034" s="205"/>
      <c r="F1034" s="205"/>
      <c r="G1034" s="205"/>
      <c r="H1034" s="205"/>
    </row>
    <row r="1035" spans="5:8">
      <c r="E1035" s="205"/>
      <c r="F1035" s="205"/>
      <c r="G1035" s="205"/>
      <c r="H1035" s="205"/>
    </row>
    <row r="1036" spans="5:8">
      <c r="E1036" s="205"/>
      <c r="F1036" s="205"/>
      <c r="G1036" s="205"/>
      <c r="H1036" s="205"/>
    </row>
    <row r="1037" spans="5:8">
      <c r="E1037" s="205"/>
      <c r="F1037" s="205"/>
      <c r="G1037" s="205"/>
      <c r="H1037" s="205"/>
    </row>
    <row r="1038" spans="5:8">
      <c r="E1038" s="205"/>
      <c r="F1038" s="205"/>
      <c r="G1038" s="205"/>
      <c r="H1038" s="205"/>
    </row>
    <row r="1039" spans="5:8">
      <c r="E1039" s="205"/>
      <c r="F1039" s="205"/>
      <c r="G1039" s="205"/>
      <c r="H1039" s="205"/>
    </row>
    <row r="1040" spans="5:8">
      <c r="E1040" s="205"/>
      <c r="F1040" s="205"/>
      <c r="G1040" s="205"/>
      <c r="H1040" s="205"/>
    </row>
    <row r="1041" spans="5:8">
      <c r="E1041" s="205"/>
      <c r="F1041" s="205"/>
      <c r="G1041" s="205"/>
      <c r="H1041" s="205"/>
    </row>
    <row r="1042" spans="5:8">
      <c r="E1042" s="205"/>
      <c r="F1042" s="205"/>
      <c r="G1042" s="205"/>
      <c r="H1042" s="205"/>
    </row>
    <row r="1043" spans="5:8">
      <c r="E1043" s="205"/>
      <c r="F1043" s="205"/>
      <c r="G1043" s="205"/>
      <c r="H1043" s="205"/>
    </row>
    <row r="1044" spans="5:8">
      <c r="E1044" s="205"/>
      <c r="F1044" s="205"/>
      <c r="G1044" s="205"/>
      <c r="H1044" s="205"/>
    </row>
    <row r="1045" spans="5:8">
      <c r="E1045" s="205"/>
      <c r="F1045" s="205"/>
      <c r="G1045" s="205"/>
      <c r="H1045" s="205"/>
    </row>
    <row r="1046" spans="5:8">
      <c r="E1046" s="205"/>
      <c r="F1046" s="205"/>
      <c r="G1046" s="205"/>
      <c r="H1046" s="205"/>
    </row>
    <row r="1047" spans="5:8">
      <c r="E1047" s="205"/>
      <c r="F1047" s="205"/>
      <c r="G1047" s="205"/>
      <c r="H1047" s="205"/>
    </row>
    <row r="1048" spans="5:8">
      <c r="E1048" s="205"/>
      <c r="F1048" s="205"/>
      <c r="G1048" s="205"/>
      <c r="H1048" s="205"/>
    </row>
    <row r="1049" spans="5:8">
      <c r="E1049" s="205"/>
      <c r="F1049" s="205"/>
      <c r="G1049" s="205"/>
      <c r="H1049" s="205"/>
    </row>
    <row r="1050" spans="5:8">
      <c r="E1050" s="205"/>
      <c r="F1050" s="205"/>
      <c r="G1050" s="205"/>
      <c r="H1050" s="205"/>
    </row>
    <row r="1051" spans="5:8">
      <c r="E1051" s="205"/>
      <c r="F1051" s="205"/>
      <c r="G1051" s="205"/>
      <c r="H1051" s="205"/>
    </row>
    <row r="1052" spans="5:8">
      <c r="E1052" s="205"/>
      <c r="F1052" s="205"/>
      <c r="G1052" s="205"/>
      <c r="H1052" s="205"/>
    </row>
    <row r="1053" spans="5:8">
      <c r="E1053" s="205"/>
      <c r="F1053" s="205"/>
      <c r="G1053" s="205"/>
      <c r="H1053" s="205"/>
    </row>
    <row r="1054" spans="5:8">
      <c r="E1054" s="205"/>
      <c r="F1054" s="205"/>
      <c r="G1054" s="205"/>
      <c r="H1054" s="205"/>
    </row>
    <row r="1055" spans="5:8">
      <c r="E1055" s="205"/>
      <c r="F1055" s="205"/>
      <c r="G1055" s="205"/>
      <c r="H1055" s="205"/>
    </row>
    <row r="1056" spans="5:8">
      <c r="E1056" s="205"/>
      <c r="F1056" s="205"/>
      <c r="G1056" s="205"/>
      <c r="H1056" s="205"/>
    </row>
    <row r="1057" spans="5:8">
      <c r="E1057" s="205"/>
      <c r="F1057" s="205"/>
      <c r="G1057" s="205"/>
      <c r="H1057" s="205"/>
    </row>
    <row r="1058" spans="5:8">
      <c r="E1058" s="205"/>
      <c r="F1058" s="205"/>
      <c r="G1058" s="205"/>
      <c r="H1058" s="205"/>
    </row>
    <row r="1059" spans="5:8">
      <c r="E1059" s="205"/>
      <c r="F1059" s="205"/>
      <c r="G1059" s="205"/>
      <c r="H1059" s="205"/>
    </row>
    <row r="1060" spans="5:8">
      <c r="E1060" s="205"/>
      <c r="F1060" s="205"/>
      <c r="G1060" s="205"/>
      <c r="H1060" s="205"/>
    </row>
    <row r="1061" spans="5:8">
      <c r="E1061" s="205"/>
      <c r="F1061" s="205"/>
      <c r="G1061" s="205"/>
      <c r="H1061" s="205"/>
    </row>
    <row r="1062" spans="5:8">
      <c r="E1062" s="205"/>
      <c r="F1062" s="205"/>
      <c r="G1062" s="205"/>
      <c r="H1062" s="205"/>
    </row>
    <row r="1063" spans="5:8">
      <c r="E1063" s="205"/>
      <c r="F1063" s="205"/>
      <c r="G1063" s="205"/>
      <c r="H1063" s="205"/>
    </row>
    <row r="1064" spans="5:8">
      <c r="E1064" s="205"/>
      <c r="F1064" s="205"/>
      <c r="G1064" s="205"/>
      <c r="H1064" s="205"/>
    </row>
    <row r="1065" spans="5:8">
      <c r="E1065" s="205"/>
      <c r="F1065" s="205"/>
      <c r="G1065" s="205"/>
      <c r="H1065" s="205"/>
    </row>
    <row r="1066" spans="5:8">
      <c r="E1066" s="205"/>
      <c r="F1066" s="205"/>
      <c r="G1066" s="205"/>
      <c r="H1066" s="205"/>
    </row>
    <row r="1067" spans="5:8">
      <c r="E1067" s="205"/>
      <c r="F1067" s="205"/>
      <c r="G1067" s="205"/>
      <c r="H1067" s="205"/>
    </row>
    <row r="1068" spans="5:8">
      <c r="E1068" s="205"/>
      <c r="F1068" s="205"/>
      <c r="G1068" s="205"/>
      <c r="H1068" s="205"/>
    </row>
    <row r="1069" spans="5:8">
      <c r="E1069" s="205"/>
      <c r="F1069" s="205"/>
      <c r="G1069" s="205"/>
      <c r="H1069" s="205"/>
    </row>
    <row r="1070" spans="5:8">
      <c r="E1070" s="205"/>
      <c r="F1070" s="205"/>
      <c r="G1070" s="205"/>
      <c r="H1070" s="205"/>
    </row>
    <row r="1071" spans="5:8">
      <c r="E1071" s="205"/>
      <c r="F1071" s="205"/>
      <c r="G1071" s="205"/>
      <c r="H1071" s="205"/>
    </row>
    <row r="1072" spans="5:8">
      <c r="E1072" s="205"/>
      <c r="F1072" s="205"/>
      <c r="G1072" s="205"/>
      <c r="H1072" s="205"/>
    </row>
    <row r="1073" spans="5:8">
      <c r="E1073" s="205"/>
      <c r="F1073" s="205"/>
      <c r="G1073" s="205"/>
      <c r="H1073" s="205"/>
    </row>
    <row r="1074" spans="5:8">
      <c r="E1074" s="205"/>
      <c r="F1074" s="205"/>
      <c r="G1074" s="205"/>
      <c r="H1074" s="205"/>
    </row>
    <row r="1075" spans="5:8">
      <c r="E1075" s="205"/>
      <c r="F1075" s="205"/>
      <c r="G1075" s="205"/>
      <c r="H1075" s="205"/>
    </row>
    <row r="1076" spans="5:8">
      <c r="E1076" s="205"/>
      <c r="F1076" s="205"/>
      <c r="G1076" s="205"/>
      <c r="H1076" s="205"/>
    </row>
    <row r="1077" spans="5:8">
      <c r="E1077" s="205"/>
      <c r="F1077" s="205"/>
      <c r="G1077" s="205"/>
      <c r="H1077" s="205"/>
    </row>
    <row r="1078" spans="5:8">
      <c r="E1078" s="205"/>
      <c r="F1078" s="205"/>
      <c r="G1078" s="205"/>
      <c r="H1078" s="205"/>
    </row>
    <row r="1079" spans="5:8">
      <c r="E1079" s="205"/>
      <c r="F1079" s="205"/>
      <c r="G1079" s="205"/>
      <c r="H1079" s="205"/>
    </row>
    <row r="1080" spans="5:8">
      <c r="E1080" s="205"/>
      <c r="F1080" s="205"/>
      <c r="G1080" s="205"/>
      <c r="H1080" s="205"/>
    </row>
    <row r="1081" spans="5:8">
      <c r="E1081" s="205"/>
      <c r="F1081" s="205"/>
      <c r="G1081" s="205"/>
      <c r="H1081" s="205"/>
    </row>
    <row r="1082" spans="5:8">
      <c r="E1082" s="205"/>
      <c r="F1082" s="205"/>
      <c r="G1082" s="205"/>
      <c r="H1082" s="205"/>
    </row>
    <row r="1083" spans="5:8">
      <c r="E1083" s="205"/>
      <c r="F1083" s="205"/>
      <c r="G1083" s="205"/>
      <c r="H1083" s="205"/>
    </row>
    <row r="1084" spans="5:8">
      <c r="E1084" s="205"/>
      <c r="F1084" s="205"/>
      <c r="G1084" s="205"/>
      <c r="H1084" s="205"/>
    </row>
    <row r="1085" spans="5:8">
      <c r="E1085" s="205"/>
      <c r="F1085" s="205"/>
      <c r="G1085" s="205"/>
      <c r="H1085" s="205"/>
    </row>
    <row r="1086" spans="5:8">
      <c r="E1086" s="205"/>
      <c r="F1086" s="205"/>
      <c r="G1086" s="205"/>
      <c r="H1086" s="205"/>
    </row>
    <row r="1087" spans="5:8">
      <c r="E1087" s="205"/>
      <c r="F1087" s="205"/>
      <c r="G1087" s="205"/>
      <c r="H1087" s="205"/>
    </row>
    <row r="1088" spans="5:8">
      <c r="E1088" s="205"/>
      <c r="F1088" s="205"/>
      <c r="G1088" s="205"/>
      <c r="H1088" s="205"/>
    </row>
    <row r="1089" spans="5:8">
      <c r="E1089" s="205"/>
      <c r="F1089" s="205"/>
      <c r="G1089" s="205"/>
      <c r="H1089" s="205"/>
    </row>
    <row r="1090" spans="5:8">
      <c r="E1090" s="205"/>
      <c r="F1090" s="205"/>
      <c r="G1090" s="205"/>
      <c r="H1090" s="205"/>
    </row>
    <row r="1091" spans="5:8">
      <c r="E1091" s="205"/>
      <c r="F1091" s="205"/>
      <c r="G1091" s="205"/>
      <c r="H1091" s="205"/>
    </row>
    <row r="1092" spans="5:8">
      <c r="E1092" s="205"/>
      <c r="F1092" s="205"/>
      <c r="G1092" s="205"/>
      <c r="H1092" s="205"/>
    </row>
    <row r="1093" spans="5:8">
      <c r="E1093" s="205"/>
      <c r="F1093" s="205"/>
      <c r="G1093" s="205"/>
      <c r="H1093" s="205"/>
    </row>
    <row r="1094" spans="5:8">
      <c r="E1094" s="205"/>
      <c r="F1094" s="205"/>
      <c r="G1094" s="205"/>
      <c r="H1094" s="205"/>
    </row>
    <row r="1095" spans="5:8">
      <c r="E1095" s="205"/>
      <c r="F1095" s="205"/>
      <c r="G1095" s="205"/>
      <c r="H1095" s="205"/>
    </row>
    <row r="1096" spans="5:8">
      <c r="E1096" s="205"/>
      <c r="F1096" s="205"/>
      <c r="G1096" s="205"/>
      <c r="H1096" s="205"/>
    </row>
    <row r="1097" spans="5:8">
      <c r="E1097" s="205"/>
      <c r="F1097" s="205"/>
      <c r="G1097" s="205"/>
      <c r="H1097" s="205"/>
    </row>
    <row r="1098" spans="5:8">
      <c r="E1098" s="205"/>
      <c r="F1098" s="205"/>
      <c r="G1098" s="205"/>
      <c r="H1098" s="205"/>
    </row>
    <row r="1099" spans="5:8">
      <c r="E1099" s="205"/>
      <c r="F1099" s="205"/>
      <c r="G1099" s="205"/>
      <c r="H1099" s="205"/>
    </row>
    <row r="1100" spans="5:8">
      <c r="E1100" s="205"/>
      <c r="F1100" s="205"/>
      <c r="G1100" s="205"/>
      <c r="H1100" s="205"/>
    </row>
    <row r="1101" spans="5:8">
      <c r="E1101" s="205"/>
      <c r="F1101" s="205"/>
      <c r="G1101" s="205"/>
      <c r="H1101" s="205"/>
    </row>
    <row r="1102" spans="5:8">
      <c r="E1102" s="205"/>
      <c r="F1102" s="205"/>
      <c r="G1102" s="205"/>
      <c r="H1102" s="205"/>
    </row>
    <row r="1103" spans="5:8">
      <c r="E1103" s="205"/>
      <c r="F1103" s="205"/>
      <c r="G1103" s="205"/>
      <c r="H1103" s="205"/>
    </row>
    <row r="1104" spans="5:8">
      <c r="E1104" s="205"/>
      <c r="F1104" s="205"/>
      <c r="G1104" s="205"/>
      <c r="H1104" s="205"/>
    </row>
    <row r="1105" spans="5:8">
      <c r="E1105" s="205"/>
      <c r="F1105" s="205"/>
      <c r="G1105" s="205"/>
      <c r="H1105" s="205"/>
    </row>
    <row r="1106" spans="5:8">
      <c r="E1106" s="205"/>
      <c r="F1106" s="205"/>
      <c r="G1106" s="205"/>
      <c r="H1106" s="205"/>
    </row>
    <row r="1107" spans="5:8">
      <c r="E1107" s="205"/>
      <c r="F1107" s="205"/>
      <c r="G1107" s="205"/>
      <c r="H1107" s="205"/>
    </row>
    <row r="1108" spans="5:8">
      <c r="E1108" s="205"/>
      <c r="F1108" s="205"/>
      <c r="G1108" s="205"/>
      <c r="H1108" s="205"/>
    </row>
    <row r="1109" spans="5:8">
      <c r="E1109" s="205"/>
      <c r="F1109" s="205"/>
      <c r="G1109" s="205"/>
      <c r="H1109" s="205"/>
    </row>
    <row r="1110" spans="5:8">
      <c r="E1110" s="205"/>
      <c r="F1110" s="205"/>
      <c r="G1110" s="205"/>
      <c r="H1110" s="205"/>
    </row>
    <row r="1111" spans="5:8">
      <c r="E1111" s="205"/>
      <c r="F1111" s="205"/>
      <c r="G1111" s="205"/>
      <c r="H1111" s="205"/>
    </row>
    <row r="1112" spans="5:8">
      <c r="E1112" s="205"/>
      <c r="F1112" s="205"/>
      <c r="G1112" s="205"/>
      <c r="H1112" s="205"/>
    </row>
    <row r="1113" spans="5:8">
      <c r="E1113" s="205"/>
      <c r="F1113" s="205"/>
      <c r="G1113" s="205"/>
      <c r="H1113" s="205"/>
    </row>
    <row r="1114" spans="5:8">
      <c r="E1114" s="205"/>
      <c r="F1114" s="205"/>
      <c r="G1114" s="205"/>
      <c r="H1114" s="205"/>
    </row>
    <row r="1115" spans="5:8">
      <c r="E1115" s="205"/>
      <c r="F1115" s="205"/>
      <c r="G1115" s="205"/>
      <c r="H1115" s="205"/>
    </row>
    <row r="1116" spans="5:8">
      <c r="E1116" s="205"/>
      <c r="F1116" s="205"/>
      <c r="G1116" s="205"/>
      <c r="H1116" s="205"/>
    </row>
    <row r="1117" spans="5:8">
      <c r="E1117" s="205"/>
      <c r="F1117" s="205"/>
      <c r="G1117" s="205"/>
      <c r="H1117" s="205"/>
    </row>
    <row r="1118" spans="5:8">
      <c r="E1118" s="205"/>
      <c r="F1118" s="205"/>
      <c r="G1118" s="205"/>
      <c r="H1118" s="205"/>
    </row>
    <row r="1119" spans="5:8">
      <c r="E1119" s="205"/>
      <c r="F1119" s="205"/>
      <c r="G1119" s="205"/>
      <c r="H1119" s="205"/>
    </row>
    <row r="1120" spans="5:8">
      <c r="E1120" s="205"/>
      <c r="F1120" s="205"/>
      <c r="G1120" s="205"/>
      <c r="H1120" s="205"/>
    </row>
    <row r="1121" spans="5:8">
      <c r="E1121" s="205"/>
      <c r="F1121" s="205"/>
      <c r="G1121" s="205"/>
      <c r="H1121" s="205"/>
    </row>
    <row r="1122" spans="5:8">
      <c r="E1122" s="205"/>
      <c r="F1122" s="205"/>
      <c r="G1122" s="205"/>
      <c r="H1122" s="205"/>
    </row>
    <row r="1123" spans="5:8">
      <c r="E1123" s="205"/>
      <c r="F1123" s="205"/>
      <c r="G1123" s="205"/>
      <c r="H1123" s="205"/>
    </row>
    <row r="1124" spans="5:8">
      <c r="E1124" s="205"/>
      <c r="F1124" s="205"/>
      <c r="G1124" s="205"/>
      <c r="H1124" s="205"/>
    </row>
    <row r="1125" spans="5:8">
      <c r="E1125" s="205"/>
      <c r="F1125" s="205"/>
      <c r="G1125" s="205"/>
      <c r="H1125" s="205"/>
    </row>
    <row r="1126" spans="5:8">
      <c r="E1126" s="205"/>
      <c r="F1126" s="205"/>
      <c r="G1126" s="205"/>
      <c r="H1126" s="205"/>
    </row>
    <row r="1127" spans="5:8">
      <c r="E1127" s="205"/>
      <c r="F1127" s="205"/>
      <c r="G1127" s="205"/>
      <c r="H1127" s="205"/>
    </row>
    <row r="1128" spans="5:8">
      <c r="E1128" s="205"/>
      <c r="F1128" s="205"/>
      <c r="G1128" s="205"/>
      <c r="H1128" s="205"/>
    </row>
    <row r="1129" spans="5:8">
      <c r="E1129" s="205"/>
      <c r="F1129" s="205"/>
      <c r="G1129" s="205"/>
      <c r="H1129" s="205"/>
    </row>
    <row r="1130" spans="5:8">
      <c r="E1130" s="205"/>
      <c r="F1130" s="205"/>
      <c r="G1130" s="205"/>
      <c r="H1130" s="205"/>
    </row>
    <row r="1131" spans="5:8">
      <c r="E1131" s="205"/>
      <c r="F1131" s="205"/>
      <c r="G1131" s="205"/>
      <c r="H1131" s="205"/>
    </row>
    <row r="1132" spans="5:8">
      <c r="E1132" s="205"/>
      <c r="F1132" s="205"/>
      <c r="G1132" s="205"/>
      <c r="H1132" s="205"/>
    </row>
    <row r="1133" spans="5:8">
      <c r="E1133" s="205"/>
      <c r="F1133" s="205"/>
      <c r="G1133" s="205"/>
      <c r="H1133" s="205"/>
    </row>
    <row r="1134" spans="5:8">
      <c r="E1134" s="205"/>
      <c r="F1134" s="205"/>
      <c r="G1134" s="205"/>
      <c r="H1134" s="205"/>
    </row>
    <row r="1135" spans="5:8">
      <c r="E1135" s="205"/>
      <c r="F1135" s="205"/>
      <c r="G1135" s="205"/>
      <c r="H1135" s="205"/>
    </row>
    <row r="1136" spans="5:8">
      <c r="E1136" s="205"/>
      <c r="F1136" s="205"/>
      <c r="G1136" s="205"/>
      <c r="H1136" s="205"/>
    </row>
    <row r="1137" spans="5:8">
      <c r="E1137" s="205"/>
      <c r="F1137" s="205"/>
      <c r="G1137" s="205"/>
      <c r="H1137" s="205"/>
    </row>
    <row r="1138" spans="5:8">
      <c r="E1138" s="205"/>
      <c r="F1138" s="205"/>
      <c r="G1138" s="205"/>
      <c r="H1138" s="205"/>
    </row>
    <row r="1139" spans="5:8">
      <c r="E1139" s="205"/>
      <c r="F1139" s="205"/>
      <c r="G1139" s="205"/>
      <c r="H1139" s="205"/>
    </row>
    <row r="1140" spans="5:8">
      <c r="E1140" s="205"/>
      <c r="F1140" s="205"/>
      <c r="G1140" s="205"/>
      <c r="H1140" s="205"/>
    </row>
    <row r="1141" spans="5:8">
      <c r="E1141" s="205"/>
      <c r="F1141" s="205"/>
      <c r="G1141" s="205"/>
      <c r="H1141" s="205"/>
    </row>
    <row r="1142" spans="5:8">
      <c r="E1142" s="205"/>
      <c r="F1142" s="205"/>
      <c r="G1142" s="205"/>
      <c r="H1142" s="205"/>
    </row>
    <row r="1143" spans="5:8">
      <c r="E1143" s="205"/>
      <c r="F1143" s="205"/>
      <c r="G1143" s="205"/>
      <c r="H1143" s="205"/>
    </row>
    <row r="1144" spans="5:8">
      <c r="E1144" s="205"/>
      <c r="F1144" s="205"/>
      <c r="G1144" s="205"/>
      <c r="H1144" s="205"/>
    </row>
    <row r="1145" spans="5:8">
      <c r="E1145" s="205"/>
      <c r="F1145" s="205"/>
      <c r="G1145" s="205"/>
      <c r="H1145" s="205"/>
    </row>
    <row r="1146" spans="5:8">
      <c r="E1146" s="205"/>
      <c r="F1146" s="205"/>
      <c r="G1146" s="205"/>
      <c r="H1146" s="205"/>
    </row>
    <row r="1147" spans="5:8">
      <c r="E1147" s="205"/>
      <c r="F1147" s="205"/>
      <c r="G1147" s="205"/>
      <c r="H1147" s="205"/>
    </row>
    <row r="1148" spans="5:8">
      <c r="E1148" s="205"/>
      <c r="F1148" s="205"/>
      <c r="G1148" s="205"/>
      <c r="H1148" s="205"/>
    </row>
    <row r="1149" spans="5:8">
      <c r="E1149" s="205"/>
      <c r="F1149" s="205"/>
      <c r="G1149" s="205"/>
      <c r="H1149" s="205"/>
    </row>
    <row r="1150" spans="5:8">
      <c r="E1150" s="205"/>
      <c r="F1150" s="205"/>
      <c r="G1150" s="205"/>
      <c r="H1150" s="205"/>
    </row>
    <row r="1151" spans="5:8">
      <c r="E1151" s="205"/>
      <c r="F1151" s="205"/>
      <c r="G1151" s="205"/>
      <c r="H1151" s="205"/>
    </row>
    <row r="1152" spans="5:8">
      <c r="E1152" s="205"/>
      <c r="F1152" s="205"/>
      <c r="G1152" s="205"/>
      <c r="H1152" s="205"/>
    </row>
    <row r="1153" spans="5:8">
      <c r="E1153" s="205"/>
      <c r="F1153" s="205"/>
      <c r="G1153" s="205"/>
      <c r="H1153" s="205"/>
    </row>
    <row r="1154" spans="5:8">
      <c r="E1154" s="205"/>
      <c r="F1154" s="205"/>
      <c r="G1154" s="205"/>
      <c r="H1154" s="205"/>
    </row>
    <row r="1155" spans="5:8">
      <c r="E1155" s="205"/>
      <c r="F1155" s="205"/>
      <c r="G1155" s="205"/>
      <c r="H1155" s="205"/>
    </row>
    <row r="1156" spans="5:8">
      <c r="E1156" s="205"/>
      <c r="F1156" s="205"/>
      <c r="G1156" s="205"/>
      <c r="H1156" s="205"/>
    </row>
    <row r="1157" spans="5:8">
      <c r="E1157" s="205"/>
      <c r="F1157" s="205"/>
      <c r="G1157" s="205"/>
      <c r="H1157" s="205"/>
    </row>
    <row r="1158" spans="5:8">
      <c r="E1158" s="205"/>
      <c r="F1158" s="205"/>
      <c r="G1158" s="205"/>
      <c r="H1158" s="205"/>
    </row>
    <row r="1159" spans="5:8">
      <c r="E1159" s="205"/>
      <c r="F1159" s="205"/>
      <c r="G1159" s="205"/>
      <c r="H1159" s="205"/>
    </row>
    <row r="1160" spans="5:8">
      <c r="E1160" s="205"/>
      <c r="F1160" s="205"/>
      <c r="G1160" s="205"/>
      <c r="H1160" s="205"/>
    </row>
    <row r="1161" spans="5:8">
      <c r="E1161" s="205"/>
      <c r="F1161" s="205"/>
      <c r="G1161" s="205"/>
      <c r="H1161" s="205"/>
    </row>
    <row r="1162" spans="5:8">
      <c r="E1162" s="205"/>
      <c r="F1162" s="205"/>
      <c r="G1162" s="205"/>
      <c r="H1162" s="205"/>
    </row>
    <row r="1163" spans="5:8">
      <c r="E1163" s="205"/>
      <c r="F1163" s="205"/>
      <c r="G1163" s="205"/>
      <c r="H1163" s="205"/>
    </row>
    <row r="1164" spans="5:8">
      <c r="E1164" s="205"/>
      <c r="F1164" s="205"/>
      <c r="G1164" s="205"/>
      <c r="H1164" s="205"/>
    </row>
    <row r="1165" spans="5:8">
      <c r="E1165" s="205"/>
      <c r="F1165" s="205"/>
      <c r="G1165" s="205"/>
      <c r="H1165" s="205"/>
    </row>
    <row r="1166" spans="5:8">
      <c r="E1166" s="205"/>
      <c r="F1166" s="205"/>
      <c r="G1166" s="205"/>
      <c r="H1166" s="205"/>
    </row>
    <row r="1167" spans="5:8">
      <c r="E1167" s="205"/>
      <c r="F1167" s="205"/>
      <c r="G1167" s="205"/>
      <c r="H1167" s="205"/>
    </row>
    <row r="1168" spans="5:8">
      <c r="E1168" s="205"/>
      <c r="F1168" s="205"/>
      <c r="G1168" s="205"/>
      <c r="H1168" s="205"/>
    </row>
    <row r="1169" spans="5:8">
      <c r="E1169" s="205"/>
      <c r="F1169" s="205"/>
      <c r="G1169" s="205"/>
      <c r="H1169" s="205"/>
    </row>
    <row r="1170" spans="5:8">
      <c r="E1170" s="205"/>
      <c r="F1170" s="205"/>
      <c r="G1170" s="205"/>
      <c r="H1170" s="205"/>
    </row>
    <row r="1171" spans="5:8">
      <c r="E1171" s="205"/>
      <c r="F1171" s="205"/>
      <c r="G1171" s="205"/>
      <c r="H1171" s="205"/>
    </row>
    <row r="1172" spans="5:8">
      <c r="E1172" s="205"/>
      <c r="F1172" s="205"/>
      <c r="G1172" s="205"/>
      <c r="H1172" s="205"/>
    </row>
    <row r="1173" spans="5:8">
      <c r="E1173" s="205"/>
      <c r="F1173" s="205"/>
      <c r="G1173" s="205"/>
      <c r="H1173" s="205"/>
    </row>
    <row r="1174" spans="5:8">
      <c r="E1174" s="205"/>
      <c r="F1174" s="205"/>
      <c r="G1174" s="205"/>
      <c r="H1174" s="205"/>
    </row>
    <row r="1175" spans="5:8">
      <c r="E1175" s="205"/>
      <c r="F1175" s="205"/>
      <c r="G1175" s="205"/>
      <c r="H1175" s="205"/>
    </row>
    <row r="1176" spans="5:8">
      <c r="E1176" s="205"/>
      <c r="F1176" s="205"/>
      <c r="G1176" s="205"/>
      <c r="H1176" s="205"/>
    </row>
    <row r="1177" spans="5:8">
      <c r="E1177" s="205"/>
      <c r="F1177" s="205"/>
      <c r="G1177" s="205"/>
      <c r="H1177" s="205"/>
    </row>
    <row r="1178" spans="5:8">
      <c r="E1178" s="205"/>
      <c r="F1178" s="205"/>
      <c r="G1178" s="205"/>
      <c r="H1178" s="205"/>
    </row>
    <row r="1179" spans="5:8">
      <c r="E1179" s="205"/>
      <c r="F1179" s="205"/>
      <c r="G1179" s="205"/>
      <c r="H1179" s="205"/>
    </row>
    <row r="1180" spans="5:8">
      <c r="E1180" s="205"/>
      <c r="F1180" s="205"/>
      <c r="G1180" s="205"/>
      <c r="H1180" s="205"/>
    </row>
    <row r="1181" spans="5:8">
      <c r="E1181" s="205"/>
      <c r="F1181" s="205"/>
      <c r="G1181" s="205"/>
      <c r="H1181" s="205"/>
    </row>
    <row r="1182" spans="5:8">
      <c r="E1182" s="205"/>
      <c r="F1182" s="205"/>
      <c r="G1182" s="205"/>
      <c r="H1182" s="205"/>
    </row>
    <row r="1183" spans="5:8">
      <c r="E1183" s="205"/>
      <c r="F1183" s="205"/>
      <c r="G1183" s="205"/>
      <c r="H1183" s="205"/>
    </row>
    <row r="1184" spans="5:8">
      <c r="E1184" s="205"/>
      <c r="F1184" s="205"/>
      <c r="G1184" s="205"/>
      <c r="H1184" s="205"/>
    </row>
    <row r="1185" spans="5:8">
      <c r="E1185" s="205"/>
      <c r="F1185" s="205"/>
      <c r="G1185" s="205"/>
      <c r="H1185" s="205"/>
    </row>
    <row r="1186" spans="5:8">
      <c r="E1186" s="205"/>
      <c r="F1186" s="205"/>
      <c r="G1186" s="205"/>
      <c r="H1186" s="205"/>
    </row>
    <row r="1187" spans="5:8">
      <c r="E1187" s="205"/>
      <c r="F1187" s="205"/>
      <c r="G1187" s="205"/>
      <c r="H1187" s="205"/>
    </row>
    <row r="1188" spans="5:8">
      <c r="E1188" s="205"/>
      <c r="F1188" s="205"/>
      <c r="G1188" s="205"/>
      <c r="H1188" s="205"/>
    </row>
    <row r="1189" spans="5:8">
      <c r="E1189" s="205"/>
      <c r="F1189" s="205"/>
      <c r="G1189" s="205"/>
      <c r="H1189" s="205"/>
    </row>
    <row r="1190" spans="5:8">
      <c r="E1190" s="205"/>
      <c r="F1190" s="205"/>
      <c r="G1190" s="205"/>
      <c r="H1190" s="205"/>
    </row>
    <row r="1191" spans="5:8">
      <c r="E1191" s="205"/>
      <c r="F1191" s="205"/>
      <c r="G1191" s="205"/>
      <c r="H1191" s="205"/>
    </row>
    <row r="1192" spans="5:8">
      <c r="E1192" s="205"/>
      <c r="F1192" s="205"/>
      <c r="G1192" s="205"/>
      <c r="H1192" s="205"/>
    </row>
    <row r="1193" spans="5:8">
      <c r="E1193" s="205"/>
      <c r="F1193" s="205"/>
      <c r="G1193" s="205"/>
      <c r="H1193" s="205"/>
    </row>
    <row r="1194" spans="5:8">
      <c r="E1194" s="205"/>
      <c r="F1194" s="205"/>
      <c r="G1194" s="205"/>
      <c r="H1194" s="205"/>
    </row>
    <row r="1195" spans="5:8">
      <c r="E1195" s="205"/>
      <c r="F1195" s="205"/>
      <c r="G1195" s="205"/>
      <c r="H1195" s="205"/>
    </row>
    <row r="1196" spans="5:8">
      <c r="E1196" s="205"/>
      <c r="F1196" s="205"/>
      <c r="G1196" s="205"/>
      <c r="H1196" s="205"/>
    </row>
    <row r="1197" spans="5:8">
      <c r="E1197" s="205"/>
      <c r="F1197" s="205"/>
      <c r="G1197" s="205"/>
      <c r="H1197" s="205"/>
    </row>
    <row r="1198" spans="5:8">
      <c r="E1198" s="205"/>
      <c r="F1198" s="205"/>
      <c r="G1198" s="205"/>
      <c r="H1198" s="205"/>
    </row>
    <row r="1199" spans="5:8">
      <c r="E1199" s="205"/>
      <c r="F1199" s="205"/>
      <c r="G1199" s="205"/>
      <c r="H1199" s="205"/>
    </row>
    <row r="1200" spans="5:8">
      <c r="E1200" s="205"/>
      <c r="F1200" s="205"/>
      <c r="G1200" s="205"/>
      <c r="H1200" s="205"/>
    </row>
    <row r="1201" spans="5:8">
      <c r="E1201" s="205"/>
      <c r="F1201" s="205"/>
      <c r="G1201" s="205"/>
      <c r="H1201" s="205"/>
    </row>
    <row r="1202" spans="5:8">
      <c r="E1202" s="205"/>
      <c r="F1202" s="205"/>
      <c r="G1202" s="205"/>
      <c r="H1202" s="205"/>
    </row>
    <row r="1203" spans="5:8">
      <c r="E1203" s="205"/>
      <c r="F1203" s="205"/>
      <c r="G1203" s="205"/>
      <c r="H1203" s="205"/>
    </row>
    <row r="1204" spans="5:8">
      <c r="E1204" s="205"/>
      <c r="F1204" s="205"/>
      <c r="G1204" s="205"/>
      <c r="H1204" s="205"/>
    </row>
    <row r="1205" spans="5:8">
      <c r="E1205" s="205"/>
      <c r="F1205" s="205"/>
      <c r="G1205" s="205"/>
      <c r="H1205" s="205"/>
    </row>
    <row r="1206" spans="5:8">
      <c r="E1206" s="205"/>
      <c r="F1206" s="205"/>
      <c r="G1206" s="205"/>
      <c r="H1206" s="205"/>
    </row>
    <row r="1207" spans="5:8">
      <c r="E1207" s="205"/>
      <c r="F1207" s="205"/>
      <c r="G1207" s="205"/>
      <c r="H1207" s="205"/>
    </row>
    <row r="1208" spans="5:8">
      <c r="E1208" s="205"/>
      <c r="F1208" s="205"/>
      <c r="G1208" s="205"/>
      <c r="H1208" s="205"/>
    </row>
    <row r="1209" spans="5:8">
      <c r="E1209" s="205"/>
      <c r="F1209" s="205"/>
      <c r="G1209" s="205"/>
      <c r="H1209" s="205"/>
    </row>
    <row r="1210" spans="5:8">
      <c r="E1210" s="205"/>
      <c r="F1210" s="205"/>
      <c r="G1210" s="205"/>
      <c r="H1210" s="205"/>
    </row>
    <row r="1211" spans="5:8">
      <c r="E1211" s="205"/>
      <c r="F1211" s="205"/>
      <c r="G1211" s="205"/>
      <c r="H1211" s="205"/>
    </row>
    <row r="1212" spans="5:8">
      <c r="E1212" s="205"/>
      <c r="F1212" s="205"/>
      <c r="G1212" s="205"/>
      <c r="H1212" s="205"/>
    </row>
    <row r="1213" spans="5:8">
      <c r="E1213" s="205"/>
      <c r="F1213" s="205"/>
      <c r="G1213" s="205"/>
      <c r="H1213" s="205"/>
    </row>
    <row r="1214" spans="5:8">
      <c r="E1214" s="205"/>
      <c r="F1214" s="205"/>
      <c r="G1214" s="205"/>
      <c r="H1214" s="205"/>
    </row>
    <row r="1215" spans="5:8">
      <c r="E1215" s="205"/>
      <c r="F1215" s="205"/>
      <c r="G1215" s="205"/>
      <c r="H1215" s="205"/>
    </row>
    <row r="1216" spans="5:8">
      <c r="E1216" s="205"/>
      <c r="F1216" s="205"/>
      <c r="G1216" s="205"/>
      <c r="H1216" s="205"/>
    </row>
    <row r="1217" spans="5:8">
      <c r="E1217" s="205"/>
      <c r="F1217" s="205"/>
      <c r="G1217" s="205"/>
      <c r="H1217" s="205"/>
    </row>
    <row r="1218" spans="5:8">
      <c r="E1218" s="205"/>
      <c r="F1218" s="205"/>
      <c r="G1218" s="205"/>
      <c r="H1218" s="205"/>
    </row>
    <row r="1219" spans="5:8">
      <c r="E1219" s="205"/>
      <c r="F1219" s="205"/>
      <c r="G1219" s="205"/>
      <c r="H1219" s="205"/>
    </row>
    <row r="1220" spans="5:8">
      <c r="E1220" s="205"/>
      <c r="F1220" s="205"/>
      <c r="G1220" s="205"/>
      <c r="H1220" s="205"/>
    </row>
    <row r="1221" spans="5:8">
      <c r="E1221" s="205"/>
      <c r="F1221" s="205"/>
      <c r="G1221" s="205"/>
      <c r="H1221" s="205"/>
    </row>
    <row r="1222" spans="5:8">
      <c r="E1222" s="205"/>
      <c r="F1222" s="205"/>
      <c r="G1222" s="205"/>
      <c r="H1222" s="205"/>
    </row>
    <row r="1223" spans="5:8">
      <c r="E1223" s="205"/>
      <c r="F1223" s="205"/>
      <c r="G1223" s="205"/>
      <c r="H1223" s="205"/>
    </row>
    <row r="1224" spans="5:8">
      <c r="E1224" s="205"/>
      <c r="F1224" s="205"/>
      <c r="G1224" s="205"/>
      <c r="H1224" s="205"/>
    </row>
    <row r="1225" spans="5:8">
      <c r="E1225" s="205"/>
      <c r="F1225" s="205"/>
      <c r="G1225" s="205"/>
      <c r="H1225" s="205"/>
    </row>
    <row r="1226" spans="5:8">
      <c r="E1226" s="205"/>
      <c r="F1226" s="205"/>
      <c r="G1226" s="205"/>
      <c r="H1226" s="205"/>
    </row>
    <row r="1227" spans="5:8">
      <c r="E1227" s="205"/>
      <c r="F1227" s="205"/>
      <c r="G1227" s="205"/>
      <c r="H1227" s="205"/>
    </row>
    <row r="1228" spans="5:8">
      <c r="E1228" s="205"/>
      <c r="F1228" s="205"/>
      <c r="G1228" s="205"/>
      <c r="H1228" s="205"/>
    </row>
    <row r="1229" spans="5:8">
      <c r="E1229" s="205"/>
      <c r="F1229" s="205"/>
      <c r="G1229" s="205"/>
      <c r="H1229" s="205"/>
    </row>
    <row r="1230" spans="5:8">
      <c r="E1230" s="205"/>
      <c r="F1230" s="205"/>
      <c r="G1230" s="205"/>
      <c r="H1230" s="205"/>
    </row>
    <row r="1231" spans="5:8">
      <c r="E1231" s="205"/>
      <c r="F1231" s="205"/>
      <c r="G1231" s="205"/>
      <c r="H1231" s="205"/>
    </row>
    <row r="1232" spans="5:8">
      <c r="E1232" s="205"/>
      <c r="F1232" s="205"/>
      <c r="G1232" s="205"/>
      <c r="H1232" s="205"/>
    </row>
    <row r="1233" spans="5:8">
      <c r="E1233" s="205"/>
      <c r="F1233" s="205"/>
      <c r="G1233" s="205"/>
      <c r="H1233" s="205"/>
    </row>
    <row r="1234" spans="5:8">
      <c r="E1234" s="205"/>
      <c r="F1234" s="205"/>
      <c r="G1234" s="205"/>
      <c r="H1234" s="205"/>
    </row>
    <row r="1235" spans="5:8">
      <c r="E1235" s="205"/>
      <c r="F1235" s="205"/>
      <c r="G1235" s="205"/>
      <c r="H1235" s="205"/>
    </row>
    <row r="1236" spans="5:8">
      <c r="E1236" s="205"/>
      <c r="F1236" s="205"/>
      <c r="G1236" s="205"/>
      <c r="H1236" s="205"/>
    </row>
    <row r="1237" spans="5:8">
      <c r="E1237" s="205"/>
      <c r="F1237" s="205"/>
      <c r="G1237" s="205"/>
      <c r="H1237" s="205"/>
    </row>
    <row r="1238" spans="5:8">
      <c r="E1238" s="205"/>
      <c r="F1238" s="205"/>
      <c r="G1238" s="205"/>
      <c r="H1238" s="205"/>
    </row>
    <row r="1239" spans="5:8">
      <c r="E1239" s="205"/>
      <c r="F1239" s="205"/>
      <c r="G1239" s="205"/>
      <c r="H1239" s="205"/>
    </row>
    <row r="1240" spans="5:8">
      <c r="E1240" s="205"/>
      <c r="F1240" s="205"/>
      <c r="G1240" s="205"/>
      <c r="H1240" s="205"/>
    </row>
    <row r="1241" spans="5:8">
      <c r="E1241" s="205"/>
      <c r="F1241" s="205"/>
      <c r="G1241" s="205"/>
      <c r="H1241" s="205"/>
    </row>
    <row r="1242" spans="5:8">
      <c r="E1242" s="205"/>
      <c r="F1242" s="205"/>
      <c r="G1242" s="205"/>
      <c r="H1242" s="205"/>
    </row>
    <row r="1243" spans="5:8">
      <c r="E1243" s="205"/>
      <c r="F1243" s="205"/>
      <c r="G1243" s="205"/>
      <c r="H1243" s="205"/>
    </row>
    <row r="1244" spans="5:8">
      <c r="E1244" s="205"/>
      <c r="F1244" s="205"/>
      <c r="G1244" s="205"/>
      <c r="H1244" s="205"/>
    </row>
    <row r="1245" spans="5:8">
      <c r="E1245" s="205"/>
      <c r="F1245" s="205"/>
      <c r="G1245" s="205"/>
      <c r="H1245" s="205"/>
    </row>
    <row r="1246" spans="5:8">
      <c r="E1246" s="205"/>
      <c r="F1246" s="205"/>
      <c r="G1246" s="205"/>
      <c r="H1246" s="205"/>
    </row>
    <row r="1247" spans="5:8">
      <c r="E1247" s="205"/>
      <c r="F1247" s="205"/>
      <c r="G1247" s="205"/>
      <c r="H1247" s="205"/>
    </row>
    <row r="1248" spans="5:8">
      <c r="E1248" s="205"/>
      <c r="F1248" s="205"/>
      <c r="G1248" s="205"/>
      <c r="H1248" s="205"/>
    </row>
    <row r="1249" spans="5:8">
      <c r="E1249" s="205"/>
      <c r="F1249" s="205"/>
      <c r="G1249" s="205"/>
      <c r="H1249" s="205"/>
    </row>
    <row r="1250" spans="5:8">
      <c r="E1250" s="205"/>
      <c r="F1250" s="205"/>
      <c r="G1250" s="205"/>
      <c r="H1250" s="205"/>
    </row>
    <row r="1251" spans="5:8">
      <c r="E1251" s="205"/>
      <c r="F1251" s="205"/>
      <c r="G1251" s="205"/>
      <c r="H1251" s="205"/>
    </row>
    <row r="1252" spans="5:8">
      <c r="E1252" s="205"/>
      <c r="F1252" s="205"/>
      <c r="G1252" s="205"/>
      <c r="H1252" s="205"/>
    </row>
    <row r="1253" spans="5:8">
      <c r="E1253" s="205"/>
      <c r="F1253" s="205"/>
      <c r="G1253" s="205"/>
      <c r="H1253" s="205"/>
    </row>
    <row r="1254" spans="5:8">
      <c r="E1254" s="205"/>
      <c r="F1254" s="205"/>
      <c r="G1254" s="205"/>
      <c r="H1254" s="205"/>
    </row>
    <row r="1255" spans="5:8">
      <c r="E1255" s="205"/>
      <c r="F1255" s="205"/>
      <c r="G1255" s="205"/>
      <c r="H1255" s="205"/>
    </row>
    <row r="1256" spans="5:8">
      <c r="E1256" s="205"/>
      <c r="F1256" s="205"/>
      <c r="G1256" s="205"/>
      <c r="H1256" s="205"/>
    </row>
    <row r="1257" spans="5:8">
      <c r="E1257" s="205"/>
      <c r="F1257" s="205"/>
      <c r="G1257" s="205"/>
      <c r="H1257" s="205"/>
    </row>
    <row r="1258" spans="5:8">
      <c r="E1258" s="205"/>
      <c r="F1258" s="205"/>
      <c r="G1258" s="205"/>
      <c r="H1258" s="205"/>
    </row>
    <row r="1259" spans="5:8">
      <c r="E1259" s="205"/>
      <c r="F1259" s="205"/>
      <c r="G1259" s="205"/>
      <c r="H1259" s="205"/>
    </row>
    <row r="1260" spans="5:8">
      <c r="E1260" s="205"/>
      <c r="F1260" s="205"/>
      <c r="G1260" s="205"/>
      <c r="H1260" s="205"/>
    </row>
    <row r="1261" spans="5:8">
      <c r="E1261" s="205"/>
      <c r="F1261" s="205"/>
      <c r="G1261" s="205"/>
      <c r="H1261" s="205"/>
    </row>
    <row r="1262" spans="5:8">
      <c r="E1262" s="205"/>
      <c r="F1262" s="205"/>
      <c r="G1262" s="205"/>
      <c r="H1262" s="205"/>
    </row>
    <row r="1263" spans="5:8">
      <c r="E1263" s="205"/>
      <c r="F1263" s="205"/>
      <c r="G1263" s="205"/>
      <c r="H1263" s="205"/>
    </row>
    <row r="1264" spans="5:8">
      <c r="E1264" s="205"/>
      <c r="F1264" s="205"/>
      <c r="G1264" s="205"/>
      <c r="H1264" s="205"/>
    </row>
    <row r="1265" spans="5:8">
      <c r="E1265" s="205"/>
      <c r="F1265" s="205"/>
      <c r="G1265" s="205"/>
      <c r="H1265" s="205"/>
    </row>
    <row r="1266" spans="5:8">
      <c r="E1266" s="205"/>
      <c r="F1266" s="205"/>
      <c r="G1266" s="205"/>
      <c r="H1266" s="205"/>
    </row>
    <row r="1267" spans="5:8">
      <c r="E1267" s="205"/>
      <c r="F1267" s="205"/>
      <c r="G1267" s="205"/>
      <c r="H1267" s="205"/>
    </row>
    <row r="1268" spans="5:8">
      <c r="E1268" s="205"/>
      <c r="F1268" s="205"/>
      <c r="G1268" s="205"/>
      <c r="H1268" s="205"/>
    </row>
    <row r="1269" spans="5:8">
      <c r="E1269" s="205"/>
      <c r="F1269" s="205"/>
      <c r="G1269" s="205"/>
      <c r="H1269" s="205"/>
    </row>
    <row r="1270" spans="5:8">
      <c r="E1270" s="205"/>
      <c r="F1270" s="205"/>
      <c r="G1270" s="205"/>
      <c r="H1270" s="205"/>
    </row>
    <row r="1271" spans="5:8">
      <c r="E1271" s="205"/>
      <c r="F1271" s="205"/>
      <c r="G1271" s="205"/>
      <c r="H1271" s="205"/>
    </row>
    <row r="1272" spans="5:8">
      <c r="E1272" s="205"/>
      <c r="F1272" s="205"/>
      <c r="G1272" s="205"/>
      <c r="H1272" s="205"/>
    </row>
    <row r="1273" spans="5:8">
      <c r="E1273" s="205"/>
      <c r="F1273" s="205"/>
      <c r="G1273" s="205"/>
      <c r="H1273" s="205"/>
    </row>
    <row r="1274" spans="5:8">
      <c r="E1274" s="205"/>
      <c r="F1274" s="205"/>
      <c r="G1274" s="205"/>
      <c r="H1274" s="205"/>
    </row>
    <row r="1275" spans="5:8">
      <c r="E1275" s="205"/>
      <c r="F1275" s="205"/>
      <c r="G1275" s="205"/>
      <c r="H1275" s="205"/>
    </row>
    <row r="1276" spans="5:8">
      <c r="E1276" s="205"/>
      <c r="F1276" s="205"/>
      <c r="G1276" s="205"/>
      <c r="H1276" s="205"/>
    </row>
    <row r="1277" spans="5:8">
      <c r="E1277" s="205"/>
      <c r="F1277" s="205"/>
      <c r="G1277" s="205"/>
      <c r="H1277" s="205"/>
    </row>
    <row r="1278" spans="5:8">
      <c r="E1278" s="205"/>
      <c r="F1278" s="205"/>
      <c r="G1278" s="205"/>
      <c r="H1278" s="205"/>
    </row>
    <row r="1279" spans="5:8">
      <c r="E1279" s="205"/>
      <c r="F1279" s="205"/>
      <c r="G1279" s="205"/>
      <c r="H1279" s="205"/>
    </row>
    <row r="1280" spans="5:8">
      <c r="E1280" s="205"/>
      <c r="F1280" s="205"/>
      <c r="G1280" s="205"/>
      <c r="H1280" s="205"/>
    </row>
    <row r="1281" spans="5:8">
      <c r="E1281" s="205"/>
      <c r="F1281" s="205"/>
      <c r="G1281" s="205"/>
      <c r="H1281" s="205"/>
    </row>
    <row r="1282" spans="5:8">
      <c r="E1282" s="205"/>
      <c r="F1282" s="205"/>
      <c r="G1282" s="205"/>
      <c r="H1282" s="205"/>
    </row>
    <row r="1283" spans="5:8">
      <c r="E1283" s="205"/>
      <c r="F1283" s="205"/>
      <c r="G1283" s="205"/>
      <c r="H1283" s="205"/>
    </row>
    <row r="1284" spans="5:8">
      <c r="E1284" s="205"/>
      <c r="F1284" s="205"/>
      <c r="G1284" s="205"/>
      <c r="H1284" s="205"/>
    </row>
    <row r="1285" spans="5:8">
      <c r="E1285" s="205"/>
      <c r="F1285" s="205"/>
      <c r="G1285" s="205"/>
      <c r="H1285" s="205"/>
    </row>
    <row r="1286" spans="5:8">
      <c r="E1286" s="205"/>
      <c r="F1286" s="205"/>
      <c r="G1286" s="205"/>
      <c r="H1286" s="205"/>
    </row>
    <row r="1287" spans="5:8">
      <c r="E1287" s="205"/>
      <c r="F1287" s="205"/>
      <c r="G1287" s="205"/>
      <c r="H1287" s="205"/>
    </row>
    <row r="1288" spans="5:8">
      <c r="E1288" s="205"/>
      <c r="F1288" s="205"/>
      <c r="G1288" s="205"/>
      <c r="H1288" s="205"/>
    </row>
    <row r="1289" spans="5:8">
      <c r="E1289" s="205"/>
      <c r="F1289" s="205"/>
      <c r="G1289" s="205"/>
      <c r="H1289" s="205"/>
    </row>
    <row r="1290" spans="5:8">
      <c r="E1290" s="205"/>
      <c r="F1290" s="205"/>
      <c r="G1290" s="205"/>
      <c r="H1290" s="205"/>
    </row>
    <row r="1291" spans="5:8">
      <c r="E1291" s="205"/>
      <c r="F1291" s="205"/>
      <c r="G1291" s="205"/>
      <c r="H1291" s="205"/>
    </row>
    <row r="1292" spans="5:8">
      <c r="E1292" s="205"/>
      <c r="F1292" s="205"/>
      <c r="G1292" s="205"/>
      <c r="H1292" s="205"/>
    </row>
    <row r="1293" spans="5:8">
      <c r="E1293" s="205"/>
      <c r="F1293" s="205"/>
      <c r="G1293" s="205"/>
      <c r="H1293" s="205"/>
    </row>
    <row r="1294" spans="5:8">
      <c r="E1294" s="205"/>
      <c r="F1294" s="205"/>
      <c r="G1294" s="205"/>
      <c r="H1294" s="205"/>
    </row>
    <row r="1295" spans="5:8">
      <c r="E1295" s="205"/>
      <c r="F1295" s="205"/>
      <c r="G1295" s="205"/>
      <c r="H1295" s="205"/>
    </row>
    <row r="1296" spans="5:8">
      <c r="E1296" s="205"/>
      <c r="F1296" s="205"/>
      <c r="G1296" s="205"/>
      <c r="H1296" s="205"/>
    </row>
    <row r="1297" spans="5:8">
      <c r="E1297" s="205"/>
      <c r="F1297" s="205"/>
      <c r="G1297" s="205"/>
      <c r="H1297" s="205"/>
    </row>
    <row r="1298" spans="5:8">
      <c r="E1298" s="205"/>
      <c r="F1298" s="205"/>
      <c r="G1298" s="205"/>
      <c r="H1298" s="205"/>
    </row>
    <row r="1299" spans="5:8">
      <c r="E1299" s="205"/>
      <c r="F1299" s="205"/>
      <c r="G1299" s="205"/>
      <c r="H1299" s="205"/>
    </row>
    <row r="1300" spans="5:8">
      <c r="E1300" s="205"/>
      <c r="F1300" s="205"/>
      <c r="G1300" s="205"/>
      <c r="H1300" s="205"/>
    </row>
    <row r="1301" spans="5:8">
      <c r="E1301" s="205"/>
      <c r="F1301" s="205"/>
      <c r="G1301" s="205"/>
      <c r="H1301" s="205"/>
    </row>
    <row r="1302" spans="5:8">
      <c r="E1302" s="205"/>
      <c r="F1302" s="205"/>
      <c r="G1302" s="205"/>
      <c r="H1302" s="205"/>
    </row>
    <row r="1303" spans="5:8">
      <c r="E1303" s="205"/>
      <c r="F1303" s="205"/>
      <c r="G1303" s="205"/>
      <c r="H1303" s="205"/>
    </row>
    <row r="1304" spans="5:8">
      <c r="E1304" s="205"/>
      <c r="F1304" s="205"/>
      <c r="G1304" s="205"/>
      <c r="H1304" s="205"/>
    </row>
    <row r="1305" spans="5:8">
      <c r="E1305" s="205"/>
      <c r="F1305" s="205"/>
      <c r="G1305" s="205"/>
      <c r="H1305" s="205"/>
    </row>
    <row r="1306" spans="5:8">
      <c r="E1306" s="205"/>
      <c r="F1306" s="205"/>
      <c r="G1306" s="205"/>
      <c r="H1306" s="205"/>
    </row>
    <row r="1307" spans="5:8">
      <c r="E1307" s="205"/>
      <c r="F1307" s="205"/>
      <c r="G1307" s="205"/>
      <c r="H1307" s="205"/>
    </row>
    <row r="1308" spans="5:8">
      <c r="E1308" s="205"/>
      <c r="F1308" s="205"/>
      <c r="G1308" s="205"/>
      <c r="H1308" s="205"/>
    </row>
    <row r="1309" spans="5:8">
      <c r="E1309" s="205"/>
      <c r="F1309" s="205"/>
      <c r="G1309" s="205"/>
      <c r="H1309" s="205"/>
    </row>
    <row r="1310" spans="5:8">
      <c r="E1310" s="205"/>
      <c r="F1310" s="205"/>
      <c r="G1310" s="205"/>
      <c r="H1310" s="205"/>
    </row>
    <row r="1311" spans="5:8">
      <c r="E1311" s="205"/>
      <c r="F1311" s="205"/>
      <c r="G1311" s="205"/>
      <c r="H1311" s="205"/>
    </row>
    <row r="1312" spans="5:8">
      <c r="E1312" s="205"/>
      <c r="F1312" s="205"/>
      <c r="G1312" s="205"/>
      <c r="H1312" s="205"/>
    </row>
    <row r="1313" spans="5:8">
      <c r="E1313" s="205"/>
      <c r="F1313" s="205"/>
      <c r="G1313" s="205"/>
      <c r="H1313" s="205"/>
    </row>
    <row r="1314" spans="5:8">
      <c r="E1314" s="205"/>
      <c r="F1314" s="205"/>
      <c r="G1314" s="205"/>
      <c r="H1314" s="205"/>
    </row>
    <row r="1315" spans="5:8">
      <c r="E1315" s="205"/>
      <c r="F1315" s="205"/>
      <c r="G1315" s="205"/>
      <c r="H1315" s="205"/>
    </row>
    <row r="1316" spans="5:8">
      <c r="E1316" s="205"/>
      <c r="F1316" s="205"/>
      <c r="G1316" s="205"/>
      <c r="H1316" s="205"/>
    </row>
    <row r="1317" spans="5:8">
      <c r="E1317" s="205"/>
      <c r="F1317" s="205"/>
      <c r="G1317" s="205"/>
      <c r="H1317" s="205"/>
    </row>
    <row r="1318" spans="5:8">
      <c r="E1318" s="205"/>
      <c r="F1318" s="205"/>
      <c r="G1318" s="205"/>
      <c r="H1318" s="205"/>
    </row>
    <row r="1319" spans="5:8">
      <c r="E1319" s="205"/>
      <c r="F1319" s="205"/>
      <c r="G1319" s="205"/>
      <c r="H1319" s="205"/>
    </row>
    <row r="1320" spans="5:8">
      <c r="E1320" s="205"/>
      <c r="F1320" s="205"/>
      <c r="G1320" s="205"/>
      <c r="H1320" s="205"/>
    </row>
    <row r="1321" spans="5:8">
      <c r="E1321" s="205"/>
      <c r="F1321" s="205"/>
      <c r="G1321" s="205"/>
      <c r="H1321" s="205"/>
    </row>
    <row r="1322" spans="5:8">
      <c r="E1322" s="205"/>
      <c r="F1322" s="205"/>
      <c r="G1322" s="205"/>
      <c r="H1322" s="205"/>
    </row>
    <row r="1323" spans="5:8">
      <c r="E1323" s="205"/>
      <c r="F1323" s="205"/>
      <c r="G1323" s="205"/>
      <c r="H1323" s="205"/>
    </row>
    <row r="1324" spans="5:8">
      <c r="E1324" s="205"/>
      <c r="F1324" s="205"/>
      <c r="G1324" s="205"/>
      <c r="H1324" s="205"/>
    </row>
    <row r="1325" spans="5:8">
      <c r="E1325" s="205"/>
      <c r="F1325" s="205"/>
      <c r="G1325" s="205"/>
      <c r="H1325" s="205"/>
    </row>
    <row r="1326" spans="5:8">
      <c r="E1326" s="205"/>
      <c r="F1326" s="205"/>
      <c r="G1326" s="205"/>
      <c r="H1326" s="205"/>
    </row>
    <row r="1327" spans="5:8">
      <c r="E1327" s="205"/>
      <c r="F1327" s="205"/>
      <c r="G1327" s="205"/>
      <c r="H1327" s="205"/>
    </row>
    <row r="1328" spans="5:8">
      <c r="E1328" s="205"/>
      <c r="F1328" s="205"/>
      <c r="G1328" s="205"/>
      <c r="H1328" s="205"/>
    </row>
    <row r="1329" spans="5:8">
      <c r="E1329" s="205"/>
      <c r="F1329" s="205"/>
      <c r="G1329" s="205"/>
      <c r="H1329" s="205"/>
    </row>
    <row r="1330" spans="5:8">
      <c r="E1330" s="205"/>
      <c r="F1330" s="205"/>
      <c r="G1330" s="205"/>
      <c r="H1330" s="205"/>
    </row>
    <row r="1331" spans="5:8">
      <c r="E1331" s="205"/>
      <c r="F1331" s="205"/>
      <c r="G1331" s="205"/>
      <c r="H1331" s="205"/>
    </row>
    <row r="1332" spans="5:8">
      <c r="E1332" s="205"/>
      <c r="F1332" s="205"/>
      <c r="G1332" s="205"/>
      <c r="H1332" s="205"/>
    </row>
    <row r="1333" spans="5:8">
      <c r="E1333" s="205"/>
      <c r="F1333" s="205"/>
      <c r="G1333" s="205"/>
      <c r="H1333" s="205"/>
    </row>
    <row r="1334" spans="5:8">
      <c r="E1334" s="205"/>
      <c r="F1334" s="205"/>
      <c r="G1334" s="205"/>
      <c r="H1334" s="205"/>
    </row>
    <row r="1335" spans="5:8">
      <c r="E1335" s="205"/>
      <c r="F1335" s="205"/>
      <c r="G1335" s="205"/>
      <c r="H1335" s="205"/>
    </row>
    <row r="1336" spans="5:8">
      <c r="E1336" s="205"/>
      <c r="F1336" s="205"/>
      <c r="G1336" s="205"/>
      <c r="H1336" s="205"/>
    </row>
    <row r="1337" spans="5:8">
      <c r="E1337" s="205"/>
      <c r="F1337" s="205"/>
      <c r="G1337" s="205"/>
      <c r="H1337" s="205"/>
    </row>
    <row r="1338" spans="5:8">
      <c r="E1338" s="205"/>
      <c r="F1338" s="205"/>
      <c r="G1338" s="205"/>
      <c r="H1338" s="205"/>
    </row>
    <row r="1339" spans="5:8">
      <c r="E1339" s="205"/>
      <c r="F1339" s="205"/>
      <c r="G1339" s="205"/>
      <c r="H1339" s="205"/>
    </row>
    <row r="1340" spans="5:8">
      <c r="E1340" s="205"/>
      <c r="F1340" s="205"/>
      <c r="G1340" s="205"/>
      <c r="H1340" s="205"/>
    </row>
    <row r="1341" spans="5:8">
      <c r="E1341" s="205"/>
      <c r="F1341" s="205"/>
      <c r="G1341" s="205"/>
      <c r="H1341" s="205"/>
    </row>
    <row r="1342" spans="5:8">
      <c r="E1342" s="205"/>
      <c r="F1342" s="205"/>
      <c r="G1342" s="205"/>
      <c r="H1342" s="205"/>
    </row>
    <row r="1343" spans="5:8">
      <c r="E1343" s="205"/>
      <c r="F1343" s="205"/>
      <c r="G1343" s="205"/>
      <c r="H1343" s="205"/>
    </row>
    <row r="1344" spans="5:8">
      <c r="E1344" s="205"/>
      <c r="F1344" s="205"/>
      <c r="G1344" s="205"/>
      <c r="H1344" s="205"/>
    </row>
    <row r="1345" spans="5:8">
      <c r="E1345" s="205"/>
      <c r="F1345" s="205"/>
      <c r="G1345" s="205"/>
      <c r="H1345" s="205"/>
    </row>
    <row r="1346" spans="5:8">
      <c r="E1346" s="205"/>
      <c r="F1346" s="205"/>
      <c r="G1346" s="205"/>
      <c r="H1346" s="205"/>
    </row>
    <row r="1347" spans="5:8">
      <c r="E1347" s="205"/>
      <c r="F1347" s="205"/>
      <c r="G1347" s="205"/>
      <c r="H1347" s="205"/>
    </row>
    <row r="1348" spans="5:8">
      <c r="E1348" s="205"/>
      <c r="F1348" s="205"/>
      <c r="G1348" s="205"/>
      <c r="H1348" s="205"/>
    </row>
    <row r="1349" spans="5:8">
      <c r="E1349" s="205"/>
      <c r="F1349" s="205"/>
      <c r="G1349" s="205"/>
      <c r="H1349" s="205"/>
    </row>
    <row r="1350" spans="5:8">
      <c r="E1350" s="205"/>
      <c r="F1350" s="205"/>
      <c r="G1350" s="205"/>
      <c r="H1350" s="205"/>
    </row>
    <row r="1351" spans="5:8">
      <c r="E1351" s="205"/>
      <c r="F1351" s="205"/>
      <c r="G1351" s="205"/>
      <c r="H1351" s="205"/>
    </row>
    <row r="1352" spans="5:8">
      <c r="E1352" s="205"/>
      <c r="F1352" s="205"/>
      <c r="G1352" s="205"/>
      <c r="H1352" s="205"/>
    </row>
    <row r="1353" spans="5:8">
      <c r="E1353" s="205"/>
      <c r="F1353" s="205"/>
      <c r="G1353" s="205"/>
      <c r="H1353" s="205"/>
    </row>
    <row r="1354" spans="5:8">
      <c r="E1354" s="205"/>
      <c r="F1354" s="205"/>
      <c r="G1354" s="205"/>
      <c r="H1354" s="205"/>
    </row>
    <row r="1355" spans="5:8">
      <c r="E1355" s="205"/>
      <c r="F1355" s="205"/>
      <c r="G1355" s="205"/>
      <c r="H1355" s="205"/>
    </row>
    <row r="1356" spans="5:8">
      <c r="E1356" s="205"/>
      <c r="F1356" s="205"/>
      <c r="G1356" s="205"/>
      <c r="H1356" s="205"/>
    </row>
    <row r="1357" spans="5:8">
      <c r="E1357" s="205"/>
      <c r="F1357" s="205"/>
      <c r="G1357" s="205"/>
      <c r="H1357" s="205"/>
    </row>
    <row r="1358" spans="5:8">
      <c r="E1358" s="205"/>
      <c r="F1358" s="205"/>
      <c r="G1358" s="205"/>
      <c r="H1358" s="205"/>
    </row>
    <row r="1359" spans="5:8">
      <c r="E1359" s="205"/>
      <c r="F1359" s="205"/>
      <c r="G1359" s="205"/>
      <c r="H1359" s="205"/>
    </row>
    <row r="1360" spans="5:8">
      <c r="E1360" s="205"/>
      <c r="F1360" s="205"/>
      <c r="G1360" s="205"/>
      <c r="H1360" s="205"/>
    </row>
    <row r="1361" spans="5:8">
      <c r="E1361" s="205"/>
      <c r="F1361" s="205"/>
      <c r="G1361" s="205"/>
      <c r="H1361" s="205"/>
    </row>
    <row r="1362" spans="5:8">
      <c r="E1362" s="205"/>
      <c r="F1362" s="205"/>
      <c r="G1362" s="205"/>
      <c r="H1362" s="205"/>
    </row>
    <row r="1363" spans="5:8">
      <c r="E1363" s="205"/>
      <c r="F1363" s="205"/>
      <c r="G1363" s="205"/>
      <c r="H1363" s="205"/>
    </row>
    <row r="1364" spans="5:8">
      <c r="E1364" s="205"/>
      <c r="F1364" s="205"/>
      <c r="G1364" s="205"/>
      <c r="H1364" s="205"/>
    </row>
    <row r="1365" spans="5:8">
      <c r="E1365" s="205"/>
      <c r="F1365" s="205"/>
      <c r="G1365" s="205"/>
      <c r="H1365" s="205"/>
    </row>
    <row r="1366" spans="5:8">
      <c r="E1366" s="205"/>
      <c r="F1366" s="205"/>
      <c r="G1366" s="205"/>
      <c r="H1366" s="205"/>
    </row>
    <row r="1367" spans="5:8">
      <c r="E1367" s="205"/>
      <c r="F1367" s="205"/>
      <c r="G1367" s="205"/>
      <c r="H1367" s="205"/>
    </row>
    <row r="1368" spans="5:8">
      <c r="E1368" s="205"/>
      <c r="F1368" s="205"/>
      <c r="G1368" s="205"/>
      <c r="H1368" s="205"/>
    </row>
    <row r="1369" spans="5:8">
      <c r="E1369" s="205"/>
      <c r="F1369" s="205"/>
      <c r="G1369" s="205"/>
      <c r="H1369" s="205"/>
    </row>
    <row r="1370" spans="5:8">
      <c r="E1370" s="205"/>
      <c r="F1370" s="205"/>
      <c r="G1370" s="205"/>
      <c r="H1370" s="205"/>
    </row>
    <row r="1371" spans="5:8">
      <c r="E1371" s="205"/>
      <c r="F1371" s="205"/>
      <c r="G1371" s="205"/>
      <c r="H1371" s="205"/>
    </row>
    <row r="1372" spans="5:8">
      <c r="E1372" s="205"/>
      <c r="F1372" s="205"/>
      <c r="G1372" s="205"/>
      <c r="H1372" s="205"/>
    </row>
    <row r="1373" spans="5:8">
      <c r="E1373" s="205"/>
      <c r="F1373" s="205"/>
      <c r="G1373" s="205"/>
      <c r="H1373" s="205"/>
    </row>
    <row r="1374" spans="5:8">
      <c r="E1374" s="205"/>
      <c r="F1374" s="205"/>
      <c r="G1374" s="205"/>
      <c r="H1374" s="205"/>
    </row>
    <row r="1375" spans="5:8">
      <c r="E1375" s="205"/>
      <c r="F1375" s="205"/>
      <c r="G1375" s="205"/>
      <c r="H1375" s="205"/>
    </row>
    <row r="1376" spans="5:8">
      <c r="E1376" s="205"/>
      <c r="F1376" s="205"/>
      <c r="G1376" s="205"/>
      <c r="H1376" s="205"/>
    </row>
    <row r="1377" spans="5:8">
      <c r="E1377" s="205"/>
      <c r="F1377" s="205"/>
      <c r="G1377" s="205"/>
      <c r="H1377" s="205"/>
    </row>
    <row r="1378" spans="5:8">
      <c r="E1378" s="205"/>
      <c r="F1378" s="205"/>
      <c r="G1378" s="205"/>
      <c r="H1378" s="205"/>
    </row>
    <row r="1379" spans="5:8">
      <c r="E1379" s="205"/>
      <c r="F1379" s="205"/>
      <c r="G1379" s="205"/>
      <c r="H1379" s="205"/>
    </row>
    <row r="1380" spans="5:8">
      <c r="E1380" s="205"/>
      <c r="F1380" s="205"/>
      <c r="G1380" s="205"/>
      <c r="H1380" s="205"/>
    </row>
    <row r="1381" spans="5:8">
      <c r="E1381" s="205"/>
      <c r="F1381" s="205"/>
      <c r="G1381" s="205"/>
      <c r="H1381" s="205"/>
    </row>
    <row r="1382" spans="5:8">
      <c r="E1382" s="205"/>
      <c r="F1382" s="205"/>
      <c r="G1382" s="205"/>
      <c r="H1382" s="205"/>
    </row>
    <row r="1383" spans="5:8">
      <c r="E1383" s="205"/>
      <c r="F1383" s="205"/>
      <c r="G1383" s="205"/>
      <c r="H1383" s="205"/>
    </row>
    <row r="1384" spans="5:8">
      <c r="E1384" s="205"/>
      <c r="F1384" s="205"/>
      <c r="G1384" s="205"/>
      <c r="H1384" s="205"/>
    </row>
    <row r="1385" spans="5:8">
      <c r="E1385" s="205"/>
      <c r="F1385" s="205"/>
      <c r="G1385" s="205"/>
      <c r="H1385" s="205"/>
    </row>
    <row r="1386" spans="5:8">
      <c r="E1386" s="205"/>
      <c r="F1386" s="205"/>
      <c r="G1386" s="205"/>
      <c r="H1386" s="205"/>
    </row>
    <row r="1387" spans="5:8">
      <c r="E1387" s="205"/>
      <c r="F1387" s="205"/>
      <c r="G1387" s="205"/>
      <c r="H1387" s="205"/>
    </row>
    <row r="1388" spans="5:8">
      <c r="E1388" s="205"/>
      <c r="F1388" s="205"/>
      <c r="G1388" s="205"/>
      <c r="H1388" s="205"/>
    </row>
    <row r="1389" spans="5:8">
      <c r="E1389" s="205"/>
      <c r="F1389" s="205"/>
      <c r="G1389" s="205"/>
      <c r="H1389" s="205"/>
    </row>
    <row r="1390" spans="5:8">
      <c r="E1390" s="205"/>
      <c r="F1390" s="205"/>
      <c r="G1390" s="205"/>
      <c r="H1390" s="205"/>
    </row>
    <row r="1391" spans="5:8">
      <c r="E1391" s="205"/>
      <c r="F1391" s="205"/>
      <c r="G1391" s="205"/>
      <c r="H1391" s="205"/>
    </row>
    <row r="1392" spans="5:8">
      <c r="E1392" s="205"/>
      <c r="F1392" s="205"/>
      <c r="G1392" s="205"/>
      <c r="H1392" s="205"/>
    </row>
    <row r="1393" spans="5:8">
      <c r="E1393" s="205"/>
      <c r="F1393" s="205"/>
      <c r="G1393" s="205"/>
      <c r="H1393" s="205"/>
    </row>
    <row r="1394" spans="5:8">
      <c r="E1394" s="205"/>
      <c r="F1394" s="205"/>
      <c r="G1394" s="205"/>
      <c r="H1394" s="205"/>
    </row>
    <row r="1395" spans="5:8">
      <c r="E1395" s="205"/>
      <c r="F1395" s="205"/>
      <c r="G1395" s="205"/>
      <c r="H1395" s="205"/>
    </row>
    <row r="1396" spans="5:8">
      <c r="E1396" s="205"/>
      <c r="F1396" s="205"/>
      <c r="G1396" s="205"/>
      <c r="H1396" s="205"/>
    </row>
    <row r="1397" spans="5:8">
      <c r="E1397" s="205"/>
      <c r="F1397" s="205"/>
      <c r="G1397" s="205"/>
      <c r="H1397" s="205"/>
    </row>
    <row r="1398" spans="5:8">
      <c r="E1398" s="205"/>
      <c r="F1398" s="205"/>
      <c r="G1398" s="205"/>
      <c r="H1398" s="205"/>
    </row>
    <row r="1399" spans="5:8">
      <c r="E1399" s="205"/>
      <c r="F1399" s="205"/>
      <c r="G1399" s="205"/>
      <c r="H1399" s="205"/>
    </row>
    <row r="1400" spans="5:8">
      <c r="E1400" s="205"/>
      <c r="F1400" s="205"/>
      <c r="G1400" s="205"/>
      <c r="H1400" s="205"/>
    </row>
    <row r="1401" spans="5:8">
      <c r="E1401" s="205"/>
      <c r="F1401" s="205"/>
      <c r="G1401" s="205"/>
      <c r="H1401" s="205"/>
    </row>
    <row r="1402" spans="5:8">
      <c r="E1402" s="205"/>
      <c r="F1402" s="205"/>
      <c r="G1402" s="205"/>
      <c r="H1402" s="205"/>
    </row>
    <row r="1403" spans="5:8">
      <c r="E1403" s="205"/>
      <c r="F1403" s="205"/>
      <c r="G1403" s="205"/>
      <c r="H1403" s="205"/>
    </row>
    <row r="1404" spans="5:8">
      <c r="E1404" s="205"/>
      <c r="F1404" s="205"/>
      <c r="G1404" s="205"/>
      <c r="H1404" s="205"/>
    </row>
    <row r="1405" spans="5:8">
      <c r="E1405" s="205"/>
      <c r="F1405" s="205"/>
      <c r="G1405" s="205"/>
      <c r="H1405" s="205"/>
    </row>
    <row r="1406" spans="5:8">
      <c r="E1406" s="205"/>
      <c r="F1406" s="205"/>
      <c r="G1406" s="205"/>
      <c r="H1406" s="205"/>
    </row>
    <row r="1407" spans="5:8">
      <c r="E1407" s="205"/>
      <c r="F1407" s="205"/>
      <c r="G1407" s="205"/>
      <c r="H1407" s="205"/>
    </row>
    <row r="1408" spans="5:8">
      <c r="E1408" s="205"/>
      <c r="F1408" s="205"/>
      <c r="G1408" s="205"/>
      <c r="H1408" s="205"/>
    </row>
    <row r="1409" spans="5:8">
      <c r="E1409" s="205"/>
      <c r="F1409" s="205"/>
      <c r="G1409" s="205"/>
      <c r="H1409" s="205"/>
    </row>
    <row r="1410" spans="5:8">
      <c r="E1410" s="205"/>
      <c r="F1410" s="205"/>
      <c r="G1410" s="205"/>
      <c r="H1410" s="205"/>
    </row>
    <row r="1411" spans="5:8">
      <c r="E1411" s="205"/>
      <c r="F1411" s="205"/>
      <c r="G1411" s="205"/>
      <c r="H1411" s="205"/>
    </row>
    <row r="1412" spans="5:8">
      <c r="E1412" s="205"/>
      <c r="F1412" s="205"/>
      <c r="G1412" s="205"/>
      <c r="H1412" s="205"/>
    </row>
    <row r="1413" spans="5:8">
      <c r="E1413" s="205"/>
      <c r="F1413" s="205"/>
      <c r="G1413" s="205"/>
      <c r="H1413" s="205"/>
    </row>
    <row r="1414" spans="5:8">
      <c r="E1414" s="205"/>
      <c r="F1414" s="205"/>
      <c r="G1414" s="205"/>
      <c r="H1414" s="205"/>
    </row>
    <row r="1415" spans="5:8">
      <c r="E1415" s="205"/>
      <c r="F1415" s="205"/>
      <c r="G1415" s="205"/>
      <c r="H1415" s="205"/>
    </row>
    <row r="1416" spans="5:8">
      <c r="E1416" s="205"/>
      <c r="F1416" s="205"/>
      <c r="G1416" s="205"/>
      <c r="H1416" s="205"/>
    </row>
    <row r="1417" spans="5:8">
      <c r="E1417" s="205"/>
      <c r="F1417" s="205"/>
      <c r="G1417" s="205"/>
      <c r="H1417" s="205"/>
    </row>
    <row r="1418" spans="5:8">
      <c r="E1418" s="205"/>
      <c r="F1418" s="205"/>
      <c r="G1418" s="205"/>
      <c r="H1418" s="205"/>
    </row>
    <row r="1419" spans="5:8">
      <c r="E1419" s="205"/>
      <c r="F1419" s="205"/>
      <c r="G1419" s="205"/>
      <c r="H1419" s="205"/>
    </row>
    <row r="1420" spans="5:8">
      <c r="E1420" s="205"/>
      <c r="F1420" s="205"/>
      <c r="G1420" s="205"/>
      <c r="H1420" s="205"/>
    </row>
    <row r="1421" spans="5:8">
      <c r="E1421" s="205"/>
      <c r="F1421" s="205"/>
      <c r="G1421" s="205"/>
      <c r="H1421" s="205"/>
    </row>
    <row r="1422" spans="5:8">
      <c r="E1422" s="205"/>
      <c r="F1422" s="205"/>
      <c r="G1422" s="205"/>
      <c r="H1422" s="205"/>
    </row>
    <row r="1423" spans="5:8">
      <c r="E1423" s="205"/>
      <c r="F1423" s="205"/>
      <c r="G1423" s="205"/>
      <c r="H1423" s="205"/>
    </row>
    <row r="1424" spans="5:8">
      <c r="E1424" s="205"/>
      <c r="F1424" s="205"/>
      <c r="G1424" s="205"/>
      <c r="H1424" s="205"/>
    </row>
    <row r="1425" spans="5:8">
      <c r="E1425" s="205"/>
      <c r="F1425" s="205"/>
      <c r="G1425" s="205"/>
      <c r="H1425" s="205"/>
    </row>
    <row r="1426" spans="5:8">
      <c r="E1426" s="205"/>
      <c r="F1426" s="205"/>
      <c r="G1426" s="205"/>
      <c r="H1426" s="205"/>
    </row>
    <row r="1427" spans="5:8">
      <c r="E1427" s="205"/>
      <c r="F1427" s="205"/>
      <c r="G1427" s="205"/>
      <c r="H1427" s="205"/>
    </row>
    <row r="1428" spans="5:8">
      <c r="E1428" s="205"/>
      <c r="F1428" s="205"/>
      <c r="G1428" s="205"/>
      <c r="H1428" s="205"/>
    </row>
    <row r="1429" spans="5:8">
      <c r="E1429" s="205"/>
      <c r="F1429" s="205"/>
      <c r="G1429" s="205"/>
      <c r="H1429" s="205"/>
    </row>
    <row r="1430" spans="5:8">
      <c r="E1430" s="205"/>
      <c r="F1430" s="205"/>
      <c r="G1430" s="205"/>
      <c r="H1430" s="205"/>
    </row>
    <row r="1431" spans="5:8">
      <c r="E1431" s="205"/>
      <c r="F1431" s="205"/>
      <c r="G1431" s="205"/>
      <c r="H1431" s="205"/>
    </row>
    <row r="1432" spans="5:8">
      <c r="E1432" s="205"/>
      <c r="F1432" s="205"/>
      <c r="G1432" s="205"/>
      <c r="H1432" s="205"/>
    </row>
    <row r="1433" spans="5:8">
      <c r="E1433" s="205"/>
      <c r="F1433" s="205"/>
      <c r="G1433" s="205"/>
      <c r="H1433" s="205"/>
    </row>
    <row r="1434" spans="5:8">
      <c r="E1434" s="205"/>
      <c r="F1434" s="205"/>
      <c r="G1434" s="205"/>
      <c r="H1434" s="205"/>
    </row>
    <row r="1435" spans="5:8">
      <c r="E1435" s="205"/>
      <c r="F1435" s="205"/>
      <c r="G1435" s="205"/>
      <c r="H1435" s="205"/>
    </row>
    <row r="1436" spans="5:8">
      <c r="E1436" s="205"/>
      <c r="F1436" s="205"/>
      <c r="G1436" s="205"/>
      <c r="H1436" s="205"/>
    </row>
    <row r="1437" spans="5:8">
      <c r="E1437" s="205"/>
      <c r="F1437" s="205"/>
      <c r="G1437" s="205"/>
      <c r="H1437" s="205"/>
    </row>
    <row r="1438" spans="5:8">
      <c r="E1438" s="205"/>
      <c r="F1438" s="205"/>
      <c r="G1438" s="205"/>
      <c r="H1438" s="205"/>
    </row>
    <row r="1439" spans="5:8">
      <c r="E1439" s="205"/>
      <c r="F1439" s="205"/>
      <c r="G1439" s="205"/>
      <c r="H1439" s="205"/>
    </row>
    <row r="1440" spans="5:8">
      <c r="E1440" s="205"/>
      <c r="F1440" s="205"/>
      <c r="G1440" s="205"/>
      <c r="H1440" s="205"/>
    </row>
    <row r="1441" spans="5:8">
      <c r="E1441" s="205"/>
      <c r="F1441" s="205"/>
      <c r="G1441" s="205"/>
      <c r="H1441" s="205"/>
    </row>
    <row r="1442" spans="5:8">
      <c r="E1442" s="205"/>
      <c r="F1442" s="205"/>
      <c r="G1442" s="205"/>
      <c r="H1442" s="205"/>
    </row>
    <row r="1443" spans="5:8">
      <c r="E1443" s="205"/>
      <c r="F1443" s="205"/>
      <c r="G1443" s="205"/>
      <c r="H1443" s="205"/>
    </row>
    <row r="1444" spans="5:8">
      <c r="E1444" s="205"/>
      <c r="F1444" s="205"/>
      <c r="G1444" s="205"/>
      <c r="H1444" s="205"/>
    </row>
    <row r="1445" spans="5:8">
      <c r="E1445" s="205"/>
      <c r="F1445" s="205"/>
      <c r="G1445" s="205"/>
      <c r="H1445" s="205"/>
    </row>
    <row r="1446" spans="5:8">
      <c r="E1446" s="205"/>
      <c r="F1446" s="205"/>
      <c r="G1446" s="205"/>
      <c r="H1446" s="205"/>
    </row>
    <row r="1447" spans="5:8">
      <c r="E1447" s="205"/>
      <c r="F1447" s="205"/>
      <c r="G1447" s="205"/>
      <c r="H1447" s="205"/>
    </row>
    <row r="1448" spans="5:8">
      <c r="E1448" s="205"/>
      <c r="F1448" s="205"/>
      <c r="G1448" s="205"/>
      <c r="H1448" s="205"/>
    </row>
    <row r="1449" spans="5:8">
      <c r="E1449" s="205"/>
      <c r="F1449" s="205"/>
      <c r="G1449" s="205"/>
      <c r="H1449" s="205"/>
    </row>
    <row r="1450" spans="5:8">
      <c r="E1450" s="205"/>
      <c r="F1450" s="205"/>
      <c r="G1450" s="205"/>
      <c r="H1450" s="205"/>
    </row>
    <row r="1451" spans="5:8">
      <c r="E1451" s="205"/>
      <c r="F1451" s="205"/>
      <c r="G1451" s="205"/>
      <c r="H1451" s="205"/>
    </row>
    <row r="1452" spans="5:8">
      <c r="E1452" s="205"/>
      <c r="F1452" s="205"/>
      <c r="G1452" s="205"/>
      <c r="H1452" s="205"/>
    </row>
    <row r="1453" spans="5:8">
      <c r="E1453" s="205"/>
      <c r="F1453" s="205"/>
      <c r="G1453" s="205"/>
      <c r="H1453" s="205"/>
    </row>
    <row r="1454" spans="5:8">
      <c r="E1454" s="205"/>
      <c r="F1454" s="205"/>
      <c r="G1454" s="205"/>
      <c r="H1454" s="205"/>
    </row>
    <row r="1455" spans="5:8">
      <c r="E1455" s="205"/>
      <c r="F1455" s="205"/>
      <c r="G1455" s="205"/>
      <c r="H1455" s="205"/>
    </row>
    <row r="1456" spans="5:8">
      <c r="E1456" s="205"/>
      <c r="F1456" s="205"/>
      <c r="G1456" s="205"/>
      <c r="H1456" s="205"/>
    </row>
    <row r="1457" spans="5:8">
      <c r="E1457" s="205"/>
      <c r="F1457" s="205"/>
      <c r="G1457" s="205"/>
      <c r="H1457" s="205"/>
    </row>
    <row r="1458" spans="5:8">
      <c r="E1458" s="205"/>
      <c r="F1458" s="205"/>
      <c r="G1458" s="205"/>
      <c r="H1458" s="205"/>
    </row>
    <row r="1459" spans="5:8">
      <c r="E1459" s="205"/>
      <c r="F1459" s="205"/>
      <c r="G1459" s="205"/>
      <c r="H1459" s="205"/>
    </row>
    <row r="1460" spans="5:8">
      <c r="E1460" s="205"/>
      <c r="F1460" s="205"/>
      <c r="G1460" s="205"/>
      <c r="H1460" s="205"/>
    </row>
    <row r="1461" spans="5:8">
      <c r="E1461" s="205"/>
      <c r="F1461" s="205"/>
      <c r="G1461" s="205"/>
      <c r="H1461" s="205"/>
    </row>
    <row r="1462" spans="5:8">
      <c r="E1462" s="205"/>
      <c r="F1462" s="205"/>
      <c r="G1462" s="205"/>
      <c r="H1462" s="205"/>
    </row>
    <row r="1463" spans="5:8">
      <c r="E1463" s="205"/>
      <c r="F1463" s="205"/>
      <c r="G1463" s="205"/>
      <c r="H1463" s="205"/>
    </row>
    <row r="1464" spans="5:8">
      <c r="E1464" s="205"/>
      <c r="F1464" s="205"/>
      <c r="G1464" s="205"/>
      <c r="H1464" s="205"/>
    </row>
    <row r="1465" spans="5:8">
      <c r="E1465" s="205"/>
      <c r="F1465" s="205"/>
      <c r="G1465" s="205"/>
      <c r="H1465" s="205"/>
    </row>
    <row r="1466" spans="5:8">
      <c r="E1466" s="205"/>
      <c r="F1466" s="205"/>
      <c r="G1466" s="205"/>
      <c r="H1466" s="205"/>
    </row>
    <row r="1467" spans="5:8">
      <c r="E1467" s="205"/>
      <c r="F1467" s="205"/>
      <c r="G1467" s="205"/>
      <c r="H1467" s="205"/>
    </row>
    <row r="1468" spans="5:8">
      <c r="E1468" s="205"/>
      <c r="F1468" s="205"/>
      <c r="G1468" s="205"/>
      <c r="H1468" s="205"/>
    </row>
    <row r="1469" spans="5:8">
      <c r="E1469" s="205"/>
      <c r="F1469" s="205"/>
      <c r="G1469" s="205"/>
      <c r="H1469" s="205"/>
    </row>
    <row r="1470" spans="5:8">
      <c r="E1470" s="205"/>
      <c r="F1470" s="205"/>
      <c r="G1470" s="205"/>
      <c r="H1470" s="205"/>
    </row>
    <row r="1471" spans="5:8">
      <c r="E1471" s="205"/>
      <c r="F1471" s="205"/>
      <c r="G1471" s="205"/>
      <c r="H1471" s="205"/>
    </row>
    <row r="1472" spans="5:8">
      <c r="E1472" s="205"/>
      <c r="F1472" s="205"/>
      <c r="G1472" s="205"/>
      <c r="H1472" s="205"/>
    </row>
    <row r="1473" spans="5:8">
      <c r="E1473" s="205"/>
      <c r="F1473" s="205"/>
      <c r="G1473" s="205"/>
      <c r="H1473" s="205"/>
    </row>
    <row r="1474" spans="5:8">
      <c r="E1474" s="205"/>
      <c r="F1474" s="205"/>
      <c r="G1474" s="205"/>
      <c r="H1474" s="205"/>
    </row>
    <row r="1475" spans="5:8">
      <c r="E1475" s="205"/>
      <c r="F1475" s="205"/>
      <c r="G1475" s="205"/>
      <c r="H1475" s="205"/>
    </row>
    <row r="1476" spans="5:8">
      <c r="E1476" s="205"/>
      <c r="F1476" s="205"/>
      <c r="G1476" s="205"/>
      <c r="H1476" s="205"/>
    </row>
    <row r="1477" spans="5:8">
      <c r="E1477" s="205"/>
      <c r="F1477" s="205"/>
      <c r="G1477" s="205"/>
      <c r="H1477" s="205"/>
    </row>
    <row r="1478" spans="5:8">
      <c r="E1478" s="205"/>
      <c r="F1478" s="205"/>
      <c r="G1478" s="205"/>
      <c r="H1478" s="205"/>
    </row>
    <row r="1479" spans="5:8">
      <c r="E1479" s="205"/>
      <c r="F1479" s="205"/>
      <c r="G1479" s="205"/>
      <c r="H1479" s="205"/>
    </row>
    <row r="1480" spans="5:8">
      <c r="E1480" s="205"/>
      <c r="F1480" s="205"/>
      <c r="G1480" s="205"/>
      <c r="H1480" s="205"/>
    </row>
    <row r="1481" spans="5:8">
      <c r="E1481" s="205"/>
      <c r="F1481" s="205"/>
      <c r="G1481" s="205"/>
      <c r="H1481" s="205"/>
    </row>
    <row r="1482" spans="5:8">
      <c r="E1482" s="205"/>
      <c r="F1482" s="205"/>
      <c r="G1482" s="205"/>
      <c r="H1482" s="205"/>
    </row>
    <row r="1483" spans="5:8">
      <c r="E1483" s="205"/>
      <c r="F1483" s="205"/>
      <c r="G1483" s="205"/>
      <c r="H1483" s="205"/>
    </row>
    <row r="1484" spans="5:8">
      <c r="E1484" s="205"/>
      <c r="F1484" s="205"/>
      <c r="G1484" s="205"/>
      <c r="H1484" s="205"/>
    </row>
    <row r="1485" spans="5:8">
      <c r="E1485" s="205"/>
      <c r="F1485" s="205"/>
      <c r="G1485" s="205"/>
      <c r="H1485" s="205"/>
    </row>
    <row r="1486" spans="5:8">
      <c r="E1486" s="205"/>
      <c r="F1486" s="205"/>
      <c r="G1486" s="205"/>
      <c r="H1486" s="205"/>
    </row>
    <row r="1487" spans="5:8">
      <c r="E1487" s="205"/>
      <c r="F1487" s="205"/>
      <c r="G1487" s="205"/>
      <c r="H1487" s="205"/>
    </row>
    <row r="1488" spans="5:8">
      <c r="E1488" s="205"/>
      <c r="F1488" s="205"/>
      <c r="G1488" s="205"/>
      <c r="H1488" s="205"/>
    </row>
    <row r="1489" spans="5:8">
      <c r="E1489" s="205"/>
      <c r="F1489" s="205"/>
      <c r="G1489" s="205"/>
      <c r="H1489" s="205"/>
    </row>
    <row r="1490" spans="5:8">
      <c r="E1490" s="205"/>
      <c r="F1490" s="205"/>
      <c r="G1490" s="205"/>
      <c r="H1490" s="205"/>
    </row>
    <row r="1491" spans="5:8">
      <c r="E1491" s="205"/>
      <c r="F1491" s="205"/>
      <c r="G1491" s="205"/>
      <c r="H1491" s="205"/>
    </row>
    <row r="1492" spans="5:8">
      <c r="E1492" s="205"/>
      <c r="F1492" s="205"/>
      <c r="G1492" s="205"/>
      <c r="H1492" s="205"/>
    </row>
    <row r="1493" spans="5:8">
      <c r="E1493" s="205"/>
      <c r="F1493" s="205"/>
      <c r="G1493" s="205"/>
      <c r="H1493" s="205"/>
    </row>
    <row r="1494" spans="5:8">
      <c r="E1494" s="205"/>
      <c r="F1494" s="205"/>
      <c r="G1494" s="205"/>
      <c r="H1494" s="205"/>
    </row>
    <row r="1495" spans="5:8">
      <c r="E1495" s="205"/>
      <c r="F1495" s="205"/>
      <c r="G1495" s="205"/>
      <c r="H1495" s="205"/>
    </row>
    <row r="1496" spans="5:8">
      <c r="E1496" s="205"/>
      <c r="F1496" s="205"/>
      <c r="G1496" s="205"/>
      <c r="H1496" s="205"/>
    </row>
    <row r="1497" spans="5:8">
      <c r="E1497" s="205"/>
      <c r="F1497" s="205"/>
      <c r="G1497" s="205"/>
      <c r="H1497" s="205"/>
    </row>
    <row r="1498" spans="5:8">
      <c r="E1498" s="205"/>
      <c r="F1498" s="205"/>
      <c r="G1498" s="205"/>
      <c r="H1498" s="205"/>
    </row>
    <row r="1499" spans="5:8">
      <c r="E1499" s="205"/>
      <c r="F1499" s="205"/>
      <c r="G1499" s="205"/>
      <c r="H1499" s="205"/>
    </row>
    <row r="1500" spans="5:8">
      <c r="E1500" s="205"/>
      <c r="F1500" s="205"/>
      <c r="G1500" s="205"/>
      <c r="H1500" s="205"/>
    </row>
    <row r="1501" spans="5:8">
      <c r="E1501" s="205"/>
      <c r="F1501" s="205"/>
      <c r="G1501" s="205"/>
      <c r="H1501" s="205"/>
    </row>
    <row r="1502" spans="5:8">
      <c r="E1502" s="205"/>
      <c r="F1502" s="205"/>
      <c r="G1502" s="205"/>
      <c r="H1502" s="205"/>
    </row>
    <row r="1503" spans="5:8">
      <c r="E1503" s="205"/>
      <c r="F1503" s="205"/>
      <c r="G1503" s="205"/>
      <c r="H1503" s="205"/>
    </row>
    <row r="1504" spans="5:8">
      <c r="E1504" s="205"/>
      <c r="F1504" s="205"/>
      <c r="G1504" s="205"/>
      <c r="H1504" s="205"/>
    </row>
    <row r="1505" spans="5:8">
      <c r="E1505" s="205"/>
      <c r="F1505" s="205"/>
      <c r="G1505" s="205"/>
      <c r="H1505" s="205"/>
    </row>
    <row r="1506" spans="5:8">
      <c r="E1506" s="205"/>
      <c r="F1506" s="205"/>
      <c r="G1506" s="205"/>
      <c r="H1506" s="205"/>
    </row>
    <row r="1507" spans="5:8">
      <c r="E1507" s="205"/>
      <c r="F1507" s="205"/>
      <c r="G1507" s="205"/>
      <c r="H1507" s="205"/>
    </row>
    <row r="1508" spans="5:8">
      <c r="E1508" s="205"/>
      <c r="F1508" s="205"/>
      <c r="G1508" s="205"/>
      <c r="H1508" s="205"/>
    </row>
    <row r="1509" spans="5:8">
      <c r="E1509" s="205"/>
      <c r="F1509" s="205"/>
      <c r="G1509" s="205"/>
      <c r="H1509" s="205"/>
    </row>
    <row r="1510" spans="5:8">
      <c r="E1510" s="205"/>
      <c r="F1510" s="205"/>
      <c r="G1510" s="205"/>
      <c r="H1510" s="205"/>
    </row>
    <row r="1511" spans="5:8">
      <c r="E1511" s="205"/>
      <c r="F1511" s="205"/>
      <c r="G1511" s="205"/>
      <c r="H1511" s="205"/>
    </row>
    <row r="1512" spans="5:8">
      <c r="E1512" s="205"/>
      <c r="F1512" s="205"/>
      <c r="G1512" s="205"/>
      <c r="H1512" s="205"/>
    </row>
    <row r="1513" spans="5:8">
      <c r="E1513" s="205"/>
      <c r="F1513" s="205"/>
      <c r="G1513" s="205"/>
      <c r="H1513" s="205"/>
    </row>
    <row r="1514" spans="5:8">
      <c r="E1514" s="205"/>
      <c r="F1514" s="205"/>
      <c r="G1514" s="205"/>
      <c r="H1514" s="205"/>
    </row>
    <row r="1515" spans="5:8">
      <c r="E1515" s="205"/>
      <c r="F1515" s="205"/>
      <c r="G1515" s="205"/>
      <c r="H1515" s="205"/>
    </row>
    <row r="1516" spans="5:8">
      <c r="E1516" s="205"/>
      <c r="F1516" s="205"/>
      <c r="G1516" s="205"/>
      <c r="H1516" s="205"/>
    </row>
    <row r="1517" spans="5:8">
      <c r="E1517" s="205"/>
      <c r="F1517" s="205"/>
      <c r="G1517" s="205"/>
      <c r="H1517" s="205"/>
    </row>
    <row r="1518" spans="5:8">
      <c r="E1518" s="205"/>
      <c r="F1518" s="205"/>
      <c r="G1518" s="205"/>
      <c r="H1518" s="205"/>
    </row>
    <row r="1519" spans="5:8">
      <c r="E1519" s="205"/>
      <c r="F1519" s="205"/>
      <c r="G1519" s="205"/>
      <c r="H1519" s="205"/>
    </row>
    <row r="1520" spans="5:8">
      <c r="E1520" s="205"/>
      <c r="F1520" s="205"/>
      <c r="G1520" s="205"/>
      <c r="H1520" s="205"/>
    </row>
    <row r="1521" spans="5:8">
      <c r="E1521" s="205"/>
      <c r="F1521" s="205"/>
      <c r="G1521" s="205"/>
      <c r="H1521" s="205"/>
    </row>
    <row r="1522" spans="5:8">
      <c r="E1522" s="205"/>
      <c r="F1522" s="205"/>
      <c r="G1522" s="205"/>
      <c r="H1522" s="205"/>
    </row>
    <row r="1523" spans="5:8">
      <c r="E1523" s="205"/>
      <c r="F1523" s="205"/>
      <c r="G1523" s="205"/>
      <c r="H1523" s="205"/>
    </row>
    <row r="1524" spans="5:8">
      <c r="E1524" s="205"/>
      <c r="F1524" s="205"/>
      <c r="G1524" s="205"/>
      <c r="H1524" s="205"/>
    </row>
    <row r="1525" spans="5:8">
      <c r="E1525" s="205"/>
      <c r="F1525" s="205"/>
      <c r="G1525" s="205"/>
      <c r="H1525" s="205"/>
    </row>
    <row r="1526" spans="5:8">
      <c r="E1526" s="205"/>
      <c r="F1526" s="205"/>
      <c r="G1526" s="205"/>
      <c r="H1526" s="205"/>
    </row>
    <row r="1527" spans="5:8">
      <c r="E1527" s="205"/>
      <c r="F1527" s="205"/>
      <c r="G1527" s="205"/>
      <c r="H1527" s="205"/>
    </row>
    <row r="1528" spans="5:8">
      <c r="E1528" s="205"/>
      <c r="F1528" s="205"/>
      <c r="G1528" s="205"/>
      <c r="H1528" s="205"/>
    </row>
    <row r="1529" spans="5:8">
      <c r="E1529" s="205"/>
      <c r="F1529" s="205"/>
      <c r="G1529" s="205"/>
      <c r="H1529" s="205"/>
    </row>
    <row r="1530" spans="5:8">
      <c r="E1530" s="205"/>
      <c r="F1530" s="205"/>
      <c r="G1530" s="205"/>
      <c r="H1530" s="205"/>
    </row>
    <row r="1531" spans="5:8">
      <c r="E1531" s="205"/>
      <c r="F1531" s="205"/>
      <c r="G1531" s="205"/>
      <c r="H1531" s="205"/>
    </row>
    <row r="1532" spans="5:8">
      <c r="E1532" s="205"/>
      <c r="F1532" s="205"/>
      <c r="G1532" s="205"/>
      <c r="H1532" s="205"/>
    </row>
    <row r="1533" spans="5:8">
      <c r="E1533" s="205"/>
      <c r="F1533" s="205"/>
      <c r="G1533" s="205"/>
      <c r="H1533" s="205"/>
    </row>
    <row r="1534" spans="5:8">
      <c r="E1534" s="205"/>
      <c r="F1534" s="205"/>
      <c r="G1534" s="205"/>
      <c r="H1534" s="205"/>
    </row>
    <row r="1535" spans="5:8">
      <c r="E1535" s="205"/>
      <c r="F1535" s="205"/>
      <c r="G1535" s="205"/>
      <c r="H1535" s="205"/>
    </row>
    <row r="1536" spans="5:8">
      <c r="E1536" s="205"/>
      <c r="F1536" s="205"/>
      <c r="G1536" s="205"/>
      <c r="H1536" s="205"/>
    </row>
    <row r="1537" spans="5:8">
      <c r="E1537" s="205"/>
      <c r="F1537" s="205"/>
      <c r="G1537" s="205"/>
      <c r="H1537" s="205"/>
    </row>
    <row r="1538" spans="5:8">
      <c r="E1538" s="205"/>
      <c r="F1538" s="205"/>
      <c r="G1538" s="205"/>
      <c r="H1538" s="205"/>
    </row>
    <row r="1539" spans="5:8">
      <c r="E1539" s="205"/>
      <c r="F1539" s="205"/>
      <c r="G1539" s="205"/>
      <c r="H1539" s="205"/>
    </row>
    <row r="1540" spans="5:8">
      <c r="E1540" s="205"/>
      <c r="F1540" s="205"/>
      <c r="G1540" s="205"/>
      <c r="H1540" s="205"/>
    </row>
    <row r="1541" spans="5:8">
      <c r="E1541" s="205"/>
      <c r="F1541" s="205"/>
      <c r="G1541" s="205"/>
      <c r="H1541" s="205"/>
    </row>
    <row r="1542" spans="5:8">
      <c r="E1542" s="205"/>
      <c r="F1542" s="205"/>
      <c r="G1542" s="205"/>
      <c r="H1542" s="205"/>
    </row>
    <row r="1543" spans="5:8">
      <c r="E1543" s="205"/>
      <c r="F1543" s="205"/>
      <c r="G1543" s="205"/>
      <c r="H1543" s="205"/>
    </row>
    <row r="1544" spans="5:8">
      <c r="E1544" s="205"/>
      <c r="F1544" s="205"/>
      <c r="G1544" s="205"/>
      <c r="H1544" s="205"/>
    </row>
    <row r="1545" spans="5:8">
      <c r="E1545" s="205"/>
      <c r="F1545" s="205"/>
      <c r="G1545" s="205"/>
      <c r="H1545" s="205"/>
    </row>
    <row r="1546" spans="5:8">
      <c r="E1546" s="205"/>
      <c r="F1546" s="205"/>
      <c r="G1546" s="205"/>
      <c r="H1546" s="205"/>
    </row>
    <row r="1547" spans="5:8">
      <c r="E1547" s="205"/>
      <c r="F1547" s="205"/>
      <c r="G1547" s="205"/>
      <c r="H1547" s="205"/>
    </row>
    <row r="1548" spans="5:8">
      <c r="E1548" s="205"/>
      <c r="F1548" s="205"/>
      <c r="G1548" s="205"/>
      <c r="H1548" s="205"/>
    </row>
    <row r="1549" spans="5:8">
      <c r="E1549" s="205"/>
      <c r="F1549" s="205"/>
      <c r="G1549" s="205"/>
      <c r="H1549" s="205"/>
    </row>
    <row r="1550" spans="5:8">
      <c r="E1550" s="205"/>
      <c r="F1550" s="205"/>
      <c r="G1550" s="205"/>
      <c r="H1550" s="205"/>
    </row>
    <row r="1551" spans="5:8">
      <c r="E1551" s="205"/>
      <c r="F1551" s="205"/>
      <c r="G1551" s="205"/>
      <c r="H1551" s="205"/>
    </row>
    <row r="1552" spans="5:8">
      <c r="E1552" s="205"/>
      <c r="F1552" s="205"/>
      <c r="G1552" s="205"/>
      <c r="H1552" s="205"/>
    </row>
    <row r="1553" spans="5:8">
      <c r="E1553" s="205"/>
      <c r="F1553" s="205"/>
      <c r="G1553" s="205"/>
      <c r="H1553" s="205"/>
    </row>
    <row r="1554" spans="5:8">
      <c r="E1554" s="205"/>
      <c r="F1554" s="205"/>
      <c r="G1554" s="205"/>
      <c r="H1554" s="205"/>
    </row>
    <row r="1555" spans="5:8">
      <c r="E1555" s="205"/>
      <c r="F1555" s="205"/>
      <c r="G1555" s="205"/>
      <c r="H1555" s="205"/>
    </row>
    <row r="1556" spans="5:8">
      <c r="E1556" s="205"/>
      <c r="F1556" s="205"/>
      <c r="G1556" s="205"/>
      <c r="H1556" s="205"/>
    </row>
    <row r="1557" spans="5:8">
      <c r="E1557" s="205"/>
      <c r="F1557" s="205"/>
      <c r="G1557" s="205"/>
      <c r="H1557" s="205"/>
    </row>
    <row r="1558" spans="5:8">
      <c r="E1558" s="205"/>
      <c r="F1558" s="205"/>
      <c r="G1558" s="205"/>
      <c r="H1558" s="205"/>
    </row>
    <row r="1559" spans="5:8">
      <c r="E1559" s="205"/>
      <c r="F1559" s="205"/>
      <c r="G1559" s="205"/>
      <c r="H1559" s="205"/>
    </row>
    <row r="1560" spans="5:8">
      <c r="E1560" s="205"/>
      <c r="F1560" s="205"/>
      <c r="G1560" s="205"/>
      <c r="H1560" s="205"/>
    </row>
    <row r="1561" spans="5:8">
      <c r="E1561" s="205"/>
      <c r="F1561" s="205"/>
      <c r="G1561" s="205"/>
      <c r="H1561" s="205"/>
    </row>
    <row r="1562" spans="5:8">
      <c r="E1562" s="205"/>
      <c r="F1562" s="205"/>
      <c r="G1562" s="205"/>
      <c r="H1562" s="205"/>
    </row>
    <row r="1563" spans="5:8">
      <c r="E1563" s="205"/>
      <c r="F1563" s="205"/>
      <c r="G1563" s="205"/>
      <c r="H1563" s="205"/>
    </row>
    <row r="1564" spans="5:8">
      <c r="E1564" s="205"/>
      <c r="F1564" s="205"/>
      <c r="G1564" s="205"/>
      <c r="H1564" s="205"/>
    </row>
    <row r="1565" spans="5:8">
      <c r="E1565" s="205"/>
      <c r="F1565" s="205"/>
      <c r="G1565" s="205"/>
      <c r="H1565" s="205"/>
    </row>
    <row r="1566" spans="5:8">
      <c r="E1566" s="205"/>
      <c r="F1566" s="205"/>
      <c r="G1566" s="205"/>
      <c r="H1566" s="205"/>
    </row>
    <row r="1567" spans="5:8">
      <c r="E1567" s="205"/>
      <c r="F1567" s="205"/>
      <c r="G1567" s="205"/>
      <c r="H1567" s="205"/>
    </row>
    <row r="1568" spans="5:8">
      <c r="E1568" s="205"/>
      <c r="F1568" s="205"/>
      <c r="G1568" s="205"/>
      <c r="H1568" s="205"/>
    </row>
    <row r="1569" spans="5:8">
      <c r="E1569" s="205"/>
      <c r="F1569" s="205"/>
      <c r="G1569" s="205"/>
      <c r="H1569" s="205"/>
    </row>
    <row r="1570" spans="5:8">
      <c r="E1570" s="205"/>
      <c r="F1570" s="205"/>
      <c r="G1570" s="205"/>
      <c r="H1570" s="205"/>
    </row>
    <row r="1571" spans="5:8">
      <c r="E1571" s="205"/>
      <c r="F1571" s="205"/>
      <c r="G1571" s="205"/>
      <c r="H1571" s="205"/>
    </row>
    <row r="1572" spans="5:8">
      <c r="E1572" s="205"/>
      <c r="F1572" s="205"/>
      <c r="G1572" s="205"/>
      <c r="H1572" s="205"/>
    </row>
    <row r="1573" spans="5:8">
      <c r="E1573" s="205"/>
      <c r="F1573" s="205"/>
      <c r="G1573" s="205"/>
      <c r="H1573" s="205"/>
    </row>
    <row r="1574" spans="5:8">
      <c r="E1574" s="205"/>
      <c r="F1574" s="205"/>
      <c r="G1574" s="205"/>
      <c r="H1574" s="205"/>
    </row>
    <row r="1575" spans="5:8">
      <c r="E1575" s="205"/>
      <c r="F1575" s="205"/>
      <c r="G1575" s="205"/>
      <c r="H1575" s="205"/>
    </row>
    <row r="1576" spans="5:8">
      <c r="E1576" s="205"/>
      <c r="F1576" s="205"/>
      <c r="G1576" s="205"/>
      <c r="H1576" s="205"/>
    </row>
    <row r="1577" spans="5:8">
      <c r="E1577" s="205"/>
      <c r="F1577" s="205"/>
      <c r="G1577" s="205"/>
      <c r="H1577" s="205"/>
    </row>
    <row r="1578" spans="5:8">
      <c r="E1578" s="205"/>
      <c r="F1578" s="205"/>
      <c r="G1578" s="205"/>
      <c r="H1578" s="205"/>
    </row>
    <row r="1579" spans="5:8">
      <c r="E1579" s="205"/>
      <c r="F1579" s="205"/>
      <c r="G1579" s="205"/>
      <c r="H1579" s="205"/>
    </row>
    <row r="1580" spans="5:8">
      <c r="E1580" s="205"/>
      <c r="F1580" s="205"/>
      <c r="G1580" s="205"/>
      <c r="H1580" s="205"/>
    </row>
    <row r="1581" spans="5:8">
      <c r="E1581" s="205"/>
      <c r="F1581" s="205"/>
      <c r="G1581" s="205"/>
      <c r="H1581" s="205"/>
    </row>
    <row r="1582" spans="5:8">
      <c r="E1582" s="205"/>
      <c r="F1582" s="205"/>
      <c r="G1582" s="205"/>
      <c r="H1582" s="205"/>
    </row>
    <row r="1583" spans="5:8">
      <c r="E1583" s="205"/>
      <c r="F1583" s="205"/>
      <c r="G1583" s="205"/>
      <c r="H1583" s="205"/>
    </row>
    <row r="1584" spans="5:8">
      <c r="E1584" s="205"/>
      <c r="F1584" s="205"/>
      <c r="G1584" s="205"/>
      <c r="H1584" s="205"/>
    </row>
    <row r="1585" spans="5:8">
      <c r="E1585" s="205"/>
      <c r="F1585" s="205"/>
      <c r="G1585" s="205"/>
      <c r="H1585" s="205"/>
    </row>
    <row r="1586" spans="5:8">
      <c r="E1586" s="205"/>
      <c r="F1586" s="205"/>
      <c r="G1586" s="205"/>
      <c r="H1586" s="205"/>
    </row>
    <row r="1587" spans="5:8">
      <c r="E1587" s="205"/>
      <c r="F1587" s="205"/>
      <c r="G1587" s="205"/>
      <c r="H1587" s="205"/>
    </row>
    <row r="1588" spans="5:8">
      <c r="E1588" s="205"/>
      <c r="F1588" s="205"/>
      <c r="G1588" s="205"/>
      <c r="H1588" s="205"/>
    </row>
    <row r="1589" spans="5:8">
      <c r="E1589" s="205"/>
      <c r="F1589" s="205"/>
      <c r="G1589" s="205"/>
      <c r="H1589" s="205"/>
    </row>
    <row r="1590" spans="5:8">
      <c r="E1590" s="205"/>
      <c r="F1590" s="205"/>
      <c r="G1590" s="205"/>
      <c r="H1590" s="205"/>
    </row>
    <row r="1591" spans="5:8">
      <c r="E1591" s="205"/>
      <c r="F1591" s="205"/>
      <c r="G1591" s="205"/>
      <c r="H1591" s="205"/>
    </row>
    <row r="1592" spans="5:8">
      <c r="E1592" s="205"/>
      <c r="F1592" s="205"/>
      <c r="G1592" s="205"/>
      <c r="H1592" s="205"/>
    </row>
    <row r="1593" spans="5:8">
      <c r="E1593" s="205"/>
      <c r="F1593" s="205"/>
      <c r="G1593" s="205"/>
      <c r="H1593" s="205"/>
    </row>
    <row r="1594" spans="5:8">
      <c r="E1594" s="205"/>
      <c r="F1594" s="205"/>
      <c r="G1594" s="205"/>
      <c r="H1594" s="205"/>
    </row>
    <row r="1595" spans="5:8">
      <c r="E1595" s="205"/>
      <c r="F1595" s="205"/>
      <c r="G1595" s="205"/>
      <c r="H1595" s="205"/>
    </row>
    <row r="1596" spans="5:8">
      <c r="E1596" s="205"/>
      <c r="F1596" s="205"/>
      <c r="G1596" s="205"/>
      <c r="H1596" s="205"/>
    </row>
    <row r="1597" spans="5:8">
      <c r="E1597" s="205"/>
      <c r="F1597" s="205"/>
      <c r="G1597" s="205"/>
      <c r="H1597" s="205"/>
    </row>
    <row r="1598" spans="5:8">
      <c r="E1598" s="205"/>
      <c r="F1598" s="205"/>
      <c r="G1598" s="205"/>
      <c r="H1598" s="205"/>
    </row>
    <row r="1599" spans="5:8">
      <c r="E1599" s="205"/>
      <c r="F1599" s="205"/>
      <c r="G1599" s="205"/>
      <c r="H1599" s="205"/>
    </row>
    <row r="1600" spans="5:8">
      <c r="E1600" s="205"/>
      <c r="F1600" s="205"/>
      <c r="G1600" s="205"/>
      <c r="H1600" s="205"/>
    </row>
    <row r="1601" spans="5:8">
      <c r="E1601" s="205"/>
      <c r="F1601" s="205"/>
      <c r="G1601" s="205"/>
      <c r="H1601" s="205"/>
    </row>
    <row r="1602" spans="5:8">
      <c r="E1602" s="205"/>
      <c r="F1602" s="205"/>
      <c r="G1602" s="205"/>
      <c r="H1602" s="205"/>
    </row>
    <row r="1603" spans="5:8">
      <c r="E1603" s="205"/>
      <c r="F1603" s="205"/>
      <c r="G1603" s="205"/>
      <c r="H1603" s="205"/>
    </row>
    <row r="1604" spans="5:8">
      <c r="E1604" s="205"/>
      <c r="F1604" s="205"/>
      <c r="G1604" s="205"/>
      <c r="H1604" s="205"/>
    </row>
    <row r="1605" spans="5:8">
      <c r="E1605" s="205"/>
      <c r="F1605" s="205"/>
      <c r="G1605" s="205"/>
      <c r="H1605" s="205"/>
    </row>
    <row r="1606" spans="5:8">
      <c r="E1606" s="205"/>
      <c r="F1606" s="205"/>
      <c r="G1606" s="205"/>
      <c r="H1606" s="205"/>
    </row>
    <row r="1607" spans="5:8">
      <c r="E1607" s="205"/>
      <c r="F1607" s="205"/>
      <c r="G1607" s="205"/>
      <c r="H1607" s="205"/>
    </row>
    <row r="1608" spans="5:8">
      <c r="E1608" s="205"/>
      <c r="F1608" s="205"/>
      <c r="G1608" s="205"/>
      <c r="H1608" s="205"/>
    </row>
    <row r="1609" spans="5:8">
      <c r="E1609" s="205"/>
      <c r="F1609" s="205"/>
      <c r="G1609" s="205"/>
      <c r="H1609" s="205"/>
    </row>
    <row r="1610" spans="5:8">
      <c r="E1610" s="205"/>
      <c r="F1610" s="205"/>
      <c r="G1610" s="205"/>
      <c r="H1610" s="205"/>
    </row>
    <row r="1611" spans="5:8">
      <c r="E1611" s="205"/>
      <c r="F1611" s="205"/>
      <c r="G1611" s="205"/>
      <c r="H1611" s="205"/>
    </row>
    <row r="1612" spans="5:8">
      <c r="E1612" s="205"/>
      <c r="F1612" s="205"/>
      <c r="G1612" s="205"/>
      <c r="H1612" s="205"/>
    </row>
    <row r="1613" spans="5:8">
      <c r="E1613" s="205"/>
      <c r="F1613" s="205"/>
      <c r="G1613" s="205"/>
      <c r="H1613" s="205"/>
    </row>
    <row r="1614" spans="5:8">
      <c r="E1614" s="205"/>
      <c r="F1614" s="205"/>
      <c r="G1614" s="205"/>
      <c r="H1614" s="205"/>
    </row>
    <row r="1615" spans="5:8">
      <c r="E1615" s="205"/>
      <c r="F1615" s="205"/>
      <c r="G1615" s="205"/>
      <c r="H1615" s="205"/>
    </row>
    <row r="1616" spans="5:8">
      <c r="E1616" s="205"/>
      <c r="F1616" s="205"/>
      <c r="G1616" s="205"/>
      <c r="H1616" s="205"/>
    </row>
    <row r="1617" spans="5:8">
      <c r="E1617" s="205"/>
      <c r="F1617" s="205"/>
      <c r="G1617" s="205"/>
      <c r="H1617" s="205"/>
    </row>
    <row r="1618" spans="5:8">
      <c r="E1618" s="205"/>
      <c r="F1618" s="205"/>
      <c r="G1618" s="205"/>
      <c r="H1618" s="205"/>
    </row>
    <row r="1619" spans="5:8">
      <c r="E1619" s="205"/>
      <c r="F1619" s="205"/>
      <c r="G1619" s="205"/>
      <c r="H1619" s="205"/>
    </row>
    <row r="1620" spans="5:8">
      <c r="E1620" s="205"/>
      <c r="F1620" s="205"/>
      <c r="G1620" s="205"/>
      <c r="H1620" s="205"/>
    </row>
    <row r="1621" spans="5:8">
      <c r="E1621" s="205"/>
      <c r="F1621" s="205"/>
      <c r="G1621" s="205"/>
      <c r="H1621" s="205"/>
    </row>
    <row r="1622" spans="5:8">
      <c r="E1622" s="205"/>
      <c r="F1622" s="205"/>
      <c r="G1622" s="205"/>
      <c r="H1622" s="205"/>
    </row>
    <row r="1623" spans="5:8">
      <c r="E1623" s="205"/>
      <c r="F1623" s="205"/>
      <c r="G1623" s="205"/>
      <c r="H1623" s="205"/>
    </row>
    <row r="1624" spans="5:8">
      <c r="E1624" s="205"/>
      <c r="F1624" s="205"/>
      <c r="G1624" s="205"/>
      <c r="H1624" s="205"/>
    </row>
    <row r="1625" spans="5:8">
      <c r="E1625" s="205"/>
      <c r="F1625" s="205"/>
      <c r="G1625" s="205"/>
      <c r="H1625" s="205"/>
    </row>
    <row r="1626" spans="5:8">
      <c r="E1626" s="205"/>
      <c r="F1626" s="205"/>
      <c r="G1626" s="205"/>
      <c r="H1626" s="205"/>
    </row>
    <row r="1627" spans="5:8">
      <c r="E1627" s="205"/>
      <c r="F1627" s="205"/>
      <c r="G1627" s="205"/>
      <c r="H1627" s="205"/>
    </row>
    <row r="1628" spans="5:8">
      <c r="E1628" s="205"/>
      <c r="F1628" s="205"/>
      <c r="G1628" s="205"/>
      <c r="H1628" s="205"/>
    </row>
    <row r="1629" spans="5:8">
      <c r="E1629" s="205"/>
      <c r="F1629" s="205"/>
      <c r="G1629" s="205"/>
      <c r="H1629" s="205"/>
    </row>
    <row r="1630" spans="5:8">
      <c r="E1630" s="205"/>
      <c r="F1630" s="205"/>
      <c r="G1630" s="205"/>
      <c r="H1630" s="205"/>
    </row>
    <row r="1631" spans="5:8">
      <c r="E1631" s="205"/>
      <c r="F1631" s="205"/>
      <c r="G1631" s="205"/>
      <c r="H1631" s="205"/>
    </row>
    <row r="1632" spans="5:8">
      <c r="E1632" s="205"/>
      <c r="F1632" s="205"/>
      <c r="G1632" s="205"/>
      <c r="H1632" s="205"/>
    </row>
    <row r="1633" spans="5:8">
      <c r="E1633" s="205"/>
      <c r="F1633" s="205"/>
      <c r="G1633" s="205"/>
      <c r="H1633" s="205"/>
    </row>
    <row r="1634" spans="5:8">
      <c r="E1634" s="205"/>
      <c r="F1634" s="205"/>
      <c r="G1634" s="205"/>
      <c r="H1634" s="205"/>
    </row>
    <row r="1635" spans="5:8">
      <c r="E1635" s="205"/>
      <c r="F1635" s="205"/>
      <c r="G1635" s="205"/>
      <c r="H1635" s="205"/>
    </row>
    <row r="1636" spans="5:8">
      <c r="E1636" s="205"/>
      <c r="F1636" s="205"/>
      <c r="G1636" s="205"/>
      <c r="H1636" s="205"/>
    </row>
    <row r="1637" spans="5:8">
      <c r="E1637" s="205"/>
      <c r="F1637" s="205"/>
      <c r="G1637" s="205"/>
      <c r="H1637" s="205"/>
    </row>
    <row r="1638" spans="5:8">
      <c r="E1638" s="205"/>
      <c r="F1638" s="205"/>
      <c r="G1638" s="205"/>
      <c r="H1638" s="205"/>
    </row>
    <row r="1639" spans="5:8">
      <c r="E1639" s="205"/>
      <c r="F1639" s="205"/>
      <c r="G1639" s="205"/>
      <c r="H1639" s="205"/>
    </row>
    <row r="1640" spans="5:8">
      <c r="E1640" s="205"/>
      <c r="F1640" s="205"/>
      <c r="G1640" s="205"/>
      <c r="H1640" s="205"/>
    </row>
    <row r="1641" spans="5:8">
      <c r="E1641" s="205"/>
      <c r="F1641" s="205"/>
      <c r="G1641" s="205"/>
      <c r="H1641" s="205"/>
    </row>
    <row r="1642" spans="5:8">
      <c r="E1642" s="205"/>
      <c r="F1642" s="205"/>
      <c r="G1642" s="205"/>
      <c r="H1642" s="205"/>
    </row>
    <row r="1643" spans="5:8">
      <c r="E1643" s="205"/>
      <c r="F1643" s="205"/>
      <c r="G1643" s="205"/>
      <c r="H1643" s="205"/>
    </row>
    <row r="1644" spans="5:8">
      <c r="E1644" s="205"/>
      <c r="F1644" s="205"/>
      <c r="G1644" s="205"/>
      <c r="H1644" s="205"/>
    </row>
    <row r="1645" spans="5:8">
      <c r="E1645" s="205"/>
      <c r="F1645" s="205"/>
      <c r="G1645" s="205"/>
      <c r="H1645" s="205"/>
    </row>
    <row r="1646" spans="5:8">
      <c r="E1646" s="205"/>
      <c r="F1646" s="205"/>
      <c r="G1646" s="205"/>
      <c r="H1646" s="205"/>
    </row>
    <row r="1647" spans="5:8">
      <c r="E1647" s="205"/>
      <c r="F1647" s="205"/>
      <c r="G1647" s="205"/>
      <c r="H1647" s="205"/>
    </row>
    <row r="1648" spans="5:8">
      <c r="E1648" s="205"/>
      <c r="F1648" s="205"/>
      <c r="G1648" s="205"/>
      <c r="H1648" s="205"/>
    </row>
    <row r="1649" spans="5:8">
      <c r="E1649" s="205"/>
      <c r="F1649" s="205"/>
      <c r="G1649" s="205"/>
      <c r="H1649" s="205"/>
    </row>
    <row r="1650" spans="5:8">
      <c r="E1650" s="205"/>
      <c r="F1650" s="205"/>
      <c r="G1650" s="205"/>
      <c r="H1650" s="205"/>
    </row>
    <row r="1651" spans="5:8">
      <c r="E1651" s="205"/>
      <c r="F1651" s="205"/>
      <c r="G1651" s="205"/>
      <c r="H1651" s="205"/>
    </row>
    <row r="1652" spans="5:8">
      <c r="E1652" s="205"/>
      <c r="F1652" s="205"/>
      <c r="G1652" s="205"/>
      <c r="H1652" s="205"/>
    </row>
    <row r="1653" spans="5:8">
      <c r="E1653" s="205"/>
      <c r="F1653" s="205"/>
      <c r="G1653" s="205"/>
      <c r="H1653" s="205"/>
    </row>
    <row r="1654" spans="5:8">
      <c r="E1654" s="205"/>
      <c r="F1654" s="205"/>
      <c r="G1654" s="205"/>
      <c r="H1654" s="205"/>
    </row>
    <row r="1655" spans="5:8">
      <c r="E1655" s="205"/>
      <c r="F1655" s="205"/>
      <c r="G1655" s="205"/>
      <c r="H1655" s="205"/>
    </row>
    <row r="1656" spans="5:8">
      <c r="E1656" s="205"/>
      <c r="F1656" s="205"/>
      <c r="G1656" s="205"/>
      <c r="H1656" s="205"/>
    </row>
    <row r="1657" spans="5:8">
      <c r="E1657" s="205"/>
      <c r="F1657" s="205"/>
      <c r="G1657" s="205"/>
      <c r="H1657" s="205"/>
    </row>
    <row r="1658" spans="5:8">
      <c r="E1658" s="205"/>
      <c r="F1658" s="205"/>
      <c r="G1658" s="205"/>
      <c r="H1658" s="205"/>
    </row>
    <row r="1659" spans="5:8">
      <c r="E1659" s="205"/>
      <c r="F1659" s="205"/>
      <c r="G1659" s="205"/>
      <c r="H1659" s="205"/>
    </row>
    <row r="1660" spans="5:8">
      <c r="E1660" s="205"/>
      <c r="F1660" s="205"/>
      <c r="G1660" s="205"/>
      <c r="H1660" s="205"/>
    </row>
    <row r="1661" spans="5:8">
      <c r="E1661" s="205"/>
      <c r="F1661" s="205"/>
      <c r="G1661" s="205"/>
      <c r="H1661" s="205"/>
    </row>
    <row r="1662" spans="5:8">
      <c r="E1662" s="205"/>
      <c r="F1662" s="205"/>
      <c r="G1662" s="205"/>
      <c r="H1662" s="205"/>
    </row>
    <row r="1663" spans="5:8">
      <c r="E1663" s="205"/>
      <c r="F1663" s="205"/>
      <c r="G1663" s="205"/>
      <c r="H1663" s="205"/>
    </row>
    <row r="1664" spans="5:8">
      <c r="E1664" s="205"/>
      <c r="F1664" s="205"/>
      <c r="G1664" s="205"/>
      <c r="H1664" s="205"/>
    </row>
    <row r="1665" spans="5:8">
      <c r="E1665" s="205"/>
      <c r="F1665" s="205"/>
      <c r="G1665" s="205"/>
      <c r="H1665" s="205"/>
    </row>
    <row r="1666" spans="5:8">
      <c r="E1666" s="205"/>
      <c r="F1666" s="205"/>
      <c r="G1666" s="205"/>
      <c r="H1666" s="205"/>
    </row>
    <row r="1667" spans="5:8">
      <c r="E1667" s="205"/>
      <c r="F1667" s="205"/>
      <c r="G1667" s="205"/>
      <c r="H1667" s="205"/>
    </row>
    <row r="1668" spans="5:8">
      <c r="E1668" s="205"/>
      <c r="F1668" s="205"/>
      <c r="G1668" s="205"/>
      <c r="H1668" s="205"/>
    </row>
    <row r="1669" spans="5:8">
      <c r="E1669" s="205"/>
      <c r="F1669" s="205"/>
      <c r="G1669" s="205"/>
      <c r="H1669" s="205"/>
    </row>
    <row r="1670" spans="5:8">
      <c r="E1670" s="205"/>
      <c r="F1670" s="205"/>
      <c r="G1670" s="205"/>
      <c r="H1670" s="205"/>
    </row>
    <row r="1671" spans="5:8">
      <c r="E1671" s="205"/>
      <c r="F1671" s="205"/>
      <c r="G1671" s="205"/>
      <c r="H1671" s="205"/>
    </row>
    <row r="1672" spans="5:8">
      <c r="E1672" s="205"/>
      <c r="F1672" s="205"/>
      <c r="G1672" s="205"/>
      <c r="H1672" s="205"/>
    </row>
    <row r="1673" spans="5:8">
      <c r="E1673" s="205"/>
      <c r="F1673" s="205"/>
      <c r="G1673" s="205"/>
      <c r="H1673" s="205"/>
    </row>
    <row r="1674" spans="5:8">
      <c r="E1674" s="205"/>
      <c r="F1674" s="205"/>
      <c r="G1674" s="205"/>
      <c r="H1674" s="205"/>
    </row>
    <row r="1675" spans="5:8">
      <c r="E1675" s="205"/>
      <c r="F1675" s="205"/>
      <c r="G1675" s="205"/>
      <c r="H1675" s="205"/>
    </row>
    <row r="1676" spans="5:8">
      <c r="E1676" s="205"/>
      <c r="F1676" s="205"/>
      <c r="G1676" s="205"/>
      <c r="H1676" s="205"/>
    </row>
    <row r="1677" spans="5:8">
      <c r="E1677" s="205"/>
      <c r="F1677" s="205"/>
      <c r="G1677" s="205"/>
      <c r="H1677" s="205"/>
    </row>
    <row r="1678" spans="5:8">
      <c r="E1678" s="205"/>
      <c r="F1678" s="205"/>
      <c r="G1678" s="205"/>
      <c r="H1678" s="205"/>
    </row>
    <row r="1679" spans="5:8">
      <c r="E1679" s="205"/>
      <c r="F1679" s="205"/>
      <c r="G1679" s="205"/>
      <c r="H1679" s="205"/>
    </row>
    <row r="1680" spans="5:8">
      <c r="E1680" s="205"/>
      <c r="F1680" s="205"/>
      <c r="G1680" s="205"/>
      <c r="H1680" s="205"/>
    </row>
    <row r="1681" spans="5:8">
      <c r="E1681" s="205"/>
      <c r="F1681" s="205"/>
      <c r="G1681" s="205"/>
      <c r="H1681" s="205"/>
    </row>
    <row r="1682" spans="5:8">
      <c r="E1682" s="205"/>
      <c r="F1682" s="205"/>
      <c r="G1682" s="205"/>
      <c r="H1682" s="205"/>
    </row>
    <row r="1683" spans="5:8">
      <c r="E1683" s="205"/>
      <c r="F1683" s="205"/>
      <c r="G1683" s="205"/>
      <c r="H1683" s="205"/>
    </row>
    <row r="1684" spans="5:8">
      <c r="E1684" s="205"/>
      <c r="F1684" s="205"/>
      <c r="G1684" s="205"/>
      <c r="H1684" s="205"/>
    </row>
    <row r="1685" spans="5:8">
      <c r="E1685" s="205"/>
      <c r="F1685" s="205"/>
      <c r="G1685" s="205"/>
      <c r="H1685" s="205"/>
    </row>
    <row r="1686" spans="5:8">
      <c r="E1686" s="205"/>
      <c r="F1686" s="205"/>
      <c r="G1686" s="205"/>
      <c r="H1686" s="205"/>
    </row>
    <row r="1687" spans="5:8">
      <c r="E1687" s="205"/>
      <c r="F1687" s="205"/>
      <c r="G1687" s="205"/>
      <c r="H1687" s="205"/>
    </row>
    <row r="1688" spans="5:8">
      <c r="E1688" s="205"/>
      <c r="F1688" s="205"/>
      <c r="G1688" s="205"/>
      <c r="H1688" s="205"/>
    </row>
    <row r="1689" spans="5:8">
      <c r="E1689" s="205"/>
      <c r="F1689" s="205"/>
      <c r="G1689" s="205"/>
      <c r="H1689" s="205"/>
    </row>
    <row r="1690" spans="5:8">
      <c r="E1690" s="205"/>
      <c r="F1690" s="205"/>
      <c r="G1690" s="205"/>
      <c r="H1690" s="205"/>
    </row>
    <row r="1691" spans="5:8">
      <c r="E1691" s="205"/>
      <c r="F1691" s="205"/>
      <c r="G1691" s="205"/>
      <c r="H1691" s="205"/>
    </row>
    <row r="1692" spans="5:8">
      <c r="E1692" s="205"/>
      <c r="F1692" s="205"/>
      <c r="G1692" s="205"/>
      <c r="H1692" s="205"/>
    </row>
    <row r="1693" spans="5:8">
      <c r="E1693" s="205"/>
      <c r="F1693" s="205"/>
      <c r="G1693" s="205"/>
      <c r="H1693" s="205"/>
    </row>
    <row r="1694" spans="5:8">
      <c r="E1694" s="205"/>
      <c r="F1694" s="205"/>
      <c r="G1694" s="205"/>
      <c r="H1694" s="205"/>
    </row>
    <row r="1695" spans="5:8">
      <c r="E1695" s="205"/>
      <c r="F1695" s="205"/>
      <c r="G1695" s="205"/>
      <c r="H1695" s="205"/>
    </row>
    <row r="1696" spans="5:8">
      <c r="E1696" s="205"/>
      <c r="F1696" s="205"/>
      <c r="G1696" s="205"/>
      <c r="H1696" s="205"/>
    </row>
    <row r="1697" spans="5:8">
      <c r="E1697" s="205"/>
      <c r="F1697" s="205"/>
      <c r="G1697" s="205"/>
      <c r="H1697" s="205"/>
    </row>
    <row r="1698" spans="5:8">
      <c r="E1698" s="205"/>
      <c r="F1698" s="205"/>
      <c r="G1698" s="205"/>
      <c r="H1698" s="205"/>
    </row>
    <row r="1699" spans="5:8">
      <c r="E1699" s="205"/>
      <c r="F1699" s="205"/>
      <c r="G1699" s="205"/>
      <c r="H1699" s="205"/>
    </row>
    <row r="1700" spans="5:8">
      <c r="E1700" s="205"/>
      <c r="F1700" s="205"/>
      <c r="G1700" s="205"/>
      <c r="H1700" s="205"/>
    </row>
    <row r="1701" spans="5:8">
      <c r="E1701" s="205"/>
      <c r="F1701" s="205"/>
      <c r="G1701" s="205"/>
      <c r="H1701" s="205"/>
    </row>
    <row r="1702" spans="5:8">
      <c r="E1702" s="205"/>
      <c r="F1702" s="205"/>
      <c r="G1702" s="205"/>
      <c r="H1702" s="205"/>
    </row>
    <row r="1703" spans="5:8">
      <c r="E1703" s="205"/>
      <c r="F1703" s="205"/>
      <c r="G1703" s="205"/>
      <c r="H1703" s="205"/>
    </row>
    <row r="1704" spans="5:8">
      <c r="E1704" s="205"/>
      <c r="F1704" s="205"/>
      <c r="G1704" s="205"/>
      <c r="H1704" s="205"/>
    </row>
    <row r="1705" spans="5:8">
      <c r="E1705" s="205"/>
      <c r="F1705" s="205"/>
      <c r="G1705" s="205"/>
      <c r="H1705" s="205"/>
    </row>
    <row r="1706" spans="5:8">
      <c r="E1706" s="205"/>
      <c r="F1706" s="205"/>
      <c r="G1706" s="205"/>
      <c r="H1706" s="205"/>
    </row>
    <row r="1707" spans="5:8">
      <c r="E1707" s="205"/>
      <c r="F1707" s="205"/>
      <c r="G1707" s="205"/>
      <c r="H1707" s="205"/>
    </row>
    <row r="1708" spans="5:8">
      <c r="E1708" s="205"/>
      <c r="F1708" s="205"/>
      <c r="G1708" s="205"/>
      <c r="H1708" s="205"/>
    </row>
    <row r="1709" spans="5:8">
      <c r="E1709" s="205"/>
      <c r="F1709" s="205"/>
      <c r="G1709" s="205"/>
      <c r="H1709" s="205"/>
    </row>
    <row r="1710" spans="5:8">
      <c r="E1710" s="205"/>
      <c r="F1710" s="205"/>
      <c r="G1710" s="205"/>
      <c r="H1710" s="205"/>
    </row>
    <row r="1711" spans="5:8">
      <c r="E1711" s="205"/>
      <c r="F1711" s="205"/>
      <c r="G1711" s="205"/>
      <c r="H1711" s="205"/>
    </row>
    <row r="1712" spans="5:8">
      <c r="E1712" s="205"/>
      <c r="F1712" s="205"/>
      <c r="G1712" s="205"/>
      <c r="H1712" s="205"/>
    </row>
    <row r="1713" spans="5:8">
      <c r="E1713" s="205"/>
      <c r="F1713" s="205"/>
      <c r="G1713" s="205"/>
      <c r="H1713" s="205"/>
    </row>
    <row r="1714" spans="5:8">
      <c r="E1714" s="205"/>
      <c r="F1714" s="205"/>
      <c r="G1714" s="205"/>
      <c r="H1714" s="205"/>
    </row>
    <row r="1715" spans="5:8">
      <c r="E1715" s="205"/>
      <c r="F1715" s="205"/>
      <c r="G1715" s="205"/>
      <c r="H1715" s="205"/>
    </row>
    <row r="1716" spans="5:8">
      <c r="E1716" s="205"/>
      <c r="F1716" s="205"/>
      <c r="G1716" s="205"/>
      <c r="H1716" s="205"/>
    </row>
    <row r="1717" spans="5:8">
      <c r="E1717" s="205"/>
      <c r="F1717" s="205"/>
      <c r="G1717" s="205"/>
      <c r="H1717" s="205"/>
    </row>
    <row r="1718" spans="5:8">
      <c r="E1718" s="205"/>
      <c r="F1718" s="205"/>
      <c r="G1718" s="205"/>
      <c r="H1718" s="205"/>
    </row>
    <row r="1719" spans="5:8">
      <c r="E1719" s="205"/>
      <c r="F1719" s="205"/>
      <c r="G1719" s="205"/>
      <c r="H1719" s="205"/>
    </row>
    <row r="1720" spans="5:8">
      <c r="E1720" s="205"/>
      <c r="F1720" s="205"/>
      <c r="G1720" s="205"/>
      <c r="H1720" s="205"/>
    </row>
    <row r="1721" spans="5:8">
      <c r="E1721" s="205"/>
      <c r="F1721" s="205"/>
      <c r="G1721" s="205"/>
      <c r="H1721" s="205"/>
    </row>
    <row r="1722" spans="5:8">
      <c r="E1722" s="205"/>
      <c r="F1722" s="205"/>
      <c r="G1722" s="205"/>
      <c r="H1722" s="205"/>
    </row>
    <row r="1723" spans="5:8">
      <c r="E1723" s="205"/>
      <c r="F1723" s="205"/>
      <c r="G1723" s="205"/>
      <c r="H1723" s="205"/>
    </row>
    <row r="1724" spans="5:8">
      <c r="E1724" s="205"/>
      <c r="F1724" s="205"/>
      <c r="G1724" s="205"/>
      <c r="H1724" s="205"/>
    </row>
    <row r="1725" spans="5:8">
      <c r="E1725" s="205"/>
      <c r="F1725" s="205"/>
      <c r="G1725" s="205"/>
      <c r="H1725" s="205"/>
    </row>
    <row r="1726" spans="5:8">
      <c r="E1726" s="205"/>
      <c r="F1726" s="205"/>
      <c r="G1726" s="205"/>
      <c r="H1726" s="205"/>
    </row>
    <row r="1727" spans="5:8">
      <c r="E1727" s="205"/>
      <c r="F1727" s="205"/>
      <c r="G1727" s="205"/>
      <c r="H1727" s="205"/>
    </row>
    <row r="1728" spans="5:8">
      <c r="E1728" s="205"/>
      <c r="F1728" s="205"/>
      <c r="G1728" s="205"/>
      <c r="H1728" s="205"/>
    </row>
    <row r="1729" spans="5:8">
      <c r="E1729" s="205"/>
      <c r="F1729" s="205"/>
      <c r="G1729" s="205"/>
      <c r="H1729" s="205"/>
    </row>
    <row r="1730" spans="5:8">
      <c r="E1730" s="205"/>
      <c r="F1730" s="205"/>
      <c r="G1730" s="205"/>
      <c r="H1730" s="205"/>
    </row>
    <row r="1731" spans="5:8">
      <c r="E1731" s="205"/>
      <c r="F1731" s="205"/>
      <c r="G1731" s="205"/>
      <c r="H1731" s="205"/>
    </row>
    <row r="1732" spans="5:8">
      <c r="E1732" s="205"/>
      <c r="F1732" s="205"/>
      <c r="G1732" s="205"/>
      <c r="H1732" s="205"/>
    </row>
    <row r="1733" spans="5:8">
      <c r="E1733" s="205"/>
      <c r="F1733" s="205"/>
      <c r="G1733" s="205"/>
      <c r="H1733" s="205"/>
    </row>
    <row r="1734" spans="5:8">
      <c r="E1734" s="205"/>
      <c r="F1734" s="205"/>
      <c r="G1734" s="205"/>
      <c r="H1734" s="205"/>
    </row>
    <row r="1735" spans="5:8">
      <c r="E1735" s="205"/>
      <c r="F1735" s="205"/>
      <c r="G1735" s="205"/>
      <c r="H1735" s="205"/>
    </row>
    <row r="1736" spans="5:8">
      <c r="E1736" s="205"/>
      <c r="F1736" s="205"/>
      <c r="G1736" s="205"/>
      <c r="H1736" s="205"/>
    </row>
    <row r="1737" spans="5:8">
      <c r="E1737" s="205"/>
      <c r="F1737" s="205"/>
      <c r="G1737" s="205"/>
      <c r="H1737" s="205"/>
    </row>
    <row r="1738" spans="5:8">
      <c r="E1738" s="205"/>
      <c r="F1738" s="205"/>
      <c r="G1738" s="205"/>
      <c r="H1738" s="205"/>
    </row>
    <row r="1739" spans="5:8">
      <c r="E1739" s="205"/>
      <c r="F1739" s="205"/>
      <c r="G1739" s="205"/>
      <c r="H1739" s="205"/>
    </row>
    <row r="1740" spans="5:8">
      <c r="E1740" s="205"/>
      <c r="F1740" s="205"/>
      <c r="G1740" s="205"/>
      <c r="H1740" s="205"/>
    </row>
    <row r="1741" spans="5:8">
      <c r="E1741" s="205"/>
      <c r="F1741" s="205"/>
      <c r="G1741" s="205"/>
      <c r="H1741" s="205"/>
    </row>
    <row r="1742" spans="5:8">
      <c r="E1742" s="205"/>
      <c r="F1742" s="205"/>
      <c r="G1742" s="205"/>
      <c r="H1742" s="205"/>
    </row>
    <row r="1743" spans="5:8">
      <c r="E1743" s="205"/>
      <c r="F1743" s="205"/>
      <c r="G1743" s="205"/>
      <c r="H1743" s="205"/>
    </row>
    <row r="1744" spans="5:8">
      <c r="E1744" s="205"/>
      <c r="F1744" s="205"/>
      <c r="G1744" s="205"/>
      <c r="H1744" s="205"/>
    </row>
    <row r="1745" spans="5:8">
      <c r="E1745" s="205"/>
      <c r="F1745" s="205"/>
      <c r="G1745" s="205"/>
      <c r="H1745" s="205"/>
    </row>
    <row r="1746" spans="5:8">
      <c r="E1746" s="205"/>
      <c r="F1746" s="205"/>
      <c r="G1746" s="205"/>
      <c r="H1746" s="205"/>
    </row>
    <row r="1747" spans="5:8">
      <c r="E1747" s="205"/>
      <c r="F1747" s="205"/>
      <c r="G1747" s="205"/>
      <c r="H1747" s="205"/>
    </row>
    <row r="1748" spans="5:8">
      <c r="E1748" s="205"/>
      <c r="F1748" s="205"/>
      <c r="G1748" s="205"/>
      <c r="H1748" s="205"/>
    </row>
    <row r="1749" spans="5:8">
      <c r="E1749" s="205"/>
      <c r="F1749" s="205"/>
      <c r="G1749" s="205"/>
      <c r="H1749" s="205"/>
    </row>
    <row r="1750" spans="5:8">
      <c r="E1750" s="205"/>
      <c r="F1750" s="205"/>
      <c r="G1750" s="205"/>
      <c r="H1750" s="205"/>
    </row>
    <row r="1751" spans="5:8">
      <c r="E1751" s="205"/>
      <c r="F1751" s="205"/>
      <c r="G1751" s="205"/>
      <c r="H1751" s="205"/>
    </row>
    <row r="1752" spans="5:8">
      <c r="E1752" s="205"/>
      <c r="F1752" s="205"/>
      <c r="G1752" s="205"/>
      <c r="H1752" s="205"/>
    </row>
    <row r="1753" spans="5:8">
      <c r="E1753" s="205"/>
      <c r="F1753" s="205"/>
      <c r="G1753" s="205"/>
      <c r="H1753" s="205"/>
    </row>
    <row r="1754" spans="5:8">
      <c r="E1754" s="205"/>
      <c r="F1754" s="205"/>
      <c r="G1754" s="205"/>
      <c r="H1754" s="205"/>
    </row>
    <row r="1755" spans="5:8">
      <c r="E1755" s="205"/>
      <c r="F1755" s="205"/>
      <c r="G1755" s="205"/>
      <c r="H1755" s="205"/>
    </row>
    <row r="1756" spans="5:8">
      <c r="E1756" s="205"/>
      <c r="F1756" s="205"/>
      <c r="G1756" s="205"/>
      <c r="H1756" s="205"/>
    </row>
    <row r="1757" spans="5:8">
      <c r="E1757" s="205"/>
      <c r="F1757" s="205"/>
      <c r="G1757" s="205"/>
      <c r="H1757" s="205"/>
    </row>
    <row r="1758" spans="5:8">
      <c r="E1758" s="205"/>
      <c r="F1758" s="205"/>
      <c r="G1758" s="205"/>
      <c r="H1758" s="205"/>
    </row>
    <row r="1759" spans="5:8">
      <c r="E1759" s="205"/>
      <c r="F1759" s="205"/>
      <c r="G1759" s="205"/>
      <c r="H1759" s="205"/>
    </row>
    <row r="1760" spans="5:8">
      <c r="E1760" s="205"/>
      <c r="F1760" s="205"/>
      <c r="G1760" s="205"/>
      <c r="H1760" s="205"/>
    </row>
    <row r="1761" spans="5:8">
      <c r="E1761" s="205"/>
      <c r="F1761" s="205"/>
      <c r="G1761" s="205"/>
      <c r="H1761" s="205"/>
    </row>
    <row r="1762" spans="5:8">
      <c r="E1762" s="205"/>
      <c r="F1762" s="205"/>
      <c r="G1762" s="205"/>
      <c r="H1762" s="205"/>
    </row>
    <row r="1763" spans="5:8">
      <c r="E1763" s="205"/>
      <c r="F1763" s="205"/>
      <c r="G1763" s="205"/>
      <c r="H1763" s="205"/>
    </row>
    <row r="1764" spans="5:8">
      <c r="E1764" s="205"/>
      <c r="F1764" s="205"/>
      <c r="G1764" s="205"/>
      <c r="H1764" s="205"/>
    </row>
    <row r="1765" spans="5:8">
      <c r="E1765" s="205"/>
      <c r="F1765" s="205"/>
      <c r="G1765" s="205"/>
      <c r="H1765" s="205"/>
    </row>
    <row r="1766" spans="5:8">
      <c r="E1766" s="205"/>
      <c r="F1766" s="205"/>
      <c r="G1766" s="205"/>
      <c r="H1766" s="205"/>
    </row>
    <row r="1767" spans="5:8">
      <c r="E1767" s="205"/>
      <c r="F1767" s="205"/>
      <c r="G1767" s="205"/>
      <c r="H1767" s="205"/>
    </row>
    <row r="1768" spans="5:8">
      <c r="E1768" s="205"/>
      <c r="F1768" s="205"/>
      <c r="G1768" s="205"/>
      <c r="H1768" s="205"/>
    </row>
    <row r="1769" spans="5:8">
      <c r="E1769" s="205"/>
      <c r="F1769" s="205"/>
      <c r="G1769" s="205"/>
      <c r="H1769" s="205"/>
    </row>
    <row r="1770" spans="5:8">
      <c r="E1770" s="205"/>
      <c r="F1770" s="205"/>
      <c r="G1770" s="205"/>
      <c r="H1770" s="205"/>
    </row>
    <row r="1771" spans="5:8">
      <c r="E1771" s="205"/>
      <c r="F1771" s="205"/>
      <c r="G1771" s="205"/>
      <c r="H1771" s="205"/>
    </row>
    <row r="1772" spans="5:8">
      <c r="E1772" s="205"/>
      <c r="F1772" s="205"/>
      <c r="G1772" s="205"/>
      <c r="H1772" s="205"/>
    </row>
    <row r="1773" spans="5:8">
      <c r="E1773" s="205"/>
      <c r="F1773" s="205"/>
      <c r="G1773" s="205"/>
      <c r="H1773" s="205"/>
    </row>
    <row r="1774" spans="5:8">
      <c r="E1774" s="205"/>
      <c r="F1774" s="205"/>
      <c r="G1774" s="205"/>
      <c r="H1774" s="205"/>
    </row>
    <row r="1775" spans="5:8">
      <c r="E1775" s="205"/>
      <c r="F1775" s="205"/>
      <c r="G1775" s="205"/>
      <c r="H1775" s="205"/>
    </row>
    <row r="1776" spans="5:8">
      <c r="E1776" s="205"/>
      <c r="F1776" s="205"/>
      <c r="G1776" s="205"/>
      <c r="H1776" s="205"/>
    </row>
    <row r="1777" spans="5:8">
      <c r="E1777" s="205"/>
      <c r="F1777" s="205"/>
      <c r="G1777" s="205"/>
      <c r="H1777" s="205"/>
    </row>
    <row r="1778" spans="5:8">
      <c r="E1778" s="205"/>
      <c r="F1778" s="205"/>
      <c r="G1778" s="205"/>
      <c r="H1778" s="205"/>
    </row>
    <row r="1779" spans="5:8">
      <c r="E1779" s="205"/>
      <c r="F1779" s="205"/>
      <c r="G1779" s="205"/>
      <c r="H1779" s="205"/>
    </row>
    <row r="1780" spans="5:8">
      <c r="E1780" s="205"/>
      <c r="F1780" s="205"/>
      <c r="G1780" s="205"/>
      <c r="H1780" s="205"/>
    </row>
    <row r="1781" spans="5:8">
      <c r="E1781" s="205"/>
      <c r="F1781" s="205"/>
      <c r="G1781" s="205"/>
      <c r="H1781" s="205"/>
    </row>
    <row r="1782" spans="5:8">
      <c r="E1782" s="205"/>
      <c r="F1782" s="205"/>
      <c r="G1782" s="205"/>
      <c r="H1782" s="205"/>
    </row>
    <row r="1783" spans="5:8">
      <c r="E1783" s="205"/>
      <c r="F1783" s="205"/>
      <c r="G1783" s="205"/>
      <c r="H1783" s="205"/>
    </row>
    <row r="1784" spans="5:8">
      <c r="E1784" s="205"/>
      <c r="F1784" s="205"/>
      <c r="G1784" s="205"/>
      <c r="H1784" s="205"/>
    </row>
    <row r="1785" spans="5:8">
      <c r="E1785" s="205"/>
      <c r="F1785" s="205"/>
      <c r="G1785" s="205"/>
      <c r="H1785" s="205"/>
    </row>
    <row r="1786" spans="5:8">
      <c r="E1786" s="205"/>
      <c r="F1786" s="205"/>
      <c r="G1786" s="205"/>
      <c r="H1786" s="205"/>
    </row>
    <row r="1787" spans="5:8">
      <c r="E1787" s="205"/>
      <c r="F1787" s="205"/>
      <c r="G1787" s="205"/>
      <c r="H1787" s="205"/>
    </row>
    <row r="1788" spans="5:8">
      <c r="E1788" s="205"/>
      <c r="F1788" s="205"/>
      <c r="G1788" s="205"/>
      <c r="H1788" s="205"/>
    </row>
    <row r="1789" spans="5:8">
      <c r="E1789" s="205"/>
      <c r="F1789" s="205"/>
      <c r="G1789" s="205"/>
      <c r="H1789" s="205"/>
    </row>
    <row r="1790" spans="5:8">
      <c r="E1790" s="205"/>
      <c r="F1790" s="205"/>
      <c r="G1790" s="205"/>
      <c r="H1790" s="205"/>
    </row>
    <row r="1791" spans="5:8">
      <c r="E1791" s="205"/>
      <c r="F1791" s="205"/>
      <c r="G1791" s="205"/>
      <c r="H1791" s="205"/>
    </row>
    <row r="1792" spans="5:8">
      <c r="E1792" s="205"/>
      <c r="F1792" s="205"/>
      <c r="G1792" s="205"/>
      <c r="H1792" s="205"/>
    </row>
    <row r="1793" spans="5:8">
      <c r="E1793" s="205"/>
      <c r="F1793" s="205"/>
      <c r="G1793" s="205"/>
      <c r="H1793" s="205"/>
    </row>
    <row r="1794" spans="5:8">
      <c r="E1794" s="205"/>
      <c r="F1794" s="205"/>
      <c r="G1794" s="205"/>
      <c r="H1794" s="205"/>
    </row>
    <row r="1795" spans="5:8">
      <c r="E1795" s="205"/>
      <c r="F1795" s="205"/>
      <c r="G1795" s="205"/>
      <c r="H1795" s="205"/>
    </row>
    <row r="1796" spans="5:8">
      <c r="E1796" s="205"/>
      <c r="F1796" s="205"/>
      <c r="G1796" s="205"/>
      <c r="H1796" s="205"/>
    </row>
    <row r="1797" spans="5:8">
      <c r="E1797" s="205"/>
      <c r="F1797" s="205"/>
      <c r="G1797" s="205"/>
      <c r="H1797" s="205"/>
    </row>
    <row r="1798" spans="5:8">
      <c r="E1798" s="205"/>
      <c r="F1798" s="205"/>
      <c r="G1798" s="205"/>
      <c r="H1798" s="205"/>
    </row>
    <row r="1799" spans="5:8">
      <c r="E1799" s="205"/>
      <c r="F1799" s="205"/>
      <c r="G1799" s="205"/>
      <c r="H1799" s="205"/>
    </row>
    <row r="1800" spans="5:8">
      <c r="E1800" s="205"/>
      <c r="F1800" s="205"/>
      <c r="G1800" s="205"/>
      <c r="H1800" s="205"/>
    </row>
    <row r="1801" spans="5:8">
      <c r="E1801" s="205"/>
      <c r="F1801" s="205"/>
      <c r="G1801" s="205"/>
      <c r="H1801" s="205"/>
    </row>
    <row r="1802" spans="5:8">
      <c r="E1802" s="205"/>
      <c r="F1802" s="205"/>
      <c r="G1802" s="205"/>
      <c r="H1802" s="205"/>
    </row>
    <row r="1803" spans="5:8">
      <c r="E1803" s="205"/>
      <c r="F1803" s="205"/>
      <c r="G1803" s="205"/>
      <c r="H1803" s="205"/>
    </row>
    <row r="1804" spans="5:8">
      <c r="E1804" s="205"/>
      <c r="F1804" s="205"/>
      <c r="G1804" s="205"/>
      <c r="H1804" s="205"/>
    </row>
    <row r="1805" spans="5:8">
      <c r="E1805" s="205"/>
      <c r="F1805" s="205"/>
      <c r="G1805" s="205"/>
      <c r="H1805" s="205"/>
    </row>
    <row r="1806" spans="5:8">
      <c r="E1806" s="205"/>
      <c r="F1806" s="205"/>
      <c r="G1806" s="205"/>
      <c r="H1806" s="205"/>
    </row>
    <row r="1807" spans="5:8">
      <c r="E1807" s="205"/>
      <c r="F1807" s="205"/>
      <c r="G1807" s="205"/>
      <c r="H1807" s="205"/>
    </row>
    <row r="1808" spans="5:8">
      <c r="E1808" s="205"/>
      <c r="F1808" s="205"/>
      <c r="G1808" s="205"/>
      <c r="H1808" s="205"/>
    </row>
    <row r="1809" spans="5:8">
      <c r="E1809" s="205"/>
      <c r="F1809" s="205"/>
      <c r="G1809" s="205"/>
      <c r="H1809" s="205"/>
    </row>
    <row r="1810" spans="5:8">
      <c r="E1810" s="205"/>
      <c r="F1810" s="205"/>
      <c r="G1810" s="205"/>
      <c r="H1810" s="205"/>
    </row>
    <row r="1811" spans="5:8">
      <c r="E1811" s="205"/>
      <c r="F1811" s="205"/>
      <c r="G1811" s="205"/>
      <c r="H1811" s="205"/>
    </row>
    <row r="1812" spans="5:8">
      <c r="E1812" s="205"/>
      <c r="F1812" s="205"/>
      <c r="G1812" s="205"/>
      <c r="H1812" s="205"/>
    </row>
    <row r="1813" spans="5:8">
      <c r="E1813" s="205"/>
      <c r="F1813" s="205"/>
      <c r="G1813" s="205"/>
      <c r="H1813" s="205"/>
    </row>
    <row r="1814" spans="5:8">
      <c r="E1814" s="205"/>
      <c r="F1814" s="205"/>
      <c r="G1814" s="205"/>
      <c r="H1814" s="205"/>
    </row>
    <row r="1815" spans="5:8">
      <c r="E1815" s="205"/>
      <c r="F1815" s="205"/>
      <c r="G1815" s="205"/>
      <c r="H1815" s="205"/>
    </row>
    <row r="1816" spans="5:8">
      <c r="E1816" s="205"/>
      <c r="F1816" s="205"/>
      <c r="G1816" s="205"/>
      <c r="H1816" s="205"/>
    </row>
    <row r="1817" spans="5:8">
      <c r="E1817" s="205"/>
      <c r="F1817" s="205"/>
      <c r="G1817" s="205"/>
      <c r="H1817" s="205"/>
    </row>
    <row r="1818" spans="5:8">
      <c r="E1818" s="205"/>
      <c r="F1818" s="205"/>
      <c r="G1818" s="205"/>
      <c r="H1818" s="205"/>
    </row>
    <row r="1819" spans="5:8">
      <c r="E1819" s="205"/>
      <c r="F1819" s="205"/>
      <c r="G1819" s="205"/>
      <c r="H1819" s="205"/>
    </row>
    <row r="1820" spans="5:8">
      <c r="E1820" s="205"/>
      <c r="F1820" s="205"/>
      <c r="G1820" s="205"/>
      <c r="H1820" s="205"/>
    </row>
    <row r="1821" spans="5:8">
      <c r="E1821" s="205"/>
      <c r="F1821" s="205"/>
      <c r="G1821" s="205"/>
      <c r="H1821" s="205"/>
    </row>
    <row r="1822" spans="5:8">
      <c r="E1822" s="205"/>
      <c r="F1822" s="205"/>
      <c r="G1822" s="205"/>
      <c r="H1822" s="205"/>
    </row>
    <row r="1823" spans="5:8">
      <c r="E1823" s="205"/>
      <c r="F1823" s="205"/>
      <c r="G1823" s="205"/>
      <c r="H1823" s="205"/>
    </row>
    <row r="1824" spans="5:8">
      <c r="E1824" s="205"/>
      <c r="F1824" s="205"/>
      <c r="G1824" s="205"/>
      <c r="H1824" s="205"/>
    </row>
    <row r="1825" spans="5:8">
      <c r="E1825" s="205"/>
      <c r="F1825" s="205"/>
      <c r="G1825" s="205"/>
      <c r="H1825" s="205"/>
    </row>
    <row r="1826" spans="5:8">
      <c r="E1826" s="205"/>
      <c r="F1826" s="205"/>
      <c r="G1826" s="205"/>
      <c r="H1826" s="205"/>
    </row>
    <row r="1827" spans="5:8">
      <c r="E1827" s="205"/>
      <c r="F1827" s="205"/>
      <c r="G1827" s="205"/>
      <c r="H1827" s="205"/>
    </row>
    <row r="1828" spans="5:8">
      <c r="E1828" s="205"/>
      <c r="F1828" s="205"/>
      <c r="G1828" s="205"/>
      <c r="H1828" s="205"/>
    </row>
    <row r="1829" spans="5:8">
      <c r="E1829" s="205"/>
      <c r="F1829" s="205"/>
      <c r="G1829" s="205"/>
      <c r="H1829" s="205"/>
    </row>
    <row r="1830" spans="5:8">
      <c r="E1830" s="205"/>
      <c r="F1830" s="205"/>
      <c r="G1830" s="205"/>
      <c r="H1830" s="205"/>
    </row>
    <row r="1831" spans="5:8">
      <c r="E1831" s="205"/>
      <c r="F1831" s="205"/>
      <c r="G1831" s="205"/>
      <c r="H1831" s="205"/>
    </row>
    <row r="1832" spans="5:8">
      <c r="E1832" s="205"/>
      <c r="F1832" s="205"/>
      <c r="G1832" s="205"/>
      <c r="H1832" s="205"/>
    </row>
    <row r="1833" spans="5:8">
      <c r="E1833" s="205"/>
      <c r="F1833" s="205"/>
      <c r="G1833" s="205"/>
      <c r="H1833" s="205"/>
    </row>
    <row r="1834" spans="5:8">
      <c r="E1834" s="205"/>
      <c r="F1834" s="205"/>
      <c r="G1834" s="205"/>
      <c r="H1834" s="205"/>
    </row>
    <row r="1835" spans="5:8">
      <c r="E1835" s="205"/>
      <c r="F1835" s="205"/>
      <c r="G1835" s="205"/>
      <c r="H1835" s="205"/>
    </row>
    <row r="1836" spans="5:8">
      <c r="E1836" s="205"/>
      <c r="F1836" s="205"/>
      <c r="G1836" s="205"/>
      <c r="H1836" s="205"/>
    </row>
    <row r="1837" spans="5:8">
      <c r="E1837" s="205"/>
      <c r="F1837" s="205"/>
      <c r="G1837" s="205"/>
      <c r="H1837" s="205"/>
    </row>
    <row r="1838" spans="5:8">
      <c r="E1838" s="205"/>
      <c r="F1838" s="205"/>
      <c r="G1838" s="205"/>
      <c r="H1838" s="205"/>
    </row>
    <row r="1839" spans="5:8">
      <c r="E1839" s="205"/>
      <c r="F1839" s="205"/>
      <c r="G1839" s="205"/>
      <c r="H1839" s="205"/>
    </row>
    <row r="1840" spans="5:8">
      <c r="E1840" s="205"/>
      <c r="F1840" s="205"/>
      <c r="G1840" s="205"/>
      <c r="H1840" s="205"/>
    </row>
    <row r="1841" spans="5:8">
      <c r="E1841" s="205"/>
      <c r="F1841" s="205"/>
      <c r="G1841" s="205"/>
      <c r="H1841" s="205"/>
    </row>
    <row r="1842" spans="5:8">
      <c r="E1842" s="205"/>
      <c r="F1842" s="205"/>
      <c r="G1842" s="205"/>
      <c r="H1842" s="205"/>
    </row>
    <row r="1843" spans="5:8">
      <c r="E1843" s="205"/>
      <c r="F1843" s="205"/>
      <c r="G1843" s="205"/>
      <c r="H1843" s="205"/>
    </row>
    <row r="1844" spans="5:8">
      <c r="E1844" s="205"/>
      <c r="F1844" s="205"/>
      <c r="G1844" s="205"/>
      <c r="H1844" s="205"/>
    </row>
    <row r="1845" spans="5:8">
      <c r="E1845" s="205"/>
      <c r="F1845" s="205"/>
      <c r="G1845" s="205"/>
      <c r="H1845" s="205"/>
    </row>
    <row r="1846" spans="5:8">
      <c r="E1846" s="205"/>
      <c r="F1846" s="205"/>
      <c r="G1846" s="205"/>
      <c r="H1846" s="205"/>
    </row>
    <row r="1847" spans="5:8">
      <c r="E1847" s="205"/>
      <c r="F1847" s="205"/>
      <c r="G1847" s="205"/>
      <c r="H1847" s="205"/>
    </row>
    <row r="1848" spans="5:8">
      <c r="E1848" s="205"/>
      <c r="F1848" s="205"/>
      <c r="G1848" s="205"/>
      <c r="H1848" s="205"/>
    </row>
    <row r="1849" spans="5:8">
      <c r="E1849" s="205"/>
      <c r="F1849" s="205"/>
      <c r="G1849" s="205"/>
      <c r="H1849" s="205"/>
    </row>
    <row r="1850" spans="5:8">
      <c r="E1850" s="205"/>
      <c r="F1850" s="205"/>
      <c r="G1850" s="205"/>
      <c r="H1850" s="205"/>
    </row>
    <row r="1851" spans="5:8">
      <c r="E1851" s="205"/>
      <c r="F1851" s="205"/>
      <c r="G1851" s="205"/>
      <c r="H1851" s="205"/>
    </row>
    <row r="1852" spans="5:8">
      <c r="E1852" s="205"/>
      <c r="F1852" s="205"/>
      <c r="G1852" s="205"/>
      <c r="H1852" s="205"/>
    </row>
    <row r="1853" spans="5:8">
      <c r="E1853" s="205"/>
      <c r="F1853" s="205"/>
      <c r="G1853" s="205"/>
      <c r="H1853" s="205"/>
    </row>
    <row r="1854" spans="5:8">
      <c r="E1854" s="205"/>
      <c r="F1854" s="205"/>
      <c r="G1854" s="205"/>
      <c r="H1854" s="205"/>
    </row>
    <row r="1855" spans="5:8">
      <c r="E1855" s="205"/>
      <c r="F1855" s="205"/>
      <c r="G1855" s="205"/>
      <c r="H1855" s="205"/>
    </row>
    <row r="1856" spans="5:8">
      <c r="E1856" s="205"/>
      <c r="F1856" s="205"/>
      <c r="G1856" s="205"/>
      <c r="H1856" s="205"/>
    </row>
    <row r="1857" spans="5:8">
      <c r="E1857" s="205"/>
      <c r="F1857" s="205"/>
      <c r="G1857" s="205"/>
      <c r="H1857" s="205"/>
    </row>
    <row r="1858" spans="5:8">
      <c r="E1858" s="205"/>
      <c r="F1858" s="205"/>
      <c r="G1858" s="205"/>
      <c r="H1858" s="205"/>
    </row>
    <row r="1859" spans="5:8">
      <c r="E1859" s="205"/>
      <c r="F1859" s="205"/>
      <c r="G1859" s="205"/>
      <c r="H1859" s="205"/>
    </row>
    <row r="1860" spans="5:8">
      <c r="E1860" s="205"/>
      <c r="F1860" s="205"/>
      <c r="G1860" s="205"/>
      <c r="H1860" s="205"/>
    </row>
    <row r="1861" spans="5:8">
      <c r="E1861" s="205"/>
      <c r="F1861" s="205"/>
      <c r="G1861" s="205"/>
      <c r="H1861" s="205"/>
    </row>
    <row r="1862" spans="5:8">
      <c r="E1862" s="205"/>
      <c r="F1862" s="205"/>
      <c r="G1862" s="205"/>
      <c r="H1862" s="205"/>
    </row>
    <row r="1863" spans="5:8">
      <c r="E1863" s="205"/>
      <c r="F1863" s="205"/>
      <c r="G1863" s="205"/>
      <c r="H1863" s="205"/>
    </row>
    <row r="1864" spans="5:8">
      <c r="E1864" s="205"/>
      <c r="F1864" s="205"/>
      <c r="G1864" s="205"/>
      <c r="H1864" s="205"/>
    </row>
    <row r="1865" spans="5:8">
      <c r="E1865" s="205"/>
      <c r="F1865" s="205"/>
      <c r="G1865" s="205"/>
      <c r="H1865" s="205"/>
    </row>
    <row r="1866" spans="5:8">
      <c r="E1866" s="205"/>
      <c r="F1866" s="205"/>
      <c r="G1866" s="205"/>
      <c r="H1866" s="205"/>
    </row>
    <row r="1867" spans="5:8">
      <c r="E1867" s="205"/>
      <c r="F1867" s="205"/>
      <c r="G1867" s="205"/>
      <c r="H1867" s="205"/>
    </row>
    <row r="1868" spans="5:8">
      <c r="E1868" s="205"/>
      <c r="F1868" s="205"/>
      <c r="G1868" s="205"/>
      <c r="H1868" s="205"/>
    </row>
    <row r="1869" spans="5:8">
      <c r="E1869" s="205"/>
      <c r="F1869" s="205"/>
      <c r="G1869" s="205"/>
      <c r="H1869" s="205"/>
    </row>
    <row r="1870" spans="5:8">
      <c r="E1870" s="205"/>
      <c r="F1870" s="205"/>
      <c r="G1870" s="205"/>
      <c r="H1870" s="205"/>
    </row>
    <row r="1871" spans="5:8">
      <c r="E1871" s="205"/>
      <c r="F1871" s="205"/>
      <c r="G1871" s="205"/>
      <c r="H1871" s="205"/>
    </row>
    <row r="1872" spans="5:8">
      <c r="E1872" s="205"/>
      <c r="F1872" s="205"/>
      <c r="G1872" s="205"/>
      <c r="H1872" s="205"/>
    </row>
    <row r="1873" spans="5:8">
      <c r="E1873" s="205"/>
      <c r="F1873" s="205"/>
      <c r="G1873" s="205"/>
      <c r="H1873" s="205"/>
    </row>
    <row r="1874" spans="5:8">
      <c r="E1874" s="205"/>
      <c r="F1874" s="205"/>
      <c r="G1874" s="205"/>
      <c r="H1874" s="205"/>
    </row>
    <row r="1875" spans="5:8">
      <c r="E1875" s="205"/>
      <c r="F1875" s="205"/>
      <c r="G1875" s="205"/>
      <c r="H1875" s="205"/>
    </row>
    <row r="1876" spans="5:8">
      <c r="E1876" s="205"/>
      <c r="F1876" s="205"/>
      <c r="G1876" s="205"/>
      <c r="H1876" s="205"/>
    </row>
    <row r="1877" spans="5:8">
      <c r="E1877" s="205"/>
      <c r="F1877" s="205"/>
      <c r="G1877" s="205"/>
      <c r="H1877" s="205"/>
    </row>
    <row r="1878" spans="5:8">
      <c r="E1878" s="205"/>
      <c r="F1878" s="205"/>
      <c r="G1878" s="205"/>
      <c r="H1878" s="205"/>
    </row>
    <row r="1879" spans="5:8">
      <c r="E1879" s="205"/>
      <c r="F1879" s="205"/>
      <c r="G1879" s="205"/>
      <c r="H1879" s="205"/>
    </row>
    <row r="1880" spans="5:8">
      <c r="E1880" s="205"/>
      <c r="F1880" s="205"/>
      <c r="G1880" s="205"/>
      <c r="H1880" s="205"/>
    </row>
    <row r="1881" spans="5:8">
      <c r="E1881" s="205"/>
      <c r="F1881" s="205"/>
      <c r="G1881" s="205"/>
      <c r="H1881" s="205"/>
    </row>
    <row r="1882" spans="5:8">
      <c r="E1882" s="205"/>
      <c r="F1882" s="205"/>
      <c r="G1882" s="205"/>
      <c r="H1882" s="205"/>
    </row>
    <row r="1883" spans="5:8">
      <c r="E1883" s="205"/>
      <c r="F1883" s="205"/>
      <c r="G1883" s="205"/>
      <c r="H1883" s="205"/>
    </row>
    <row r="1884" spans="5:8">
      <c r="E1884" s="205"/>
      <c r="F1884" s="205"/>
      <c r="G1884" s="205"/>
      <c r="H1884" s="205"/>
    </row>
    <row r="1885" spans="5:8">
      <c r="E1885" s="205"/>
      <c r="F1885" s="205"/>
      <c r="G1885" s="205"/>
      <c r="H1885" s="205"/>
    </row>
    <row r="1886" spans="5:8">
      <c r="E1886" s="205"/>
      <c r="F1886" s="205"/>
      <c r="G1886" s="205"/>
      <c r="H1886" s="205"/>
    </row>
    <row r="1887" spans="5:8">
      <c r="E1887" s="205"/>
      <c r="F1887" s="205"/>
      <c r="G1887" s="205"/>
      <c r="H1887" s="205"/>
    </row>
    <row r="1888" spans="5:8">
      <c r="E1888" s="205"/>
      <c r="F1888" s="205"/>
      <c r="G1888" s="205"/>
      <c r="H1888" s="205"/>
    </row>
    <row r="1889" spans="5:8">
      <c r="E1889" s="205"/>
      <c r="F1889" s="205"/>
      <c r="G1889" s="205"/>
      <c r="H1889" s="205"/>
    </row>
    <row r="1890" spans="5:8">
      <c r="E1890" s="205"/>
      <c r="F1890" s="205"/>
      <c r="G1890" s="205"/>
      <c r="H1890" s="205"/>
    </row>
    <row r="1891" spans="5:8">
      <c r="E1891" s="205"/>
      <c r="F1891" s="205"/>
      <c r="G1891" s="205"/>
      <c r="H1891" s="205"/>
    </row>
    <row r="1892" spans="5:8">
      <c r="E1892" s="205"/>
      <c r="F1892" s="205"/>
      <c r="G1892" s="205"/>
      <c r="H1892" s="205"/>
    </row>
    <row r="1893" spans="5:8">
      <c r="E1893" s="205"/>
      <c r="F1893" s="205"/>
      <c r="G1893" s="205"/>
      <c r="H1893" s="205"/>
    </row>
    <row r="1894" spans="5:8">
      <c r="E1894" s="205"/>
      <c r="F1894" s="205"/>
      <c r="G1894" s="205"/>
      <c r="H1894" s="205"/>
    </row>
    <row r="1895" spans="5:8">
      <c r="E1895" s="205"/>
      <c r="F1895" s="205"/>
      <c r="G1895" s="205"/>
      <c r="H1895" s="205"/>
    </row>
    <row r="1896" spans="5:8">
      <c r="E1896" s="205"/>
      <c r="F1896" s="205"/>
      <c r="G1896" s="205"/>
      <c r="H1896" s="205"/>
    </row>
    <row r="1897" spans="5:8">
      <c r="E1897" s="205"/>
      <c r="F1897" s="205"/>
      <c r="G1897" s="205"/>
      <c r="H1897" s="205"/>
    </row>
    <row r="1898" spans="5:8">
      <c r="E1898" s="205"/>
      <c r="F1898" s="205"/>
      <c r="G1898" s="205"/>
      <c r="H1898" s="205"/>
    </row>
    <row r="1899" spans="5:8">
      <c r="E1899" s="205"/>
      <c r="F1899" s="205"/>
      <c r="G1899" s="205"/>
      <c r="H1899" s="205"/>
    </row>
    <row r="1900" spans="5:8">
      <c r="E1900" s="205"/>
      <c r="F1900" s="205"/>
      <c r="G1900" s="205"/>
      <c r="H1900" s="205"/>
    </row>
    <row r="1901" spans="5:8">
      <c r="E1901" s="205"/>
      <c r="F1901" s="205"/>
      <c r="G1901" s="205"/>
      <c r="H1901" s="205"/>
    </row>
    <row r="1902" spans="5:8">
      <c r="E1902" s="205"/>
      <c r="F1902" s="205"/>
      <c r="G1902" s="205"/>
      <c r="H1902" s="205"/>
    </row>
    <row r="1903" spans="5:8">
      <c r="E1903" s="205"/>
      <c r="F1903" s="205"/>
      <c r="G1903" s="205"/>
      <c r="H1903" s="205"/>
    </row>
    <row r="1904" spans="5:8">
      <c r="E1904" s="205"/>
      <c r="F1904" s="205"/>
      <c r="G1904" s="205"/>
      <c r="H1904" s="205"/>
    </row>
    <row r="1905" spans="5:8">
      <c r="E1905" s="205"/>
      <c r="F1905" s="205"/>
      <c r="G1905" s="205"/>
      <c r="H1905" s="205"/>
    </row>
    <row r="1906" spans="5:8">
      <c r="E1906" s="205"/>
      <c r="F1906" s="205"/>
      <c r="G1906" s="205"/>
      <c r="H1906" s="205"/>
    </row>
    <row r="1907" spans="5:8">
      <c r="E1907" s="205"/>
      <c r="F1907" s="205"/>
      <c r="G1907" s="205"/>
      <c r="H1907" s="205"/>
    </row>
    <row r="1908" spans="5:8">
      <c r="E1908" s="205"/>
      <c r="F1908" s="205"/>
      <c r="G1908" s="205"/>
      <c r="H1908" s="205"/>
    </row>
    <row r="1909" spans="5:8">
      <c r="E1909" s="205"/>
      <c r="F1909" s="205"/>
      <c r="G1909" s="205"/>
      <c r="H1909" s="205"/>
    </row>
    <row r="1910" spans="5:8">
      <c r="E1910" s="205"/>
      <c r="F1910" s="205"/>
      <c r="G1910" s="205"/>
      <c r="H1910" s="205"/>
    </row>
    <row r="1911" spans="5:8">
      <c r="E1911" s="205"/>
      <c r="F1911" s="205"/>
      <c r="G1911" s="205"/>
      <c r="H1911" s="205"/>
    </row>
    <row r="1912" spans="5:8">
      <c r="E1912" s="205"/>
      <c r="F1912" s="205"/>
      <c r="G1912" s="205"/>
      <c r="H1912" s="205"/>
    </row>
    <row r="1913" spans="5:8">
      <c r="E1913" s="205"/>
      <c r="F1913" s="205"/>
      <c r="G1913" s="205"/>
      <c r="H1913" s="205"/>
    </row>
    <row r="1914" spans="5:8">
      <c r="E1914" s="205"/>
      <c r="F1914" s="205"/>
      <c r="G1914" s="205"/>
      <c r="H1914" s="205"/>
    </row>
    <row r="1915" spans="5:8">
      <c r="E1915" s="205"/>
      <c r="F1915" s="205"/>
      <c r="G1915" s="205"/>
      <c r="H1915" s="205"/>
    </row>
    <row r="1916" spans="5:8">
      <c r="E1916" s="205"/>
      <c r="F1916" s="205"/>
      <c r="G1916" s="205"/>
      <c r="H1916" s="205"/>
    </row>
    <row r="1917" spans="5:8">
      <c r="E1917" s="205"/>
      <c r="F1917" s="205"/>
      <c r="G1917" s="205"/>
      <c r="H1917" s="205"/>
    </row>
    <row r="1918" spans="5:8">
      <c r="E1918" s="205"/>
      <c r="F1918" s="205"/>
      <c r="G1918" s="205"/>
      <c r="H1918" s="205"/>
    </row>
    <row r="1919" spans="5:8">
      <c r="E1919" s="205"/>
      <c r="F1919" s="205"/>
      <c r="G1919" s="205"/>
      <c r="H1919" s="205"/>
    </row>
    <row r="1920" spans="5:8">
      <c r="E1920" s="205"/>
      <c r="F1920" s="205"/>
      <c r="G1920" s="205"/>
      <c r="H1920" s="205"/>
    </row>
    <row r="1921" spans="5:8">
      <c r="E1921" s="205"/>
      <c r="F1921" s="205"/>
      <c r="G1921" s="205"/>
      <c r="H1921" s="205"/>
    </row>
    <row r="1922" spans="5:8">
      <c r="E1922" s="205"/>
      <c r="F1922" s="205"/>
      <c r="G1922" s="205"/>
      <c r="H1922" s="205"/>
    </row>
    <row r="1923" spans="5:8">
      <c r="E1923" s="205"/>
      <c r="F1923" s="205"/>
      <c r="G1923" s="205"/>
      <c r="H1923" s="205"/>
    </row>
    <row r="1924" spans="5:8">
      <c r="E1924" s="205"/>
      <c r="F1924" s="205"/>
      <c r="G1924" s="205"/>
      <c r="H1924" s="205"/>
    </row>
    <row r="1925" spans="5:8">
      <c r="E1925" s="205"/>
      <c r="F1925" s="205"/>
      <c r="G1925" s="205"/>
      <c r="H1925" s="205"/>
    </row>
    <row r="1926" spans="5:8">
      <c r="E1926" s="205"/>
      <c r="F1926" s="205"/>
      <c r="G1926" s="205"/>
      <c r="H1926" s="205"/>
    </row>
    <row r="1927" spans="5:8">
      <c r="E1927" s="205"/>
      <c r="F1927" s="205"/>
      <c r="G1927" s="205"/>
      <c r="H1927" s="205"/>
    </row>
    <row r="1928" spans="5:8">
      <c r="E1928" s="205"/>
      <c r="F1928" s="205"/>
      <c r="G1928" s="205"/>
      <c r="H1928" s="205"/>
    </row>
    <row r="1929" spans="5:8">
      <c r="E1929" s="205"/>
      <c r="F1929" s="205"/>
      <c r="G1929" s="205"/>
      <c r="H1929" s="205"/>
    </row>
    <row r="1930" spans="5:8">
      <c r="E1930" s="205"/>
      <c r="F1930" s="205"/>
      <c r="G1930" s="205"/>
      <c r="H1930" s="205"/>
    </row>
    <row r="1931" spans="5:8">
      <c r="E1931" s="205"/>
      <c r="F1931" s="205"/>
      <c r="G1931" s="205"/>
      <c r="H1931" s="205"/>
    </row>
    <row r="1932" spans="5:8">
      <c r="E1932" s="205"/>
      <c r="F1932" s="205"/>
      <c r="G1932" s="205"/>
      <c r="H1932" s="205"/>
    </row>
    <row r="1933" spans="5:8">
      <c r="E1933" s="205"/>
      <c r="F1933" s="205"/>
      <c r="G1933" s="205"/>
      <c r="H1933" s="205"/>
    </row>
    <row r="1934" spans="5:8">
      <c r="E1934" s="205"/>
      <c r="F1934" s="205"/>
      <c r="G1934" s="205"/>
      <c r="H1934" s="205"/>
    </row>
    <row r="1935" spans="5:8">
      <c r="E1935" s="205"/>
      <c r="F1935" s="205"/>
      <c r="G1935" s="205"/>
      <c r="H1935" s="205"/>
    </row>
    <row r="1936" spans="5:8">
      <c r="E1936" s="205"/>
      <c r="F1936" s="205"/>
      <c r="G1936" s="205"/>
      <c r="H1936" s="205"/>
    </row>
    <row r="1937" spans="5:8">
      <c r="E1937" s="205"/>
      <c r="F1937" s="205"/>
      <c r="G1937" s="205"/>
      <c r="H1937" s="205"/>
    </row>
    <row r="1938" spans="5:8">
      <c r="E1938" s="205"/>
      <c r="F1938" s="205"/>
      <c r="G1938" s="205"/>
      <c r="H1938" s="205"/>
    </row>
    <row r="1939" spans="5:8">
      <c r="E1939" s="205"/>
      <c r="F1939" s="205"/>
      <c r="G1939" s="205"/>
      <c r="H1939" s="205"/>
    </row>
    <row r="1940" spans="5:8">
      <c r="E1940" s="205"/>
      <c r="F1940" s="205"/>
      <c r="G1940" s="205"/>
      <c r="H1940" s="205"/>
    </row>
    <row r="1941" spans="5:8">
      <c r="E1941" s="205"/>
      <c r="F1941" s="205"/>
      <c r="G1941" s="205"/>
      <c r="H1941" s="205"/>
    </row>
    <row r="1942" spans="5:8">
      <c r="E1942" s="205"/>
      <c r="F1942" s="205"/>
      <c r="G1942" s="205"/>
      <c r="H1942" s="205"/>
    </row>
    <row r="1943" spans="5:8">
      <c r="E1943" s="205"/>
      <c r="F1943" s="205"/>
      <c r="G1943" s="205"/>
      <c r="H1943" s="205"/>
    </row>
    <row r="1944" spans="5:8">
      <c r="E1944" s="205"/>
      <c r="F1944" s="205"/>
      <c r="G1944" s="205"/>
      <c r="H1944" s="205"/>
    </row>
    <row r="1945" spans="5:8">
      <c r="E1945" s="205"/>
      <c r="F1945" s="205"/>
      <c r="G1945" s="205"/>
      <c r="H1945" s="205"/>
    </row>
    <row r="1946" spans="5:8">
      <c r="E1946" s="205"/>
      <c r="F1946" s="205"/>
      <c r="G1946" s="205"/>
      <c r="H1946" s="205"/>
    </row>
    <row r="1947" spans="5:8">
      <c r="E1947" s="205"/>
      <c r="F1947" s="205"/>
      <c r="G1947" s="205"/>
      <c r="H1947" s="205"/>
    </row>
    <row r="1948" spans="5:8">
      <c r="E1948" s="205"/>
      <c r="F1948" s="205"/>
      <c r="G1948" s="205"/>
      <c r="H1948" s="205"/>
    </row>
    <row r="1949" spans="5:8">
      <c r="E1949" s="205"/>
      <c r="F1949" s="205"/>
      <c r="G1949" s="205"/>
      <c r="H1949" s="205"/>
    </row>
    <row r="1950" spans="5:8">
      <c r="E1950" s="205"/>
      <c r="F1950" s="205"/>
      <c r="G1950" s="205"/>
      <c r="H1950" s="205"/>
    </row>
    <row r="1951" spans="5:8">
      <c r="E1951" s="205"/>
      <c r="F1951" s="205"/>
      <c r="G1951" s="205"/>
      <c r="H1951" s="205"/>
    </row>
    <row r="1952" spans="5:8">
      <c r="E1952" s="205"/>
      <c r="F1952" s="205"/>
      <c r="G1952" s="205"/>
      <c r="H1952" s="205"/>
    </row>
    <row r="1953" spans="5:8">
      <c r="E1953" s="205"/>
      <c r="F1953" s="205"/>
      <c r="G1953" s="205"/>
      <c r="H1953" s="205"/>
    </row>
    <row r="1954" spans="5:8">
      <c r="E1954" s="205"/>
      <c r="F1954" s="205"/>
      <c r="G1954" s="205"/>
      <c r="H1954" s="205"/>
    </row>
    <row r="1955" spans="5:8">
      <c r="E1955" s="205"/>
      <c r="F1955" s="205"/>
      <c r="G1955" s="205"/>
      <c r="H1955" s="205"/>
    </row>
    <row r="1956" spans="5:8">
      <c r="E1956" s="205"/>
      <c r="F1956" s="205"/>
      <c r="G1956" s="205"/>
      <c r="H1956" s="205"/>
    </row>
    <row r="1957" spans="5:8">
      <c r="E1957" s="205"/>
      <c r="F1957" s="205"/>
      <c r="G1957" s="205"/>
      <c r="H1957" s="205"/>
    </row>
    <row r="1958" spans="5:8">
      <c r="E1958" s="205"/>
      <c r="F1958" s="205"/>
      <c r="G1958" s="205"/>
      <c r="H1958" s="205"/>
    </row>
    <row r="1959" spans="5:8">
      <c r="E1959" s="205"/>
      <c r="F1959" s="205"/>
      <c r="G1959" s="205"/>
      <c r="H1959" s="205"/>
    </row>
    <row r="1960" spans="5:8">
      <c r="E1960" s="205"/>
      <c r="F1960" s="205"/>
      <c r="G1960" s="205"/>
      <c r="H1960" s="205"/>
    </row>
    <row r="1961" spans="5:8">
      <c r="E1961" s="205"/>
      <c r="F1961" s="205"/>
      <c r="G1961" s="205"/>
      <c r="H1961" s="205"/>
    </row>
    <row r="1962" spans="5:8">
      <c r="E1962" s="205"/>
      <c r="F1962" s="205"/>
      <c r="G1962" s="205"/>
      <c r="H1962" s="205"/>
    </row>
    <row r="1963" spans="5:8">
      <c r="E1963" s="205"/>
      <c r="F1963" s="205"/>
      <c r="G1963" s="205"/>
      <c r="H1963" s="205"/>
    </row>
    <row r="1964" spans="5:8">
      <c r="E1964" s="205"/>
      <c r="F1964" s="205"/>
      <c r="G1964" s="205"/>
      <c r="H1964" s="205"/>
    </row>
    <row r="1965" spans="5:8">
      <c r="E1965" s="205"/>
      <c r="F1965" s="205"/>
      <c r="G1965" s="205"/>
      <c r="H1965" s="205"/>
    </row>
    <row r="1966" spans="5:8">
      <c r="E1966" s="205"/>
      <c r="F1966" s="205"/>
      <c r="G1966" s="205"/>
      <c r="H1966" s="205"/>
    </row>
    <row r="1967" spans="5:8">
      <c r="E1967" s="205"/>
      <c r="F1967" s="205"/>
      <c r="G1967" s="205"/>
      <c r="H1967" s="205"/>
    </row>
    <row r="1968" spans="5:8">
      <c r="E1968" s="205"/>
      <c r="F1968" s="205"/>
      <c r="G1968" s="205"/>
      <c r="H1968" s="205"/>
    </row>
    <row r="1969" spans="5:8">
      <c r="E1969" s="205"/>
      <c r="F1969" s="205"/>
      <c r="G1969" s="205"/>
      <c r="H1969" s="205"/>
    </row>
    <row r="1970" spans="5:8">
      <c r="E1970" s="205"/>
      <c r="F1970" s="205"/>
      <c r="G1970" s="205"/>
      <c r="H1970" s="205"/>
    </row>
    <row r="1971" spans="5:8">
      <c r="E1971" s="205"/>
      <c r="F1971" s="205"/>
      <c r="G1971" s="205"/>
      <c r="H1971" s="205"/>
    </row>
    <row r="1972" spans="5:8">
      <c r="E1972" s="205"/>
      <c r="F1972" s="205"/>
      <c r="G1972" s="205"/>
      <c r="H1972" s="205"/>
    </row>
    <row r="1973" spans="5:8">
      <c r="E1973" s="205"/>
      <c r="F1973" s="205"/>
      <c r="G1973" s="205"/>
      <c r="H1973" s="205"/>
    </row>
    <row r="1974" spans="5:8">
      <c r="E1974" s="205"/>
      <c r="F1974" s="205"/>
      <c r="G1974" s="205"/>
      <c r="H1974" s="205"/>
    </row>
    <row r="1975" spans="5:8">
      <c r="E1975" s="205"/>
      <c r="F1975" s="205"/>
      <c r="G1975" s="205"/>
      <c r="H1975" s="205"/>
    </row>
    <row r="1976" spans="5:8">
      <c r="E1976" s="205"/>
      <c r="F1976" s="205"/>
      <c r="G1976" s="205"/>
      <c r="H1976" s="205"/>
    </row>
    <row r="1977" spans="5:8">
      <c r="E1977" s="205"/>
      <c r="F1977" s="205"/>
      <c r="G1977" s="205"/>
      <c r="H1977" s="205"/>
    </row>
    <row r="1978" spans="5:8">
      <c r="E1978" s="205"/>
      <c r="F1978" s="205"/>
      <c r="G1978" s="205"/>
      <c r="H1978" s="205"/>
    </row>
    <row r="1979" spans="5:8">
      <c r="E1979" s="205"/>
      <c r="F1979" s="205"/>
      <c r="G1979" s="205"/>
      <c r="H1979" s="205"/>
    </row>
    <row r="1980" spans="5:8">
      <c r="E1980" s="205"/>
      <c r="F1980" s="205"/>
      <c r="G1980" s="205"/>
      <c r="H1980" s="205"/>
    </row>
    <row r="1981" spans="5:8">
      <c r="E1981" s="205"/>
      <c r="F1981" s="205"/>
      <c r="G1981" s="205"/>
      <c r="H1981" s="205"/>
    </row>
    <row r="1982" spans="5:8">
      <c r="E1982" s="205"/>
      <c r="F1982" s="205"/>
      <c r="G1982" s="205"/>
      <c r="H1982" s="205"/>
    </row>
    <row r="1983" spans="5:8">
      <c r="E1983" s="205"/>
      <c r="F1983" s="205"/>
      <c r="G1983" s="205"/>
      <c r="H1983" s="205"/>
    </row>
    <row r="1984" spans="5:8">
      <c r="E1984" s="205"/>
      <c r="F1984" s="205"/>
      <c r="G1984" s="205"/>
      <c r="H1984" s="205"/>
    </row>
    <row r="1985" spans="5:8">
      <c r="E1985" s="205"/>
      <c r="F1985" s="205"/>
      <c r="G1985" s="205"/>
      <c r="H1985" s="205"/>
    </row>
    <row r="1986" spans="5:8">
      <c r="E1986" s="205"/>
      <c r="F1986" s="205"/>
      <c r="G1986" s="205"/>
      <c r="H1986" s="205"/>
    </row>
    <row r="1987" spans="5:8">
      <c r="E1987" s="205"/>
      <c r="F1987" s="205"/>
      <c r="G1987" s="205"/>
      <c r="H1987" s="205"/>
    </row>
    <row r="1988" spans="5:8">
      <c r="E1988" s="205"/>
      <c r="F1988" s="205"/>
      <c r="G1988" s="205"/>
      <c r="H1988" s="205"/>
    </row>
    <row r="1989" spans="5:8">
      <c r="E1989" s="205"/>
      <c r="F1989" s="205"/>
      <c r="G1989" s="205"/>
      <c r="H1989" s="205"/>
    </row>
    <row r="1990" spans="5:8">
      <c r="E1990" s="205"/>
      <c r="F1990" s="205"/>
      <c r="G1990" s="205"/>
      <c r="H1990" s="205"/>
    </row>
    <row r="1991" spans="5:8">
      <c r="E1991" s="205"/>
      <c r="F1991" s="205"/>
      <c r="G1991" s="205"/>
      <c r="H1991" s="205"/>
    </row>
    <row r="1992" spans="5:8">
      <c r="E1992" s="205"/>
      <c r="F1992" s="205"/>
      <c r="G1992" s="205"/>
      <c r="H1992" s="205"/>
    </row>
    <row r="1993" spans="5:8">
      <c r="E1993" s="205"/>
      <c r="F1993" s="205"/>
      <c r="G1993" s="205"/>
      <c r="H1993" s="205"/>
    </row>
    <row r="1994" spans="5:8">
      <c r="E1994" s="205"/>
      <c r="F1994" s="205"/>
      <c r="G1994" s="205"/>
      <c r="H1994" s="205"/>
    </row>
    <row r="1995" spans="5:8">
      <c r="E1995" s="205"/>
      <c r="F1995" s="205"/>
      <c r="G1995" s="205"/>
      <c r="H1995" s="205"/>
    </row>
    <row r="1996" spans="5:8">
      <c r="E1996" s="205"/>
      <c r="F1996" s="205"/>
      <c r="G1996" s="205"/>
      <c r="H1996" s="205"/>
    </row>
    <row r="1997" spans="5:8">
      <c r="E1997" s="205"/>
      <c r="F1997" s="205"/>
      <c r="G1997" s="205"/>
      <c r="H1997" s="205"/>
    </row>
    <row r="1998" spans="5:8">
      <c r="E1998" s="205"/>
      <c r="F1998" s="205"/>
      <c r="G1998" s="205"/>
      <c r="H1998" s="205"/>
    </row>
    <row r="1999" spans="5:8">
      <c r="E1999" s="205"/>
      <c r="F1999" s="205"/>
      <c r="G1999" s="205"/>
      <c r="H1999" s="205"/>
    </row>
    <row r="2000" spans="5:8">
      <c r="E2000" s="205"/>
      <c r="F2000" s="205"/>
      <c r="G2000" s="205"/>
      <c r="H2000" s="205"/>
    </row>
    <row r="2001" spans="5:8">
      <c r="E2001" s="205"/>
      <c r="F2001" s="205"/>
      <c r="G2001" s="205"/>
      <c r="H2001" s="205"/>
    </row>
    <row r="2002" spans="5:8">
      <c r="E2002" s="205"/>
      <c r="F2002" s="205"/>
      <c r="G2002" s="205"/>
      <c r="H2002" s="205"/>
    </row>
    <row r="2003" spans="5:8">
      <c r="E2003" s="205"/>
      <c r="F2003" s="205"/>
      <c r="G2003" s="205"/>
      <c r="H2003" s="205"/>
    </row>
    <row r="2004" spans="5:8">
      <c r="E2004" s="205"/>
      <c r="F2004" s="205"/>
      <c r="G2004" s="205"/>
      <c r="H2004" s="205"/>
    </row>
    <row r="2005" spans="5:8">
      <c r="E2005" s="205"/>
      <c r="F2005" s="205"/>
      <c r="G2005" s="205"/>
      <c r="H2005" s="205"/>
    </row>
    <row r="2006" spans="5:8">
      <c r="E2006" s="205"/>
      <c r="F2006" s="205"/>
      <c r="G2006" s="205"/>
      <c r="H2006" s="205"/>
    </row>
    <row r="2007" spans="5:8">
      <c r="E2007" s="205"/>
      <c r="F2007" s="205"/>
      <c r="G2007" s="205"/>
      <c r="H2007" s="205"/>
    </row>
    <row r="2008" spans="5:8">
      <c r="E2008" s="205"/>
      <c r="F2008" s="205"/>
      <c r="G2008" s="205"/>
      <c r="H2008" s="205"/>
    </row>
    <row r="2009" spans="5:8">
      <c r="E2009" s="205"/>
      <c r="F2009" s="205"/>
      <c r="G2009" s="205"/>
      <c r="H2009" s="205"/>
    </row>
    <row r="2010" spans="5:8">
      <c r="E2010" s="205"/>
      <c r="F2010" s="205"/>
      <c r="G2010" s="205"/>
      <c r="H2010" s="205"/>
    </row>
    <row r="2011" spans="5:8">
      <c r="E2011" s="205"/>
      <c r="F2011" s="205"/>
      <c r="G2011" s="205"/>
      <c r="H2011" s="205"/>
    </row>
    <row r="2012" spans="5:8">
      <c r="E2012" s="205"/>
      <c r="F2012" s="205"/>
      <c r="G2012" s="205"/>
      <c r="H2012" s="205"/>
    </row>
    <row r="2013" spans="5:8">
      <c r="E2013" s="205"/>
      <c r="F2013" s="205"/>
      <c r="G2013" s="205"/>
      <c r="H2013" s="205"/>
    </row>
    <row r="2014" spans="5:8">
      <c r="E2014" s="205"/>
      <c r="F2014" s="205"/>
      <c r="G2014" s="205"/>
      <c r="H2014" s="205"/>
    </row>
    <row r="2015" spans="5:8">
      <c r="E2015" s="205"/>
      <c r="F2015" s="205"/>
      <c r="G2015" s="205"/>
      <c r="H2015" s="205"/>
    </row>
    <row r="2016" spans="5:8">
      <c r="E2016" s="205"/>
      <c r="F2016" s="205"/>
      <c r="G2016" s="205"/>
      <c r="H2016" s="205"/>
    </row>
    <row r="2017" spans="5:8">
      <c r="E2017" s="205"/>
      <c r="F2017" s="205"/>
      <c r="G2017" s="205"/>
      <c r="H2017" s="205"/>
    </row>
    <row r="2018" spans="5:8">
      <c r="E2018" s="205"/>
      <c r="F2018" s="205"/>
      <c r="G2018" s="205"/>
      <c r="H2018" s="205"/>
    </row>
    <row r="2019" spans="5:8">
      <c r="E2019" s="205"/>
      <c r="F2019" s="205"/>
      <c r="G2019" s="205"/>
      <c r="H2019" s="205"/>
    </row>
    <row r="2020" spans="5:8">
      <c r="E2020" s="205"/>
      <c r="F2020" s="205"/>
      <c r="G2020" s="205"/>
      <c r="H2020" s="205"/>
    </row>
    <row r="2021" spans="5:8">
      <c r="E2021" s="205"/>
      <c r="F2021" s="205"/>
      <c r="G2021" s="205"/>
      <c r="H2021" s="205"/>
    </row>
    <row r="2022" spans="5:8">
      <c r="E2022" s="205"/>
      <c r="F2022" s="205"/>
      <c r="G2022" s="205"/>
      <c r="H2022" s="205"/>
    </row>
    <row r="2023" spans="5:8">
      <c r="E2023" s="205"/>
      <c r="F2023" s="205"/>
      <c r="G2023" s="205"/>
      <c r="H2023" s="205"/>
    </row>
    <row r="2024" spans="5:8">
      <c r="E2024" s="205"/>
      <c r="F2024" s="205"/>
      <c r="G2024" s="205"/>
      <c r="H2024" s="205"/>
    </row>
    <row r="2025" spans="5:8">
      <c r="E2025" s="205"/>
      <c r="F2025" s="205"/>
      <c r="G2025" s="205"/>
      <c r="H2025" s="205"/>
    </row>
    <row r="2026" spans="5:8">
      <c r="E2026" s="205"/>
      <c r="F2026" s="205"/>
      <c r="G2026" s="205"/>
      <c r="H2026" s="205"/>
    </row>
    <row r="2027" spans="5:8">
      <c r="E2027" s="205"/>
      <c r="F2027" s="205"/>
      <c r="G2027" s="205"/>
      <c r="H2027" s="205"/>
    </row>
    <row r="2028" spans="5:8">
      <c r="E2028" s="205"/>
      <c r="F2028" s="205"/>
      <c r="G2028" s="205"/>
      <c r="H2028" s="205"/>
    </row>
    <row r="2029" spans="5:8">
      <c r="E2029" s="205"/>
      <c r="F2029" s="205"/>
      <c r="G2029" s="205"/>
      <c r="H2029" s="205"/>
    </row>
    <row r="2030" spans="5:8">
      <c r="E2030" s="205"/>
      <c r="F2030" s="205"/>
      <c r="G2030" s="205"/>
      <c r="H2030" s="205"/>
    </row>
    <row r="2031" spans="5:8">
      <c r="E2031" s="205"/>
      <c r="F2031" s="205"/>
      <c r="G2031" s="205"/>
      <c r="H2031" s="205"/>
    </row>
    <row r="2032" spans="5:8">
      <c r="E2032" s="205"/>
      <c r="F2032" s="205"/>
      <c r="G2032" s="205"/>
      <c r="H2032" s="205"/>
    </row>
    <row r="2033" spans="5:8">
      <c r="E2033" s="205"/>
      <c r="F2033" s="205"/>
      <c r="G2033" s="205"/>
      <c r="H2033" s="205"/>
    </row>
    <row r="2034" spans="5:8">
      <c r="E2034" s="205"/>
      <c r="F2034" s="205"/>
      <c r="G2034" s="205"/>
      <c r="H2034" s="205"/>
    </row>
    <row r="2035" spans="5:8">
      <c r="E2035" s="205"/>
      <c r="F2035" s="205"/>
      <c r="G2035" s="205"/>
      <c r="H2035" s="205"/>
    </row>
    <row r="2036" spans="5:8">
      <c r="E2036" s="205"/>
      <c r="F2036" s="205"/>
      <c r="G2036" s="205"/>
      <c r="H2036" s="205"/>
    </row>
    <row r="2037" spans="5:8">
      <c r="E2037" s="205"/>
      <c r="F2037" s="205"/>
      <c r="G2037" s="205"/>
      <c r="H2037" s="205"/>
    </row>
    <row r="2038" spans="5:8">
      <c r="E2038" s="205"/>
      <c r="F2038" s="205"/>
      <c r="G2038" s="205"/>
      <c r="H2038" s="205"/>
    </row>
    <row r="2039" spans="5:8">
      <c r="E2039" s="205"/>
      <c r="F2039" s="205"/>
      <c r="G2039" s="205"/>
      <c r="H2039" s="205"/>
    </row>
    <row r="2040" spans="5:8">
      <c r="E2040" s="205"/>
      <c r="F2040" s="205"/>
      <c r="G2040" s="205"/>
      <c r="H2040" s="205"/>
    </row>
    <row r="2041" spans="5:8">
      <c r="E2041" s="205"/>
      <c r="F2041" s="205"/>
      <c r="G2041" s="205"/>
      <c r="H2041" s="205"/>
    </row>
    <row r="2042" spans="5:8">
      <c r="E2042" s="205"/>
      <c r="F2042" s="205"/>
      <c r="G2042" s="205"/>
      <c r="H2042" s="205"/>
    </row>
    <row r="2043" spans="5:8">
      <c r="E2043" s="205"/>
      <c r="F2043" s="205"/>
      <c r="G2043" s="205"/>
      <c r="H2043" s="205"/>
    </row>
    <row r="2044" spans="5:8">
      <c r="E2044" s="205"/>
      <c r="F2044" s="205"/>
      <c r="G2044" s="205"/>
      <c r="H2044" s="205"/>
    </row>
    <row r="2045" spans="5:8">
      <c r="E2045" s="205"/>
      <c r="F2045" s="205"/>
      <c r="G2045" s="205"/>
      <c r="H2045" s="205"/>
    </row>
    <row r="2046" spans="5:8">
      <c r="E2046" s="205"/>
      <c r="F2046" s="205"/>
      <c r="G2046" s="205"/>
      <c r="H2046" s="205"/>
    </row>
    <row r="2047" spans="5:8">
      <c r="E2047" s="205"/>
      <c r="F2047" s="205"/>
      <c r="G2047" s="205"/>
      <c r="H2047" s="205"/>
    </row>
    <row r="2048" spans="5:8">
      <c r="E2048" s="205"/>
      <c r="F2048" s="205"/>
      <c r="G2048" s="205"/>
      <c r="H2048" s="205"/>
    </row>
    <row r="2049" spans="5:8">
      <c r="E2049" s="205"/>
      <c r="F2049" s="205"/>
      <c r="G2049" s="205"/>
      <c r="H2049" s="205"/>
    </row>
    <row r="2050" spans="5:8">
      <c r="E2050" s="205"/>
      <c r="F2050" s="205"/>
      <c r="G2050" s="205"/>
      <c r="H2050" s="205"/>
    </row>
    <row r="2051" spans="5:8">
      <c r="E2051" s="205"/>
      <c r="F2051" s="205"/>
      <c r="G2051" s="205"/>
      <c r="H2051" s="205"/>
    </row>
    <row r="2052" spans="5:8">
      <c r="E2052" s="205"/>
      <c r="F2052" s="205"/>
      <c r="G2052" s="205"/>
      <c r="H2052" s="205"/>
    </row>
    <row r="2053" spans="5:8">
      <c r="E2053" s="205"/>
      <c r="F2053" s="205"/>
      <c r="G2053" s="205"/>
      <c r="H2053" s="205"/>
    </row>
    <row r="2054" spans="5:8">
      <c r="E2054" s="205"/>
      <c r="F2054" s="205"/>
      <c r="G2054" s="205"/>
      <c r="H2054" s="205"/>
    </row>
    <row r="2055" spans="5:8">
      <c r="E2055" s="205"/>
      <c r="F2055" s="205"/>
      <c r="G2055" s="205"/>
      <c r="H2055" s="205"/>
    </row>
    <row r="2056" spans="5:8">
      <c r="E2056" s="205"/>
      <c r="F2056" s="205"/>
      <c r="G2056" s="205"/>
      <c r="H2056" s="205"/>
    </row>
    <row r="2057" spans="5:8">
      <c r="E2057" s="205"/>
      <c r="F2057" s="205"/>
      <c r="G2057" s="205"/>
      <c r="H2057" s="205"/>
    </row>
    <row r="2058" spans="5:8">
      <c r="E2058" s="205"/>
      <c r="F2058" s="205"/>
      <c r="G2058" s="205"/>
      <c r="H2058" s="205"/>
    </row>
    <row r="2059" spans="5:8">
      <c r="E2059" s="205"/>
      <c r="F2059" s="205"/>
      <c r="G2059" s="205"/>
      <c r="H2059" s="205"/>
    </row>
    <row r="2060" spans="5:8">
      <c r="E2060" s="205"/>
      <c r="F2060" s="205"/>
      <c r="G2060" s="205"/>
      <c r="H2060" s="205"/>
    </row>
    <row r="2061" spans="5:8">
      <c r="E2061" s="205"/>
      <c r="F2061" s="205"/>
      <c r="G2061" s="205"/>
      <c r="H2061" s="205"/>
    </row>
    <row r="2062" spans="5:8">
      <c r="E2062" s="205"/>
      <c r="F2062" s="205"/>
      <c r="G2062" s="205"/>
      <c r="H2062" s="205"/>
    </row>
    <row r="2063" spans="5:8">
      <c r="E2063" s="205"/>
      <c r="F2063" s="205"/>
      <c r="G2063" s="205"/>
      <c r="H2063" s="205"/>
    </row>
    <row r="2064" spans="5:8">
      <c r="E2064" s="205"/>
      <c r="F2064" s="205"/>
      <c r="G2064" s="205"/>
      <c r="H2064" s="205"/>
    </row>
    <row r="2065" spans="5:8">
      <c r="E2065" s="205"/>
      <c r="F2065" s="205"/>
      <c r="G2065" s="205"/>
      <c r="H2065" s="205"/>
    </row>
    <row r="2066" spans="5:8">
      <c r="E2066" s="205"/>
      <c r="F2066" s="205"/>
      <c r="G2066" s="205"/>
      <c r="H2066" s="205"/>
    </row>
    <row r="2067" spans="5:8">
      <c r="E2067" s="205"/>
      <c r="F2067" s="205"/>
      <c r="G2067" s="205"/>
      <c r="H2067" s="205"/>
    </row>
    <row r="2068" spans="5:8">
      <c r="E2068" s="205"/>
      <c r="F2068" s="205"/>
      <c r="G2068" s="205"/>
      <c r="H2068" s="205"/>
    </row>
    <row r="2069" spans="5:8">
      <c r="E2069" s="205"/>
      <c r="F2069" s="205"/>
      <c r="G2069" s="205"/>
      <c r="H2069" s="205"/>
    </row>
    <row r="2070" spans="5:8">
      <c r="E2070" s="205"/>
      <c r="F2070" s="205"/>
      <c r="G2070" s="205"/>
      <c r="H2070" s="205"/>
    </row>
    <row r="2071" spans="5:8">
      <c r="E2071" s="205"/>
      <c r="F2071" s="205"/>
      <c r="G2071" s="205"/>
      <c r="H2071" s="205"/>
    </row>
    <row r="2072" spans="5:8">
      <c r="E2072" s="205"/>
      <c r="F2072" s="205"/>
      <c r="G2072" s="205"/>
      <c r="H2072" s="205"/>
    </row>
    <row r="2073" spans="5:8">
      <c r="E2073" s="205"/>
      <c r="F2073" s="205"/>
      <c r="G2073" s="205"/>
      <c r="H2073" s="205"/>
    </row>
    <row r="2074" spans="5:8">
      <c r="E2074" s="205"/>
      <c r="F2074" s="205"/>
      <c r="G2074" s="205"/>
      <c r="H2074" s="205"/>
    </row>
    <row r="2075" spans="5:8">
      <c r="E2075" s="205"/>
      <c r="F2075" s="205"/>
      <c r="G2075" s="205"/>
      <c r="H2075" s="205"/>
    </row>
    <row r="2076" spans="5:8">
      <c r="E2076" s="205"/>
      <c r="F2076" s="205"/>
      <c r="G2076" s="205"/>
      <c r="H2076" s="205"/>
    </row>
    <row r="2077" spans="5:8">
      <c r="E2077" s="205"/>
      <c r="F2077" s="205"/>
      <c r="G2077" s="205"/>
      <c r="H2077" s="205"/>
    </row>
    <row r="2078" spans="5:8">
      <c r="E2078" s="205"/>
      <c r="F2078" s="205"/>
      <c r="G2078" s="205"/>
      <c r="H2078" s="205"/>
    </row>
    <row r="2079" spans="5:8">
      <c r="E2079" s="205"/>
      <c r="F2079" s="205"/>
      <c r="G2079" s="205"/>
      <c r="H2079" s="205"/>
    </row>
    <row r="2080" spans="5:8">
      <c r="E2080" s="205"/>
      <c r="F2080" s="205"/>
      <c r="G2080" s="205"/>
      <c r="H2080" s="205"/>
    </row>
    <row r="2081" spans="5:8">
      <c r="E2081" s="205"/>
      <c r="F2081" s="205"/>
      <c r="G2081" s="205"/>
      <c r="H2081" s="205"/>
    </row>
    <row r="2082" spans="5:8">
      <c r="E2082" s="205"/>
      <c r="F2082" s="205"/>
      <c r="G2082" s="205"/>
      <c r="H2082" s="205"/>
    </row>
    <row r="2083" spans="5:8">
      <c r="E2083" s="205"/>
      <c r="F2083" s="205"/>
      <c r="G2083" s="205"/>
      <c r="H2083" s="205"/>
    </row>
    <row r="2084" spans="5:8">
      <c r="E2084" s="205"/>
      <c r="F2084" s="205"/>
      <c r="G2084" s="205"/>
      <c r="H2084" s="205"/>
    </row>
    <row r="2085" spans="5:8">
      <c r="E2085" s="205"/>
      <c r="F2085" s="205"/>
      <c r="G2085" s="205"/>
      <c r="H2085" s="205"/>
    </row>
    <row r="2086" spans="5:8">
      <c r="E2086" s="205"/>
      <c r="F2086" s="205"/>
      <c r="G2086" s="205"/>
      <c r="H2086" s="205"/>
    </row>
    <row r="2087" spans="5:8">
      <c r="E2087" s="205"/>
      <c r="F2087" s="205"/>
      <c r="G2087" s="205"/>
      <c r="H2087" s="205"/>
    </row>
    <row r="2088" spans="5:8">
      <c r="E2088" s="205"/>
      <c r="F2088" s="205"/>
      <c r="G2088" s="205"/>
      <c r="H2088" s="205"/>
    </row>
    <row r="2089" spans="5:8">
      <c r="E2089" s="205"/>
      <c r="F2089" s="205"/>
      <c r="G2089" s="205"/>
      <c r="H2089" s="205"/>
    </row>
    <row r="2090" spans="5:8">
      <c r="E2090" s="205"/>
      <c r="F2090" s="205"/>
      <c r="G2090" s="205"/>
      <c r="H2090" s="205"/>
    </row>
    <row r="2091" spans="5:8">
      <c r="E2091" s="205"/>
      <c r="F2091" s="205"/>
      <c r="G2091" s="205"/>
      <c r="H2091" s="205"/>
    </row>
    <row r="2092" spans="5:8">
      <c r="E2092" s="205"/>
      <c r="F2092" s="205"/>
      <c r="G2092" s="205"/>
      <c r="H2092" s="205"/>
    </row>
    <row r="2093" spans="5:8">
      <c r="E2093" s="205"/>
      <c r="F2093" s="205"/>
      <c r="G2093" s="205"/>
      <c r="H2093" s="205"/>
    </row>
    <row r="2094" spans="5:8">
      <c r="E2094" s="205"/>
      <c r="F2094" s="205"/>
      <c r="G2094" s="205"/>
      <c r="H2094" s="205"/>
    </row>
    <row r="2095" spans="5:8">
      <c r="E2095" s="205"/>
      <c r="F2095" s="205"/>
      <c r="G2095" s="205"/>
      <c r="H2095" s="205"/>
    </row>
    <row r="2096" spans="5:8">
      <c r="E2096" s="205"/>
      <c r="F2096" s="205"/>
      <c r="G2096" s="205"/>
      <c r="H2096" s="205"/>
    </row>
    <row r="2097" spans="5:8">
      <c r="E2097" s="205"/>
      <c r="F2097" s="205"/>
      <c r="G2097" s="205"/>
      <c r="H2097" s="205"/>
    </row>
    <row r="2098" spans="5:8">
      <c r="E2098" s="205"/>
      <c r="F2098" s="205"/>
      <c r="G2098" s="205"/>
      <c r="H2098" s="205"/>
    </row>
    <row r="2099" spans="5:8">
      <c r="E2099" s="205"/>
      <c r="F2099" s="205"/>
      <c r="G2099" s="205"/>
      <c r="H2099" s="205"/>
    </row>
    <row r="2100" spans="5:8">
      <c r="E2100" s="205"/>
      <c r="F2100" s="205"/>
      <c r="G2100" s="205"/>
      <c r="H2100" s="205"/>
    </row>
    <row r="2101" spans="5:8">
      <c r="E2101" s="205"/>
      <c r="F2101" s="205"/>
      <c r="G2101" s="205"/>
      <c r="H2101" s="205"/>
    </row>
    <row r="2102" spans="5:8">
      <c r="E2102" s="205"/>
      <c r="F2102" s="205"/>
      <c r="G2102" s="205"/>
      <c r="H2102" s="205"/>
    </row>
    <row r="2103" spans="5:8">
      <c r="E2103" s="205"/>
      <c r="F2103" s="205"/>
      <c r="G2103" s="205"/>
      <c r="H2103" s="205"/>
    </row>
    <row r="2104" spans="5:8">
      <c r="E2104" s="205"/>
      <c r="F2104" s="205"/>
      <c r="G2104" s="205"/>
      <c r="H2104" s="205"/>
    </row>
    <row r="2105" spans="5:8">
      <c r="E2105" s="205"/>
      <c r="F2105" s="205"/>
      <c r="G2105" s="205"/>
      <c r="H2105" s="205"/>
    </row>
    <row r="2106" spans="5:8">
      <c r="E2106" s="205"/>
      <c r="F2106" s="205"/>
      <c r="G2106" s="205"/>
      <c r="H2106" s="205"/>
    </row>
    <row r="2107" spans="5:8">
      <c r="E2107" s="205"/>
      <c r="F2107" s="205"/>
      <c r="G2107" s="205"/>
      <c r="H2107" s="205"/>
    </row>
    <row r="2108" spans="5:8">
      <c r="E2108" s="205"/>
      <c r="F2108" s="205"/>
      <c r="G2108" s="205"/>
      <c r="H2108" s="205"/>
    </row>
    <row r="2109" spans="5:8">
      <c r="E2109" s="205"/>
      <c r="F2109" s="205"/>
      <c r="G2109" s="205"/>
      <c r="H2109" s="205"/>
    </row>
    <row r="2110" spans="5:8">
      <c r="E2110" s="205"/>
      <c r="F2110" s="205"/>
      <c r="G2110" s="205"/>
      <c r="H2110" s="205"/>
    </row>
    <row r="2111" spans="5:8">
      <c r="E2111" s="205"/>
      <c r="F2111" s="205"/>
      <c r="G2111" s="205"/>
      <c r="H2111" s="205"/>
    </row>
    <row r="2112" spans="5:8">
      <c r="E2112" s="205"/>
      <c r="F2112" s="205"/>
      <c r="G2112" s="205"/>
      <c r="H2112" s="205"/>
    </row>
    <row r="2113" spans="5:8">
      <c r="E2113" s="205"/>
      <c r="F2113" s="205"/>
      <c r="G2113" s="205"/>
      <c r="H2113" s="205"/>
    </row>
    <row r="2114" spans="5:8">
      <c r="E2114" s="205"/>
      <c r="F2114" s="205"/>
      <c r="G2114" s="205"/>
      <c r="H2114" s="205"/>
    </row>
    <row r="2115" spans="5:8">
      <c r="E2115" s="205"/>
      <c r="F2115" s="205"/>
      <c r="G2115" s="205"/>
      <c r="H2115" s="205"/>
    </row>
    <row r="2116" spans="5:8">
      <c r="E2116" s="205"/>
      <c r="F2116" s="205"/>
      <c r="G2116" s="205"/>
      <c r="H2116" s="205"/>
    </row>
    <row r="2117" spans="5:8">
      <c r="E2117" s="205"/>
      <c r="F2117" s="205"/>
      <c r="G2117" s="205"/>
      <c r="H2117" s="205"/>
    </row>
    <row r="2118" spans="5:8">
      <c r="E2118" s="205"/>
      <c r="F2118" s="205"/>
      <c r="G2118" s="205"/>
      <c r="H2118" s="205"/>
    </row>
    <row r="2119" spans="5:8">
      <c r="E2119" s="205"/>
      <c r="F2119" s="205"/>
      <c r="G2119" s="205"/>
      <c r="H2119" s="205"/>
    </row>
    <row r="2120" spans="5:8">
      <c r="E2120" s="205"/>
      <c r="F2120" s="205"/>
      <c r="G2120" s="205"/>
      <c r="H2120" s="205"/>
    </row>
    <row r="2121" spans="5:8">
      <c r="E2121" s="205"/>
      <c r="F2121" s="205"/>
      <c r="G2121" s="205"/>
      <c r="H2121" s="205"/>
    </row>
    <row r="2122" spans="5:8">
      <c r="E2122" s="205"/>
      <c r="F2122" s="205"/>
      <c r="G2122" s="205"/>
      <c r="H2122" s="205"/>
    </row>
    <row r="2123" spans="5:8">
      <c r="E2123" s="205"/>
      <c r="F2123" s="205"/>
      <c r="G2123" s="205"/>
      <c r="H2123" s="205"/>
    </row>
    <row r="2124" spans="5:8">
      <c r="E2124" s="205"/>
      <c r="F2124" s="205"/>
      <c r="G2124" s="205"/>
      <c r="H2124" s="205"/>
    </row>
    <row r="2125" spans="5:8">
      <c r="E2125" s="205"/>
      <c r="F2125" s="205"/>
      <c r="G2125" s="205"/>
      <c r="H2125" s="205"/>
    </row>
    <row r="2126" spans="5:8">
      <c r="E2126" s="205"/>
      <c r="F2126" s="205"/>
      <c r="G2126" s="205"/>
      <c r="H2126" s="205"/>
    </row>
    <row r="2127" spans="5:8">
      <c r="E2127" s="205"/>
      <c r="F2127" s="205"/>
      <c r="G2127" s="205"/>
      <c r="H2127" s="205"/>
    </row>
    <row r="2128" spans="5:8">
      <c r="E2128" s="205"/>
      <c r="F2128" s="205"/>
      <c r="G2128" s="205"/>
      <c r="H2128" s="205"/>
    </row>
    <row r="2129" spans="5:8">
      <c r="E2129" s="205"/>
      <c r="F2129" s="205"/>
      <c r="G2129" s="205"/>
      <c r="H2129" s="205"/>
    </row>
    <row r="2130" spans="5:8">
      <c r="E2130" s="205"/>
      <c r="F2130" s="205"/>
      <c r="G2130" s="205"/>
      <c r="H2130" s="205"/>
    </row>
    <row r="2131" spans="5:8">
      <c r="E2131" s="205"/>
      <c r="F2131" s="205"/>
      <c r="G2131" s="205"/>
      <c r="H2131" s="205"/>
    </row>
    <row r="2132" spans="5:8">
      <c r="E2132" s="205"/>
      <c r="F2132" s="205"/>
      <c r="G2132" s="205"/>
      <c r="H2132" s="205"/>
    </row>
    <row r="2133" spans="5:8">
      <c r="E2133" s="205"/>
      <c r="F2133" s="205"/>
      <c r="G2133" s="205"/>
      <c r="H2133" s="205"/>
    </row>
    <row r="2134" spans="5:8">
      <c r="E2134" s="205"/>
      <c r="F2134" s="205"/>
      <c r="G2134" s="205"/>
      <c r="H2134" s="205"/>
    </row>
    <row r="2135" spans="5:8">
      <c r="E2135" s="205"/>
      <c r="F2135" s="205"/>
      <c r="G2135" s="205"/>
      <c r="H2135" s="205"/>
    </row>
    <row r="2136" spans="5:8">
      <c r="E2136" s="205"/>
      <c r="F2136" s="205"/>
      <c r="G2136" s="205"/>
      <c r="H2136" s="205"/>
    </row>
    <row r="2137" spans="5:8">
      <c r="E2137" s="205"/>
      <c r="F2137" s="205"/>
      <c r="G2137" s="205"/>
      <c r="H2137" s="205"/>
    </row>
    <row r="2138" spans="5:8">
      <c r="E2138" s="205"/>
      <c r="F2138" s="205"/>
      <c r="G2138" s="205"/>
      <c r="H2138" s="205"/>
    </row>
    <row r="2139" spans="5:8">
      <c r="E2139" s="205"/>
      <c r="F2139" s="205"/>
      <c r="G2139" s="205"/>
      <c r="H2139" s="205"/>
    </row>
    <row r="2140" spans="5:8">
      <c r="E2140" s="205"/>
      <c r="F2140" s="205"/>
      <c r="G2140" s="205"/>
      <c r="H2140" s="205"/>
    </row>
    <row r="2141" spans="5:8">
      <c r="E2141" s="205"/>
      <c r="F2141" s="205"/>
      <c r="G2141" s="205"/>
      <c r="H2141" s="205"/>
    </row>
    <row r="2142" spans="5:8">
      <c r="E2142" s="205"/>
      <c r="F2142" s="205"/>
      <c r="G2142" s="205"/>
      <c r="H2142" s="205"/>
    </row>
    <row r="2143" spans="5:8">
      <c r="E2143" s="205"/>
      <c r="F2143" s="205"/>
      <c r="G2143" s="205"/>
      <c r="H2143" s="205"/>
    </row>
    <row r="2144" spans="5:8">
      <c r="E2144" s="205"/>
      <c r="F2144" s="205"/>
      <c r="G2144" s="205"/>
      <c r="H2144" s="205"/>
    </row>
    <row r="2145" spans="5:8">
      <c r="E2145" s="205"/>
      <c r="F2145" s="205"/>
      <c r="G2145" s="205"/>
      <c r="H2145" s="205"/>
    </row>
    <row r="2146" spans="5:8">
      <c r="E2146" s="205"/>
      <c r="F2146" s="205"/>
      <c r="G2146" s="205"/>
      <c r="H2146" s="205"/>
    </row>
    <row r="2147" spans="5:8">
      <c r="E2147" s="205"/>
      <c r="F2147" s="205"/>
      <c r="G2147" s="205"/>
      <c r="H2147" s="205"/>
    </row>
    <row r="2148" spans="5:8">
      <c r="E2148" s="205"/>
      <c r="F2148" s="205"/>
      <c r="G2148" s="205"/>
      <c r="H2148" s="205"/>
    </row>
    <row r="2149" spans="5:8">
      <c r="E2149" s="205"/>
      <c r="F2149" s="205"/>
      <c r="G2149" s="205"/>
      <c r="H2149" s="205"/>
    </row>
    <row r="2150" spans="5:8">
      <c r="E2150" s="205"/>
      <c r="F2150" s="205"/>
      <c r="G2150" s="205"/>
      <c r="H2150" s="205"/>
    </row>
    <row r="2151" spans="5:8">
      <c r="E2151" s="205"/>
      <c r="F2151" s="205"/>
      <c r="G2151" s="205"/>
      <c r="H2151" s="205"/>
    </row>
    <row r="2152" spans="5:8">
      <c r="E2152" s="205"/>
      <c r="F2152" s="205"/>
      <c r="G2152" s="205"/>
      <c r="H2152" s="205"/>
    </row>
    <row r="2153" spans="5:8">
      <c r="E2153" s="205"/>
      <c r="F2153" s="205"/>
      <c r="G2153" s="205"/>
      <c r="H2153" s="205"/>
    </row>
    <row r="2154" spans="5:8">
      <c r="E2154" s="205"/>
      <c r="F2154" s="205"/>
      <c r="G2154" s="205"/>
      <c r="H2154" s="205"/>
    </row>
    <row r="2155" spans="5:8">
      <c r="E2155" s="205"/>
      <c r="F2155" s="205"/>
      <c r="G2155" s="205"/>
      <c r="H2155" s="205"/>
    </row>
    <row r="2156" spans="5:8">
      <c r="E2156" s="205"/>
      <c r="F2156" s="205"/>
      <c r="G2156" s="205"/>
      <c r="H2156" s="205"/>
    </row>
    <row r="2157" spans="5:8">
      <c r="E2157" s="205"/>
      <c r="F2157" s="205"/>
      <c r="G2157" s="205"/>
      <c r="H2157" s="205"/>
    </row>
    <row r="2158" spans="5:8">
      <c r="E2158" s="205"/>
      <c r="F2158" s="205"/>
      <c r="G2158" s="205"/>
      <c r="H2158" s="205"/>
    </row>
    <row r="2159" spans="5:8">
      <c r="E2159" s="205"/>
      <c r="F2159" s="205"/>
      <c r="G2159" s="205"/>
      <c r="H2159" s="205"/>
    </row>
    <row r="2160" spans="5:8">
      <c r="E2160" s="205"/>
      <c r="F2160" s="205"/>
      <c r="G2160" s="205"/>
      <c r="H2160" s="205"/>
    </row>
    <row r="2161" spans="5:8">
      <c r="E2161" s="205"/>
      <c r="F2161" s="205"/>
      <c r="G2161" s="205"/>
      <c r="H2161" s="205"/>
    </row>
    <row r="2162" spans="5:8">
      <c r="E2162" s="205"/>
      <c r="F2162" s="205"/>
      <c r="G2162" s="205"/>
      <c r="H2162" s="205"/>
    </row>
    <row r="2163" spans="5:8">
      <c r="E2163" s="205"/>
      <c r="F2163" s="205"/>
      <c r="G2163" s="205"/>
      <c r="H2163" s="205"/>
    </row>
    <row r="2164" spans="5:8">
      <c r="E2164" s="205"/>
      <c r="F2164" s="205"/>
      <c r="G2164" s="205"/>
      <c r="H2164" s="205"/>
    </row>
    <row r="2165" spans="5:8">
      <c r="E2165" s="205"/>
      <c r="F2165" s="205"/>
      <c r="G2165" s="205"/>
      <c r="H2165" s="205"/>
    </row>
    <row r="2166" spans="5:8">
      <c r="E2166" s="205"/>
      <c r="F2166" s="205"/>
      <c r="G2166" s="205"/>
      <c r="H2166" s="205"/>
    </row>
    <row r="2167" spans="5:8">
      <c r="E2167" s="205"/>
      <c r="F2167" s="205"/>
      <c r="G2167" s="205"/>
      <c r="H2167" s="205"/>
    </row>
    <row r="2168" spans="5:8">
      <c r="E2168" s="205"/>
      <c r="F2168" s="205"/>
      <c r="G2168" s="205"/>
      <c r="H2168" s="205"/>
    </row>
    <row r="2169" spans="5:8">
      <c r="E2169" s="205"/>
      <c r="F2169" s="205"/>
      <c r="G2169" s="205"/>
      <c r="H2169" s="205"/>
    </row>
    <row r="2170" spans="5:8">
      <c r="E2170" s="205"/>
      <c r="F2170" s="205"/>
      <c r="G2170" s="205"/>
      <c r="H2170" s="205"/>
    </row>
    <row r="2171" spans="5:8">
      <c r="E2171" s="205"/>
      <c r="F2171" s="205"/>
      <c r="G2171" s="205"/>
      <c r="H2171" s="205"/>
    </row>
    <row r="2172" spans="5:8">
      <c r="E2172" s="205"/>
      <c r="F2172" s="205"/>
      <c r="G2172" s="205"/>
      <c r="H2172" s="205"/>
    </row>
    <row r="2173" spans="5:8">
      <c r="E2173" s="205"/>
      <c r="F2173" s="205"/>
      <c r="G2173" s="205"/>
      <c r="H2173" s="205"/>
    </row>
    <row r="2174" spans="5:8">
      <c r="E2174" s="205"/>
      <c r="F2174" s="205"/>
      <c r="G2174" s="205"/>
      <c r="H2174" s="205"/>
    </row>
    <row r="2175" spans="5:8">
      <c r="E2175" s="205"/>
      <c r="F2175" s="205"/>
      <c r="G2175" s="205"/>
      <c r="H2175" s="205"/>
    </row>
    <row r="2176" spans="5:8">
      <c r="E2176" s="205"/>
      <c r="F2176" s="205"/>
      <c r="G2176" s="205"/>
      <c r="H2176" s="205"/>
    </row>
    <row r="2177" spans="5:8">
      <c r="E2177" s="205"/>
      <c r="F2177" s="205"/>
      <c r="G2177" s="205"/>
      <c r="H2177" s="205"/>
    </row>
    <row r="2178" spans="5:8">
      <c r="E2178" s="205"/>
      <c r="F2178" s="205"/>
      <c r="G2178" s="205"/>
      <c r="H2178" s="205"/>
    </row>
    <row r="2179" spans="5:8">
      <c r="E2179" s="205"/>
      <c r="F2179" s="205"/>
      <c r="G2179" s="205"/>
      <c r="H2179" s="205"/>
    </row>
    <row r="2180" spans="5:8">
      <c r="E2180" s="205"/>
      <c r="F2180" s="205"/>
      <c r="G2180" s="205"/>
      <c r="H2180" s="205"/>
    </row>
    <row r="2181" spans="5:8">
      <c r="E2181" s="205"/>
      <c r="F2181" s="205"/>
      <c r="G2181" s="205"/>
      <c r="H2181" s="205"/>
    </row>
    <row r="2182" spans="5:8">
      <c r="E2182" s="205"/>
      <c r="F2182" s="205"/>
      <c r="G2182" s="205"/>
      <c r="H2182" s="205"/>
    </row>
    <row r="2183" spans="5:8">
      <c r="E2183" s="205"/>
      <c r="F2183" s="205"/>
      <c r="G2183" s="205"/>
      <c r="H2183" s="205"/>
    </row>
    <row r="2184" spans="5:8">
      <c r="E2184" s="205"/>
      <c r="F2184" s="205"/>
      <c r="G2184" s="205"/>
      <c r="H2184" s="205"/>
    </row>
    <row r="2185" spans="5:8">
      <c r="E2185" s="205"/>
      <c r="F2185" s="205"/>
      <c r="G2185" s="205"/>
      <c r="H2185" s="205"/>
    </row>
    <row r="2186" spans="5:8">
      <c r="E2186" s="205"/>
      <c r="F2186" s="205"/>
      <c r="G2186" s="205"/>
      <c r="H2186" s="205"/>
    </row>
    <row r="2187" spans="5:8">
      <c r="E2187" s="205"/>
      <c r="F2187" s="205"/>
      <c r="G2187" s="205"/>
      <c r="H2187" s="205"/>
    </row>
    <row r="2188" spans="5:8">
      <c r="E2188" s="205"/>
      <c r="F2188" s="205"/>
      <c r="G2188" s="205"/>
      <c r="H2188" s="205"/>
    </row>
    <row r="2189" spans="5:8">
      <c r="E2189" s="205"/>
      <c r="F2189" s="205"/>
      <c r="G2189" s="205"/>
      <c r="H2189" s="205"/>
    </row>
    <row r="2190" spans="5:8">
      <c r="E2190" s="205"/>
      <c r="F2190" s="205"/>
      <c r="G2190" s="205"/>
      <c r="H2190" s="205"/>
    </row>
    <row r="2191" spans="5:8">
      <c r="E2191" s="205"/>
      <c r="F2191" s="205"/>
      <c r="G2191" s="205"/>
      <c r="H2191" s="205"/>
    </row>
    <row r="2192" spans="5:8">
      <c r="E2192" s="205"/>
      <c r="F2192" s="205"/>
      <c r="G2192" s="205"/>
      <c r="H2192" s="205"/>
    </row>
    <row r="2193" spans="5:8">
      <c r="E2193" s="205"/>
      <c r="F2193" s="205"/>
      <c r="G2193" s="205"/>
      <c r="H2193" s="205"/>
    </row>
    <row r="2194" spans="5:8">
      <c r="E2194" s="205"/>
      <c r="F2194" s="205"/>
      <c r="G2194" s="205"/>
      <c r="H2194" s="205"/>
    </row>
    <row r="2195" spans="5:8">
      <c r="E2195" s="205"/>
      <c r="F2195" s="205"/>
      <c r="G2195" s="205"/>
      <c r="H2195" s="205"/>
    </row>
    <row r="2196" spans="5:8">
      <c r="E2196" s="205"/>
      <c r="F2196" s="205"/>
      <c r="G2196" s="205"/>
      <c r="H2196" s="205"/>
    </row>
    <row r="2197" spans="5:8">
      <c r="E2197" s="205"/>
      <c r="F2197" s="205"/>
      <c r="G2197" s="205"/>
      <c r="H2197" s="205"/>
    </row>
    <row r="2198" spans="5:8">
      <c r="E2198" s="205"/>
      <c r="F2198" s="205"/>
      <c r="G2198" s="205"/>
      <c r="H2198" s="205"/>
    </row>
    <row r="2199" spans="5:8">
      <c r="E2199" s="205"/>
      <c r="F2199" s="205"/>
      <c r="G2199" s="205"/>
      <c r="H2199" s="205"/>
    </row>
    <row r="2200" spans="5:8">
      <c r="E2200" s="205"/>
      <c r="F2200" s="205"/>
      <c r="G2200" s="205"/>
      <c r="H2200" s="205"/>
    </row>
    <row r="2201" spans="5:8">
      <c r="E2201" s="205"/>
      <c r="F2201" s="205"/>
      <c r="G2201" s="205"/>
      <c r="H2201" s="205"/>
    </row>
    <row r="2202" spans="5:8">
      <c r="E2202" s="205"/>
      <c r="F2202" s="205"/>
      <c r="G2202" s="205"/>
      <c r="H2202" s="205"/>
    </row>
    <row r="2203" spans="5:8">
      <c r="E2203" s="205"/>
      <c r="F2203" s="205"/>
      <c r="G2203" s="205"/>
      <c r="H2203" s="205"/>
    </row>
    <row r="2204" spans="5:8">
      <c r="E2204" s="205"/>
      <c r="F2204" s="205"/>
      <c r="G2204" s="205"/>
      <c r="H2204" s="205"/>
    </row>
    <row r="2205" spans="5:8">
      <c r="E2205" s="205"/>
      <c r="F2205" s="205"/>
      <c r="G2205" s="205"/>
      <c r="H2205" s="205"/>
    </row>
    <row r="2206" spans="5:8">
      <c r="E2206" s="205"/>
      <c r="F2206" s="205"/>
      <c r="G2206" s="205"/>
      <c r="H2206" s="205"/>
    </row>
    <row r="2207" spans="5:8">
      <c r="E2207" s="205"/>
      <c r="F2207" s="205"/>
      <c r="G2207" s="205"/>
      <c r="H2207" s="205"/>
    </row>
    <row r="2208" spans="5:8">
      <c r="E2208" s="205"/>
      <c r="F2208" s="205"/>
      <c r="G2208" s="205"/>
      <c r="H2208" s="205"/>
    </row>
    <row r="2209" spans="5:8">
      <c r="E2209" s="205"/>
      <c r="F2209" s="205"/>
      <c r="G2209" s="205"/>
      <c r="H2209" s="205"/>
    </row>
    <row r="2210" spans="5:8">
      <c r="E2210" s="205"/>
      <c r="F2210" s="205"/>
      <c r="G2210" s="205"/>
      <c r="H2210" s="205"/>
    </row>
    <row r="2211" spans="5:8">
      <c r="E2211" s="205"/>
      <c r="F2211" s="205"/>
      <c r="G2211" s="205"/>
      <c r="H2211" s="205"/>
    </row>
    <row r="2212" spans="5:8">
      <c r="E2212" s="205"/>
      <c r="F2212" s="205"/>
      <c r="G2212" s="205"/>
      <c r="H2212" s="205"/>
    </row>
    <row r="2213" spans="5:8">
      <c r="E2213" s="205"/>
      <c r="F2213" s="205"/>
      <c r="G2213" s="205"/>
      <c r="H2213" s="205"/>
    </row>
    <row r="2214" spans="5:8">
      <c r="E2214" s="205"/>
      <c r="F2214" s="205"/>
      <c r="G2214" s="205"/>
      <c r="H2214" s="205"/>
    </row>
    <row r="2215" spans="5:8">
      <c r="E2215" s="205"/>
      <c r="F2215" s="205"/>
      <c r="G2215" s="205"/>
      <c r="H2215" s="205"/>
    </row>
    <row r="2216" spans="5:8">
      <c r="E2216" s="205"/>
      <c r="F2216" s="205"/>
      <c r="G2216" s="205"/>
      <c r="H2216" s="205"/>
    </row>
    <row r="2217" spans="5:8">
      <c r="E2217" s="205"/>
      <c r="F2217" s="205"/>
      <c r="G2217" s="205"/>
      <c r="H2217" s="205"/>
    </row>
    <row r="2218" spans="5:8">
      <c r="E2218" s="205"/>
      <c r="F2218" s="205"/>
      <c r="G2218" s="205"/>
      <c r="H2218" s="205"/>
    </row>
    <row r="2219" spans="5:8">
      <c r="E2219" s="205"/>
      <c r="F2219" s="205"/>
      <c r="G2219" s="205"/>
      <c r="H2219" s="205"/>
    </row>
    <row r="2220" spans="5:8">
      <c r="E2220" s="205"/>
      <c r="F2220" s="205"/>
      <c r="G2220" s="205"/>
      <c r="H2220" s="205"/>
    </row>
    <row r="2221" spans="5:8">
      <c r="E2221" s="205"/>
      <c r="F2221" s="205"/>
      <c r="G2221" s="205"/>
      <c r="H2221" s="205"/>
    </row>
    <row r="2222" spans="5:8">
      <c r="E2222" s="205"/>
      <c r="F2222" s="205"/>
      <c r="G2222" s="205"/>
      <c r="H2222" s="205"/>
    </row>
    <row r="2223" spans="5:8">
      <c r="E2223" s="205"/>
      <c r="F2223" s="205"/>
      <c r="G2223" s="205"/>
      <c r="H2223" s="205"/>
    </row>
    <row r="2224" spans="5:8">
      <c r="E2224" s="205"/>
      <c r="F2224" s="205"/>
      <c r="G2224" s="205"/>
      <c r="H2224" s="205"/>
    </row>
    <row r="2225" spans="5:8">
      <c r="E2225" s="205"/>
      <c r="F2225" s="205"/>
      <c r="G2225" s="205"/>
      <c r="H2225" s="205"/>
    </row>
    <row r="2226" spans="5:8">
      <c r="E2226" s="205"/>
      <c r="F2226" s="205"/>
      <c r="G2226" s="205"/>
      <c r="H2226" s="205"/>
    </row>
    <row r="2227" spans="5:8">
      <c r="E2227" s="205"/>
      <c r="F2227" s="205"/>
      <c r="G2227" s="205"/>
      <c r="H2227" s="205"/>
    </row>
    <row r="2228" spans="5:8">
      <c r="E2228" s="205"/>
      <c r="F2228" s="205"/>
      <c r="G2228" s="205"/>
      <c r="H2228" s="205"/>
    </row>
    <row r="2229" spans="5:8">
      <c r="E2229" s="205"/>
      <c r="F2229" s="205"/>
      <c r="G2229" s="205"/>
      <c r="H2229" s="205"/>
    </row>
    <row r="2230" spans="5:8">
      <c r="E2230" s="205"/>
      <c r="F2230" s="205"/>
      <c r="G2230" s="205"/>
      <c r="H2230" s="205"/>
    </row>
    <row r="2231" spans="5:8">
      <c r="E2231" s="205"/>
      <c r="F2231" s="205"/>
      <c r="G2231" s="205"/>
      <c r="H2231" s="205"/>
    </row>
    <row r="2232" spans="5:8">
      <c r="E2232" s="205"/>
      <c r="F2232" s="205"/>
      <c r="G2232" s="205"/>
      <c r="H2232" s="205"/>
    </row>
    <row r="2233" spans="5:8">
      <c r="E2233" s="205"/>
      <c r="F2233" s="205"/>
      <c r="G2233" s="205"/>
      <c r="H2233" s="205"/>
    </row>
    <row r="2234" spans="5:8">
      <c r="E2234" s="205"/>
      <c r="F2234" s="205"/>
      <c r="G2234" s="205"/>
      <c r="H2234" s="205"/>
    </row>
    <row r="2235" spans="5:8">
      <c r="E2235" s="205"/>
      <c r="F2235" s="205"/>
      <c r="G2235" s="205"/>
      <c r="H2235" s="205"/>
    </row>
    <row r="2236" spans="5:8">
      <c r="E2236" s="205"/>
      <c r="F2236" s="205"/>
      <c r="G2236" s="205"/>
      <c r="H2236" s="205"/>
    </row>
    <row r="2237" spans="5:8">
      <c r="E2237" s="205"/>
      <c r="F2237" s="205"/>
      <c r="G2237" s="205"/>
      <c r="H2237" s="205"/>
    </row>
    <row r="2238" spans="5:8">
      <c r="E2238" s="205"/>
      <c r="F2238" s="205"/>
      <c r="G2238" s="205"/>
      <c r="H2238" s="205"/>
    </row>
    <row r="2239" spans="5:8">
      <c r="E2239" s="205"/>
      <c r="F2239" s="205"/>
      <c r="G2239" s="205"/>
      <c r="H2239" s="205"/>
    </row>
    <row r="2240" spans="5:8">
      <c r="E2240" s="205"/>
      <c r="F2240" s="205"/>
      <c r="G2240" s="205"/>
      <c r="H2240" s="205"/>
    </row>
    <row r="2241" spans="5:8">
      <c r="E2241" s="205"/>
      <c r="F2241" s="205"/>
      <c r="G2241" s="205"/>
      <c r="H2241" s="205"/>
    </row>
    <row r="2242" spans="5:8">
      <c r="E2242" s="205"/>
      <c r="F2242" s="205"/>
      <c r="G2242" s="205"/>
      <c r="H2242" s="205"/>
    </row>
    <row r="2243" spans="5:8">
      <c r="E2243" s="205"/>
      <c r="F2243" s="205"/>
      <c r="G2243" s="205"/>
      <c r="H2243" s="205"/>
    </row>
    <row r="2244" spans="5:8">
      <c r="E2244" s="205"/>
      <c r="F2244" s="205"/>
      <c r="G2244" s="205"/>
      <c r="H2244" s="205"/>
    </row>
    <row r="2245" spans="5:8">
      <c r="E2245" s="205"/>
      <c r="F2245" s="205"/>
      <c r="G2245" s="205"/>
      <c r="H2245" s="205"/>
    </row>
    <row r="2246" spans="5:8">
      <c r="E2246" s="205"/>
      <c r="F2246" s="205"/>
      <c r="G2246" s="205"/>
      <c r="H2246" s="205"/>
    </row>
    <row r="2247" spans="5:8">
      <c r="E2247" s="205"/>
      <c r="F2247" s="205"/>
      <c r="G2247" s="205"/>
      <c r="H2247" s="205"/>
    </row>
    <row r="2248" spans="5:8">
      <c r="E2248" s="205"/>
      <c r="F2248" s="205"/>
      <c r="G2248" s="205"/>
      <c r="H2248" s="205"/>
    </row>
    <row r="2249" spans="5:8">
      <c r="E2249" s="205"/>
      <c r="F2249" s="205"/>
      <c r="G2249" s="205"/>
      <c r="H2249" s="205"/>
    </row>
    <row r="2250" spans="5:8">
      <c r="E2250" s="205"/>
      <c r="F2250" s="205"/>
      <c r="G2250" s="205"/>
      <c r="H2250" s="205"/>
    </row>
    <row r="2251" spans="5:8">
      <c r="E2251" s="205"/>
      <c r="F2251" s="205"/>
      <c r="G2251" s="205"/>
      <c r="H2251" s="205"/>
    </row>
    <row r="2252" spans="5:8">
      <c r="E2252" s="205"/>
      <c r="F2252" s="205"/>
      <c r="G2252" s="205"/>
      <c r="H2252" s="205"/>
    </row>
    <row r="2253" spans="5:8">
      <c r="E2253" s="205"/>
      <c r="F2253" s="205"/>
      <c r="G2253" s="205"/>
      <c r="H2253" s="205"/>
    </row>
    <row r="2254" spans="5:8">
      <c r="E2254" s="205"/>
      <c r="F2254" s="205"/>
      <c r="G2254" s="205"/>
      <c r="H2254" s="205"/>
    </row>
    <row r="2255" spans="5:8">
      <c r="E2255" s="205"/>
      <c r="F2255" s="205"/>
      <c r="G2255" s="205"/>
      <c r="H2255" s="205"/>
    </row>
    <row r="2256" spans="5:8">
      <c r="E2256" s="205"/>
      <c r="F2256" s="205"/>
      <c r="G2256" s="205"/>
      <c r="H2256" s="205"/>
    </row>
    <row r="2257" spans="5:8">
      <c r="E2257" s="205"/>
      <c r="F2257" s="205"/>
      <c r="G2257" s="205"/>
      <c r="H2257" s="205"/>
    </row>
    <row r="2258" spans="5:8">
      <c r="E2258" s="205"/>
      <c r="F2258" s="205"/>
      <c r="G2258" s="205"/>
      <c r="H2258" s="205"/>
    </row>
    <row r="2259" spans="5:8">
      <c r="E2259" s="205"/>
      <c r="F2259" s="205"/>
      <c r="G2259" s="205"/>
      <c r="H2259" s="205"/>
    </row>
    <row r="2260" spans="5:8">
      <c r="E2260" s="205"/>
      <c r="F2260" s="205"/>
      <c r="G2260" s="205"/>
      <c r="H2260" s="205"/>
    </row>
    <row r="2261" spans="5:8">
      <c r="E2261" s="205"/>
      <c r="F2261" s="205"/>
      <c r="G2261" s="205"/>
      <c r="H2261" s="205"/>
    </row>
    <row r="2262" spans="5:8">
      <c r="E2262" s="205"/>
      <c r="F2262" s="205"/>
      <c r="G2262" s="205"/>
      <c r="H2262" s="205"/>
    </row>
    <row r="2263" spans="5:8">
      <c r="E2263" s="205"/>
      <c r="F2263" s="205"/>
      <c r="G2263" s="205"/>
      <c r="H2263" s="205"/>
    </row>
    <row r="2264" spans="5:8">
      <c r="E2264" s="205"/>
      <c r="F2264" s="205"/>
      <c r="G2264" s="205"/>
      <c r="H2264" s="205"/>
    </row>
    <row r="2265" spans="5:8">
      <c r="E2265" s="205"/>
      <c r="F2265" s="205"/>
      <c r="G2265" s="205"/>
      <c r="H2265" s="205"/>
    </row>
    <row r="2266" spans="5:8">
      <c r="E2266" s="205"/>
      <c r="F2266" s="205"/>
      <c r="G2266" s="205"/>
      <c r="H2266" s="205"/>
    </row>
    <row r="2267" spans="5:8">
      <c r="E2267" s="205"/>
      <c r="F2267" s="205"/>
      <c r="G2267" s="205"/>
      <c r="H2267" s="205"/>
    </row>
    <row r="2268" spans="5:8">
      <c r="E2268" s="205"/>
      <c r="F2268" s="205"/>
      <c r="G2268" s="205"/>
      <c r="H2268" s="205"/>
    </row>
    <row r="2269" spans="5:8">
      <c r="E2269" s="205"/>
      <c r="F2269" s="205"/>
      <c r="G2269" s="205"/>
      <c r="H2269" s="205"/>
    </row>
    <row r="2270" spans="5:8">
      <c r="E2270" s="205"/>
      <c r="F2270" s="205"/>
      <c r="G2270" s="205"/>
      <c r="H2270" s="205"/>
    </row>
    <row r="2271" spans="5:8">
      <c r="E2271" s="205"/>
      <c r="F2271" s="205"/>
      <c r="G2271" s="205"/>
      <c r="H2271" s="205"/>
    </row>
    <row r="2272" spans="5:8">
      <c r="E2272" s="205"/>
      <c r="F2272" s="205"/>
      <c r="G2272" s="205"/>
      <c r="H2272" s="205"/>
    </row>
    <row r="2273" spans="5:8">
      <c r="E2273" s="205"/>
      <c r="F2273" s="205"/>
      <c r="G2273" s="205"/>
      <c r="H2273" s="205"/>
    </row>
    <row r="2274" spans="5:8">
      <c r="E2274" s="205"/>
      <c r="F2274" s="205"/>
      <c r="G2274" s="205"/>
      <c r="H2274" s="205"/>
    </row>
    <row r="2275" spans="5:8">
      <c r="E2275" s="205"/>
      <c r="F2275" s="205"/>
      <c r="G2275" s="205"/>
      <c r="H2275" s="205"/>
    </row>
    <row r="2276" spans="5:8">
      <c r="E2276" s="205"/>
      <c r="F2276" s="205"/>
      <c r="G2276" s="205"/>
      <c r="H2276" s="205"/>
    </row>
    <row r="2277" spans="5:8">
      <c r="E2277" s="205"/>
      <c r="F2277" s="205"/>
      <c r="G2277" s="205"/>
      <c r="H2277" s="205"/>
    </row>
    <row r="2278" spans="5:8">
      <c r="E2278" s="205"/>
      <c r="F2278" s="205"/>
      <c r="G2278" s="205"/>
      <c r="H2278" s="205"/>
    </row>
    <row r="2279" spans="5:8">
      <c r="E2279" s="205"/>
      <c r="F2279" s="205"/>
      <c r="G2279" s="205"/>
      <c r="H2279" s="205"/>
    </row>
    <row r="2280" spans="5:8">
      <c r="E2280" s="205"/>
      <c r="F2280" s="205"/>
      <c r="G2280" s="205"/>
      <c r="H2280" s="205"/>
    </row>
    <row r="2281" spans="5:8">
      <c r="E2281" s="205"/>
      <c r="F2281" s="205"/>
      <c r="G2281" s="205"/>
      <c r="H2281" s="205"/>
    </row>
    <row r="2282" spans="5:8">
      <c r="E2282" s="205"/>
      <c r="F2282" s="205"/>
      <c r="G2282" s="205"/>
      <c r="H2282" s="205"/>
    </row>
    <row r="2283" spans="5:8">
      <c r="E2283" s="205"/>
      <c r="F2283" s="205"/>
      <c r="G2283" s="205"/>
      <c r="H2283" s="205"/>
    </row>
    <row r="2284" spans="5:8">
      <c r="E2284" s="205"/>
      <c r="F2284" s="205"/>
      <c r="G2284" s="205"/>
      <c r="H2284" s="205"/>
    </row>
    <row r="2285" spans="5:8">
      <c r="E2285" s="205"/>
      <c r="F2285" s="205"/>
      <c r="G2285" s="205"/>
      <c r="H2285" s="205"/>
    </row>
    <row r="2286" spans="5:8">
      <c r="E2286" s="205"/>
      <c r="F2286" s="205"/>
      <c r="G2286" s="205"/>
      <c r="H2286" s="205"/>
    </row>
    <row r="2287" spans="5:8">
      <c r="E2287" s="205"/>
      <c r="F2287" s="205"/>
      <c r="G2287" s="205"/>
      <c r="H2287" s="205"/>
    </row>
    <row r="2288" spans="5:8">
      <c r="E2288" s="205"/>
      <c r="F2288" s="205"/>
      <c r="G2288" s="205"/>
      <c r="H2288" s="205"/>
    </row>
    <row r="2289" spans="5:8">
      <c r="E2289" s="205"/>
      <c r="F2289" s="205"/>
      <c r="G2289" s="205"/>
      <c r="H2289" s="205"/>
    </row>
    <row r="2290" spans="5:8">
      <c r="E2290" s="205"/>
      <c r="F2290" s="205"/>
      <c r="G2290" s="205"/>
      <c r="H2290" s="205"/>
    </row>
    <row r="2291" spans="5:8">
      <c r="E2291" s="205"/>
      <c r="F2291" s="205"/>
      <c r="G2291" s="205"/>
      <c r="H2291" s="205"/>
    </row>
    <row r="2292" spans="5:8">
      <c r="E2292" s="205"/>
      <c r="F2292" s="205"/>
      <c r="G2292" s="205"/>
      <c r="H2292" s="205"/>
    </row>
    <row r="2293" spans="5:8">
      <c r="E2293" s="205"/>
      <c r="F2293" s="205"/>
      <c r="G2293" s="205"/>
      <c r="H2293" s="205"/>
    </row>
    <row r="2294" spans="5:8">
      <c r="E2294" s="205"/>
      <c r="F2294" s="205"/>
      <c r="G2294" s="205"/>
      <c r="H2294" s="205"/>
    </row>
    <row r="2295" spans="5:8">
      <c r="E2295" s="205"/>
      <c r="F2295" s="205"/>
      <c r="G2295" s="205"/>
      <c r="H2295" s="205"/>
    </row>
    <row r="2296" spans="5:8">
      <c r="E2296" s="205"/>
      <c r="F2296" s="205"/>
      <c r="G2296" s="205"/>
      <c r="H2296" s="205"/>
    </row>
    <row r="2297" spans="5:8">
      <c r="E2297" s="205"/>
      <c r="F2297" s="205"/>
      <c r="G2297" s="205"/>
      <c r="H2297" s="205"/>
    </row>
    <row r="2298" spans="5:8">
      <c r="E2298" s="205"/>
      <c r="F2298" s="205"/>
      <c r="G2298" s="205"/>
      <c r="H2298" s="205"/>
    </row>
    <row r="2299" spans="5:8">
      <c r="E2299" s="205"/>
      <c r="F2299" s="205"/>
      <c r="G2299" s="205"/>
      <c r="H2299" s="205"/>
    </row>
    <row r="2300" spans="5:8">
      <c r="E2300" s="205"/>
      <c r="F2300" s="205"/>
      <c r="G2300" s="205"/>
      <c r="H2300" s="205"/>
    </row>
    <row r="2301" spans="5:8">
      <c r="E2301" s="205"/>
      <c r="F2301" s="205"/>
      <c r="G2301" s="205"/>
      <c r="H2301" s="205"/>
    </row>
    <row r="2302" spans="5:8">
      <c r="E2302" s="205"/>
      <c r="F2302" s="205"/>
      <c r="G2302" s="205"/>
      <c r="H2302" s="205"/>
    </row>
    <row r="2303" spans="5:8">
      <c r="E2303" s="205"/>
      <c r="F2303" s="205"/>
      <c r="G2303" s="205"/>
      <c r="H2303" s="205"/>
    </row>
    <row r="2304" spans="5:8">
      <c r="E2304" s="205"/>
      <c r="F2304" s="205"/>
      <c r="G2304" s="205"/>
      <c r="H2304" s="205"/>
    </row>
    <row r="2305" spans="5:8">
      <c r="E2305" s="205"/>
      <c r="F2305" s="205"/>
      <c r="G2305" s="205"/>
      <c r="H2305" s="205"/>
    </row>
    <row r="2306" spans="5:8">
      <c r="E2306" s="205"/>
      <c r="F2306" s="205"/>
      <c r="G2306" s="205"/>
      <c r="H2306" s="205"/>
    </row>
    <row r="2307" spans="5:8">
      <c r="E2307" s="205"/>
      <c r="F2307" s="205"/>
      <c r="G2307" s="205"/>
      <c r="H2307" s="205"/>
    </row>
    <row r="2308" spans="5:8">
      <c r="E2308" s="205"/>
      <c r="F2308" s="205"/>
      <c r="G2308" s="205"/>
      <c r="H2308" s="205"/>
    </row>
    <row r="2309" spans="5:8">
      <c r="E2309" s="205"/>
      <c r="F2309" s="205"/>
      <c r="G2309" s="205"/>
      <c r="H2309" s="205"/>
    </row>
    <row r="2310" spans="5:8">
      <c r="E2310" s="205"/>
      <c r="F2310" s="205"/>
      <c r="G2310" s="205"/>
      <c r="H2310" s="205"/>
    </row>
    <row r="2311" spans="5:8">
      <c r="E2311" s="205"/>
      <c r="F2311" s="205"/>
      <c r="G2311" s="205"/>
      <c r="H2311" s="205"/>
    </row>
    <row r="2312" spans="5:8">
      <c r="E2312" s="205"/>
      <c r="F2312" s="205"/>
      <c r="G2312" s="205"/>
      <c r="H2312" s="205"/>
    </row>
    <row r="2313" spans="5:8">
      <c r="E2313" s="205"/>
      <c r="F2313" s="205"/>
      <c r="G2313" s="205"/>
      <c r="H2313" s="205"/>
    </row>
    <row r="2314" spans="5:8">
      <c r="E2314" s="205"/>
      <c r="F2314" s="205"/>
      <c r="G2314" s="205"/>
      <c r="H2314" s="205"/>
    </row>
    <row r="2315" spans="5:8">
      <c r="E2315" s="205"/>
      <c r="F2315" s="205"/>
      <c r="G2315" s="205"/>
      <c r="H2315" s="205"/>
    </row>
    <row r="2316" spans="5:8">
      <c r="E2316" s="205"/>
      <c r="F2316" s="205"/>
      <c r="G2316" s="205"/>
      <c r="H2316" s="205"/>
    </row>
    <row r="2317" spans="5:8">
      <c r="E2317" s="205"/>
      <c r="F2317" s="205"/>
      <c r="G2317" s="205"/>
      <c r="H2317" s="205"/>
    </row>
    <row r="2318" spans="5:8">
      <c r="E2318" s="205"/>
      <c r="F2318" s="205"/>
      <c r="G2318" s="205"/>
      <c r="H2318" s="205"/>
    </row>
    <row r="2319" spans="5:8">
      <c r="E2319" s="205"/>
      <c r="F2319" s="205"/>
      <c r="G2319" s="205"/>
      <c r="H2319" s="205"/>
    </row>
    <row r="2320" spans="5:8">
      <c r="E2320" s="205"/>
      <c r="F2320" s="205"/>
      <c r="G2320" s="205"/>
      <c r="H2320" s="205"/>
    </row>
    <row r="2321" spans="5:8">
      <c r="E2321" s="205"/>
      <c r="F2321" s="205"/>
      <c r="G2321" s="205"/>
      <c r="H2321" s="205"/>
    </row>
    <row r="2322" spans="5:8">
      <c r="E2322" s="205"/>
      <c r="F2322" s="205"/>
      <c r="G2322" s="205"/>
      <c r="H2322" s="205"/>
    </row>
    <row r="2323" spans="5:8">
      <c r="E2323" s="205"/>
      <c r="F2323" s="205"/>
      <c r="G2323" s="205"/>
      <c r="H2323" s="205"/>
    </row>
    <row r="2324" spans="5:8">
      <c r="E2324" s="205"/>
      <c r="F2324" s="205"/>
      <c r="G2324" s="205"/>
      <c r="H2324" s="205"/>
    </row>
    <row r="2325" spans="5:8">
      <c r="E2325" s="205"/>
      <c r="F2325" s="205"/>
      <c r="G2325" s="205"/>
      <c r="H2325" s="205"/>
    </row>
    <row r="2326" spans="5:8">
      <c r="E2326" s="205"/>
      <c r="F2326" s="205"/>
      <c r="G2326" s="205"/>
      <c r="H2326" s="205"/>
    </row>
    <row r="2327" spans="5:8">
      <c r="E2327" s="205"/>
      <c r="F2327" s="205"/>
      <c r="G2327" s="205"/>
      <c r="H2327" s="205"/>
    </row>
    <row r="2328" spans="5:8">
      <c r="E2328" s="205"/>
      <c r="F2328" s="205"/>
      <c r="G2328" s="205"/>
      <c r="H2328" s="205"/>
    </row>
    <row r="2329" spans="5:8">
      <c r="E2329" s="205"/>
      <c r="F2329" s="205"/>
      <c r="G2329" s="205"/>
      <c r="H2329" s="205"/>
    </row>
    <row r="2330" spans="5:8">
      <c r="E2330" s="205"/>
      <c r="F2330" s="205"/>
      <c r="G2330" s="205"/>
      <c r="H2330" s="205"/>
    </row>
    <row r="2331" spans="5:8">
      <c r="E2331" s="205"/>
      <c r="F2331" s="205"/>
      <c r="G2331" s="205"/>
      <c r="H2331" s="205"/>
    </row>
    <row r="2332" spans="5:8">
      <c r="E2332" s="205"/>
      <c r="F2332" s="205"/>
      <c r="G2332" s="205"/>
      <c r="H2332" s="205"/>
    </row>
    <row r="2333" spans="5:8">
      <c r="E2333" s="205"/>
      <c r="F2333" s="205"/>
      <c r="G2333" s="205"/>
      <c r="H2333" s="205"/>
    </row>
    <row r="2334" spans="5:8">
      <c r="E2334" s="205"/>
      <c r="F2334" s="205"/>
      <c r="G2334" s="205"/>
      <c r="H2334" s="205"/>
    </row>
    <row r="2335" spans="5:8">
      <c r="E2335" s="205"/>
      <c r="F2335" s="205"/>
      <c r="G2335" s="205"/>
      <c r="H2335" s="205"/>
    </row>
    <row r="2336" spans="5:8">
      <c r="E2336" s="205"/>
      <c r="F2336" s="205"/>
      <c r="G2336" s="205"/>
      <c r="H2336" s="205"/>
    </row>
    <row r="2337" spans="5:8">
      <c r="E2337" s="205"/>
      <c r="F2337" s="205"/>
      <c r="G2337" s="205"/>
      <c r="H2337" s="205"/>
    </row>
    <row r="2338" spans="5:8">
      <c r="E2338" s="205"/>
      <c r="F2338" s="205"/>
      <c r="G2338" s="205"/>
      <c r="H2338" s="205"/>
    </row>
    <row r="2339" spans="5:8">
      <c r="E2339" s="205"/>
      <c r="F2339" s="205"/>
      <c r="G2339" s="205"/>
      <c r="H2339" s="205"/>
    </row>
    <row r="2340" spans="5:8">
      <c r="E2340" s="205"/>
      <c r="F2340" s="205"/>
      <c r="G2340" s="205"/>
      <c r="H2340" s="205"/>
    </row>
    <row r="2341" spans="5:8">
      <c r="E2341" s="205"/>
      <c r="F2341" s="205"/>
      <c r="G2341" s="205"/>
      <c r="H2341" s="205"/>
    </row>
    <row r="2342" spans="5:8">
      <c r="E2342" s="205"/>
      <c r="F2342" s="205"/>
      <c r="G2342" s="205"/>
      <c r="H2342" s="205"/>
    </row>
    <row r="2343" spans="5:8">
      <c r="E2343" s="205"/>
      <c r="F2343" s="205"/>
      <c r="G2343" s="205"/>
      <c r="H2343" s="205"/>
    </row>
    <row r="2344" spans="5:8">
      <c r="E2344" s="205"/>
      <c r="F2344" s="205"/>
      <c r="G2344" s="205"/>
      <c r="H2344" s="205"/>
    </row>
    <row r="2345" spans="5:8">
      <c r="E2345" s="205"/>
      <c r="F2345" s="205"/>
      <c r="G2345" s="205"/>
      <c r="H2345" s="205"/>
    </row>
    <row r="2346" spans="5:8">
      <c r="E2346" s="205"/>
      <c r="F2346" s="205"/>
      <c r="G2346" s="205"/>
      <c r="H2346" s="205"/>
    </row>
    <row r="2347" spans="5:8">
      <c r="E2347" s="205"/>
      <c r="F2347" s="205"/>
      <c r="G2347" s="205"/>
      <c r="H2347" s="205"/>
    </row>
    <row r="2348" spans="5:8">
      <c r="E2348" s="205"/>
      <c r="F2348" s="205"/>
      <c r="G2348" s="205"/>
      <c r="H2348" s="205"/>
    </row>
    <row r="2349" spans="5:8">
      <c r="E2349" s="205"/>
      <c r="F2349" s="205"/>
      <c r="G2349" s="205"/>
      <c r="H2349" s="205"/>
    </row>
    <row r="2350" spans="5:8">
      <c r="E2350" s="205"/>
      <c r="F2350" s="205"/>
      <c r="G2350" s="205"/>
      <c r="H2350" s="205"/>
    </row>
    <row r="2351" spans="5:8">
      <c r="E2351" s="205"/>
      <c r="F2351" s="205"/>
      <c r="G2351" s="205"/>
      <c r="H2351" s="205"/>
    </row>
    <row r="2352" spans="5:8">
      <c r="E2352" s="205"/>
      <c r="F2352" s="205"/>
      <c r="G2352" s="205"/>
      <c r="H2352" s="205"/>
    </row>
    <row r="2353" spans="5:8">
      <c r="E2353" s="205"/>
      <c r="F2353" s="205"/>
      <c r="G2353" s="205"/>
      <c r="H2353" s="205"/>
    </row>
    <row r="2354" spans="5:8">
      <c r="E2354" s="205"/>
      <c r="F2354" s="205"/>
      <c r="G2354" s="205"/>
      <c r="H2354" s="205"/>
    </row>
    <row r="2355" spans="5:8">
      <c r="E2355" s="205"/>
      <c r="F2355" s="205"/>
      <c r="G2355" s="205"/>
      <c r="H2355" s="205"/>
    </row>
    <row r="2356" spans="5:8">
      <c r="E2356" s="205"/>
      <c r="F2356" s="205"/>
      <c r="G2356" s="205"/>
      <c r="H2356" s="205"/>
    </row>
    <row r="2357" spans="5:8">
      <c r="E2357" s="205"/>
      <c r="F2357" s="205"/>
      <c r="G2357" s="205"/>
      <c r="H2357" s="205"/>
    </row>
    <row r="2358" spans="5:8">
      <c r="E2358" s="205"/>
      <c r="F2358" s="205"/>
      <c r="G2358" s="205"/>
      <c r="H2358" s="205"/>
    </row>
    <row r="2359" spans="5:8">
      <c r="E2359" s="205"/>
      <c r="F2359" s="205"/>
      <c r="G2359" s="205"/>
      <c r="H2359" s="205"/>
    </row>
    <row r="2360" spans="5:8">
      <c r="E2360" s="205"/>
      <c r="F2360" s="205"/>
      <c r="G2360" s="205"/>
      <c r="H2360" s="205"/>
    </row>
    <row r="2361" spans="5:8">
      <c r="E2361" s="205"/>
      <c r="F2361" s="205"/>
      <c r="G2361" s="205"/>
      <c r="H2361" s="205"/>
    </row>
    <row r="2362" spans="5:8">
      <c r="E2362" s="205"/>
      <c r="F2362" s="205"/>
      <c r="G2362" s="205"/>
      <c r="H2362" s="205"/>
    </row>
    <row r="2363" spans="5:8">
      <c r="E2363" s="205"/>
      <c r="F2363" s="205"/>
      <c r="G2363" s="205"/>
      <c r="H2363" s="205"/>
    </row>
    <row r="2364" spans="5:8">
      <c r="E2364" s="205"/>
      <c r="F2364" s="205"/>
      <c r="G2364" s="205"/>
      <c r="H2364" s="205"/>
    </row>
    <row r="2365" spans="5:8">
      <c r="E2365" s="205"/>
      <c r="F2365" s="205"/>
      <c r="G2365" s="205"/>
      <c r="H2365" s="205"/>
    </row>
    <row r="2366" spans="5:8">
      <c r="E2366" s="205"/>
      <c r="F2366" s="205"/>
      <c r="G2366" s="205"/>
      <c r="H2366" s="205"/>
    </row>
    <row r="2367" spans="5:8">
      <c r="E2367" s="205"/>
      <c r="F2367" s="205"/>
      <c r="G2367" s="205"/>
      <c r="H2367" s="205"/>
    </row>
    <row r="2368" spans="5:8">
      <c r="E2368" s="205"/>
      <c r="F2368" s="205"/>
      <c r="G2368" s="205"/>
      <c r="H2368" s="205"/>
    </row>
    <row r="2369" spans="5:8">
      <c r="E2369" s="205"/>
      <c r="F2369" s="205"/>
      <c r="G2369" s="205"/>
      <c r="H2369" s="205"/>
    </row>
    <row r="2370" spans="5:8">
      <c r="E2370" s="205"/>
      <c r="F2370" s="205"/>
      <c r="G2370" s="205"/>
      <c r="H2370" s="205"/>
    </row>
    <row r="2371" spans="5:8">
      <c r="E2371" s="205"/>
      <c r="F2371" s="205"/>
      <c r="G2371" s="205"/>
      <c r="H2371" s="205"/>
    </row>
    <row r="2372" spans="5:8">
      <c r="E2372" s="205"/>
      <c r="F2372" s="205"/>
      <c r="G2372" s="205"/>
      <c r="H2372" s="205"/>
    </row>
    <row r="2373" spans="5:8">
      <c r="E2373" s="205"/>
      <c r="F2373" s="205"/>
      <c r="G2373" s="205"/>
      <c r="H2373" s="205"/>
    </row>
    <row r="2374" spans="5:8">
      <c r="E2374" s="205"/>
      <c r="F2374" s="205"/>
      <c r="G2374" s="205"/>
      <c r="H2374" s="205"/>
    </row>
    <row r="2375" spans="5:8">
      <c r="E2375" s="205"/>
      <c r="F2375" s="205"/>
      <c r="G2375" s="205"/>
      <c r="H2375" s="205"/>
    </row>
    <row r="2376" spans="5:8">
      <c r="E2376" s="205"/>
      <c r="F2376" s="205"/>
      <c r="G2376" s="205"/>
      <c r="H2376" s="205"/>
    </row>
    <row r="2377" spans="5:8">
      <c r="E2377" s="205"/>
      <c r="F2377" s="205"/>
      <c r="G2377" s="205"/>
      <c r="H2377" s="205"/>
    </row>
    <row r="2378" spans="5:8">
      <c r="E2378" s="205"/>
      <c r="F2378" s="205"/>
      <c r="G2378" s="205"/>
      <c r="H2378" s="205"/>
    </row>
    <row r="2379" spans="5:8">
      <c r="E2379" s="205"/>
      <c r="F2379" s="205"/>
      <c r="G2379" s="205"/>
      <c r="H2379" s="205"/>
    </row>
    <row r="2380" spans="5:8">
      <c r="E2380" s="205"/>
      <c r="F2380" s="205"/>
      <c r="G2380" s="205"/>
      <c r="H2380" s="205"/>
    </row>
    <row r="2381" spans="5:8">
      <c r="E2381" s="205"/>
      <c r="F2381" s="205"/>
      <c r="G2381" s="205"/>
      <c r="H2381" s="205"/>
    </row>
    <row r="2382" spans="5:8">
      <c r="E2382" s="205"/>
      <c r="F2382" s="205"/>
      <c r="G2382" s="205"/>
      <c r="H2382" s="205"/>
    </row>
    <row r="2383" spans="5:8">
      <c r="E2383" s="205"/>
      <c r="F2383" s="205"/>
      <c r="G2383" s="205"/>
      <c r="H2383" s="205"/>
    </row>
    <row r="2384" spans="5:8">
      <c r="E2384" s="205"/>
      <c r="F2384" s="205"/>
      <c r="G2384" s="205"/>
      <c r="H2384" s="205"/>
    </row>
    <row r="2385" spans="5:8">
      <c r="E2385" s="205"/>
      <c r="F2385" s="205"/>
      <c r="G2385" s="205"/>
      <c r="H2385" s="205"/>
    </row>
    <row r="2386" spans="5:8">
      <c r="E2386" s="205"/>
      <c r="F2386" s="205"/>
      <c r="G2386" s="205"/>
      <c r="H2386" s="205"/>
    </row>
    <row r="2387" spans="5:8">
      <c r="E2387" s="205"/>
      <c r="F2387" s="205"/>
      <c r="G2387" s="205"/>
      <c r="H2387" s="205"/>
    </row>
    <row r="2388" spans="5:8">
      <c r="E2388" s="205"/>
      <c r="F2388" s="205"/>
      <c r="G2388" s="205"/>
      <c r="H2388" s="205"/>
    </row>
    <row r="2389" spans="5:8">
      <c r="E2389" s="205"/>
      <c r="F2389" s="205"/>
      <c r="G2389" s="205"/>
      <c r="H2389" s="205"/>
    </row>
    <row r="2390" spans="5:8">
      <c r="E2390" s="205"/>
      <c r="F2390" s="205"/>
      <c r="G2390" s="205"/>
      <c r="H2390" s="205"/>
    </row>
    <row r="2391" spans="5:8">
      <c r="E2391" s="205"/>
      <c r="F2391" s="205"/>
      <c r="G2391" s="205"/>
      <c r="H2391" s="205"/>
    </row>
    <row r="2392" spans="5:8">
      <c r="E2392" s="205"/>
      <c r="F2392" s="205"/>
      <c r="G2392" s="205"/>
      <c r="H2392" s="205"/>
    </row>
    <row r="2393" spans="5:8">
      <c r="E2393" s="205"/>
      <c r="F2393" s="205"/>
      <c r="G2393" s="205"/>
      <c r="H2393" s="205"/>
    </row>
    <row r="2394" spans="5:8">
      <c r="E2394" s="205"/>
      <c r="F2394" s="205"/>
      <c r="G2394" s="205"/>
      <c r="H2394" s="205"/>
    </row>
    <row r="2395" spans="5:8">
      <c r="E2395" s="205"/>
      <c r="F2395" s="205"/>
      <c r="G2395" s="205"/>
      <c r="H2395" s="205"/>
    </row>
    <row r="2396" spans="5:8">
      <c r="E2396" s="205"/>
      <c r="F2396" s="205"/>
      <c r="G2396" s="205"/>
      <c r="H2396" s="205"/>
    </row>
    <row r="2397" spans="5:8">
      <c r="E2397" s="205"/>
      <c r="F2397" s="205"/>
      <c r="G2397" s="205"/>
      <c r="H2397" s="205"/>
    </row>
    <row r="2398" spans="5:8">
      <c r="E2398" s="205"/>
      <c r="F2398" s="205"/>
      <c r="G2398" s="205"/>
      <c r="H2398" s="205"/>
    </row>
    <row r="2399" spans="5:8">
      <c r="E2399" s="205"/>
      <c r="F2399" s="205"/>
      <c r="G2399" s="205"/>
      <c r="H2399" s="205"/>
    </row>
    <row r="2400" spans="5:8">
      <c r="E2400" s="205"/>
      <c r="F2400" s="205"/>
      <c r="G2400" s="205"/>
      <c r="H2400" s="205"/>
    </row>
    <row r="2401" spans="5:8">
      <c r="E2401" s="205"/>
      <c r="F2401" s="205"/>
      <c r="G2401" s="205"/>
      <c r="H2401" s="205"/>
    </row>
    <row r="2402" spans="5:8">
      <c r="E2402" s="205"/>
      <c r="F2402" s="205"/>
      <c r="G2402" s="205"/>
      <c r="H2402" s="205"/>
    </row>
    <row r="2403" spans="5:8">
      <c r="E2403" s="205"/>
      <c r="F2403" s="205"/>
      <c r="G2403" s="205"/>
      <c r="H2403" s="205"/>
    </row>
    <row r="2404" spans="5:8">
      <c r="E2404" s="205"/>
      <c r="F2404" s="205"/>
      <c r="G2404" s="205"/>
      <c r="H2404" s="205"/>
    </row>
    <row r="2405" spans="5:8">
      <c r="E2405" s="205"/>
      <c r="F2405" s="205"/>
      <c r="G2405" s="205"/>
      <c r="H2405" s="205"/>
    </row>
    <row r="2406" spans="5:8">
      <c r="E2406" s="205"/>
      <c r="F2406" s="205"/>
      <c r="G2406" s="205"/>
      <c r="H2406" s="205"/>
    </row>
    <row r="2407" spans="5:8">
      <c r="E2407" s="205"/>
      <c r="F2407" s="205"/>
      <c r="G2407" s="205"/>
      <c r="H2407" s="205"/>
    </row>
    <row r="2408" spans="5:8">
      <c r="E2408" s="205"/>
      <c r="F2408" s="205"/>
      <c r="G2408" s="205"/>
      <c r="H2408" s="205"/>
    </row>
    <row r="2409" spans="5:8">
      <c r="E2409" s="205"/>
      <c r="F2409" s="205"/>
      <c r="G2409" s="205"/>
      <c r="H2409" s="205"/>
    </row>
    <row r="2410" spans="5:8">
      <c r="E2410" s="205"/>
      <c r="F2410" s="205"/>
      <c r="G2410" s="205"/>
      <c r="H2410" s="205"/>
    </row>
    <row r="2411" spans="5:8">
      <c r="E2411" s="205"/>
      <c r="F2411" s="205"/>
      <c r="G2411" s="205"/>
      <c r="H2411" s="205"/>
    </row>
    <row r="2412" spans="5:8">
      <c r="E2412" s="205"/>
      <c r="F2412" s="205"/>
      <c r="G2412" s="205"/>
      <c r="H2412" s="205"/>
    </row>
    <row r="2413" spans="5:8">
      <c r="E2413" s="205"/>
      <c r="F2413" s="205"/>
      <c r="G2413" s="205"/>
      <c r="H2413" s="205"/>
    </row>
    <row r="2414" spans="5:8">
      <c r="E2414" s="205"/>
      <c r="F2414" s="205"/>
      <c r="G2414" s="205"/>
      <c r="H2414" s="205"/>
    </row>
    <row r="2415" spans="5:8">
      <c r="E2415" s="205"/>
      <c r="F2415" s="205"/>
      <c r="G2415" s="205"/>
      <c r="H2415" s="205"/>
    </row>
    <row r="2416" spans="5:8">
      <c r="E2416" s="205"/>
      <c r="F2416" s="205"/>
      <c r="G2416" s="205"/>
      <c r="H2416" s="205"/>
    </row>
    <row r="2417" spans="5:8">
      <c r="E2417" s="205"/>
      <c r="F2417" s="205"/>
      <c r="G2417" s="205"/>
      <c r="H2417" s="205"/>
    </row>
    <row r="2418" spans="5:8">
      <c r="E2418" s="205"/>
      <c r="F2418" s="205"/>
      <c r="G2418" s="205"/>
      <c r="H2418" s="205"/>
    </row>
    <row r="2419" spans="5:8">
      <c r="E2419" s="205"/>
      <c r="F2419" s="205"/>
      <c r="G2419" s="205"/>
      <c r="H2419" s="205"/>
    </row>
    <row r="2420" spans="5:8">
      <c r="E2420" s="205"/>
      <c r="F2420" s="205"/>
      <c r="G2420" s="205"/>
      <c r="H2420" s="205"/>
    </row>
    <row r="2421" spans="5:8">
      <c r="E2421" s="205"/>
      <c r="F2421" s="205"/>
      <c r="G2421" s="205"/>
      <c r="H2421" s="205"/>
    </row>
    <row r="2422" spans="5:8">
      <c r="E2422" s="205"/>
      <c r="F2422" s="205"/>
      <c r="G2422" s="205"/>
      <c r="H2422" s="205"/>
    </row>
    <row r="2423" spans="5:8">
      <c r="E2423" s="205"/>
      <c r="F2423" s="205"/>
      <c r="G2423" s="205"/>
      <c r="H2423" s="205"/>
    </row>
    <row r="2424" spans="5:8">
      <c r="E2424" s="205"/>
      <c r="F2424" s="205"/>
      <c r="G2424" s="205"/>
      <c r="H2424" s="205"/>
    </row>
    <row r="2425" spans="5:8">
      <c r="E2425" s="205"/>
      <c r="F2425" s="205"/>
      <c r="G2425" s="205"/>
      <c r="H2425" s="205"/>
    </row>
    <row r="2426" spans="5:8">
      <c r="E2426" s="205"/>
      <c r="F2426" s="205"/>
      <c r="G2426" s="205"/>
      <c r="H2426" s="205"/>
    </row>
    <row r="2427" spans="5:8">
      <c r="E2427" s="205"/>
      <c r="F2427" s="205"/>
      <c r="G2427" s="205"/>
      <c r="H2427" s="205"/>
    </row>
    <row r="2428" spans="5:8">
      <c r="E2428" s="205"/>
      <c r="F2428" s="205"/>
      <c r="G2428" s="205"/>
      <c r="H2428" s="205"/>
    </row>
    <row r="2429" spans="5:8">
      <c r="E2429" s="205"/>
      <c r="F2429" s="205"/>
      <c r="G2429" s="205"/>
      <c r="H2429" s="205"/>
    </row>
    <row r="2430" spans="5:8">
      <c r="E2430" s="205"/>
      <c r="F2430" s="205"/>
      <c r="G2430" s="205"/>
      <c r="H2430" s="205"/>
    </row>
    <row r="2431" spans="5:8">
      <c r="E2431" s="205"/>
      <c r="F2431" s="205"/>
      <c r="G2431" s="205"/>
      <c r="H2431" s="205"/>
    </row>
    <row r="2432" spans="5:8">
      <c r="E2432" s="205"/>
      <c r="F2432" s="205"/>
      <c r="G2432" s="205"/>
      <c r="H2432" s="205"/>
    </row>
    <row r="2433" spans="5:8">
      <c r="E2433" s="205"/>
      <c r="F2433" s="205"/>
      <c r="G2433" s="205"/>
      <c r="H2433" s="205"/>
    </row>
    <row r="2434" spans="5:8">
      <c r="E2434" s="205"/>
      <c r="F2434" s="205"/>
      <c r="G2434" s="205"/>
      <c r="H2434" s="205"/>
    </row>
    <row r="2435" spans="5:8">
      <c r="E2435" s="205"/>
      <c r="F2435" s="205"/>
      <c r="G2435" s="205"/>
      <c r="H2435" s="205"/>
    </row>
    <row r="2436" spans="5:8">
      <c r="E2436" s="205"/>
      <c r="F2436" s="205"/>
      <c r="G2436" s="205"/>
      <c r="H2436" s="205"/>
    </row>
    <row r="2437" spans="5:8">
      <c r="E2437" s="205"/>
      <c r="F2437" s="205"/>
      <c r="G2437" s="205"/>
      <c r="H2437" s="205"/>
    </row>
    <row r="2438" spans="5:8">
      <c r="E2438" s="205"/>
      <c r="F2438" s="205"/>
      <c r="G2438" s="205"/>
      <c r="H2438" s="205"/>
    </row>
    <row r="2439" spans="5:8">
      <c r="E2439" s="205"/>
      <c r="F2439" s="205"/>
      <c r="G2439" s="205"/>
      <c r="H2439" s="205"/>
    </row>
    <row r="2440" spans="5:8">
      <c r="E2440" s="205"/>
      <c r="F2440" s="205"/>
      <c r="G2440" s="205"/>
      <c r="H2440" s="205"/>
    </row>
    <row r="2441" spans="5:8">
      <c r="E2441" s="205"/>
      <c r="F2441" s="205"/>
      <c r="G2441" s="205"/>
      <c r="H2441" s="205"/>
    </row>
    <row r="2442" spans="5:8">
      <c r="E2442" s="205"/>
      <c r="F2442" s="205"/>
      <c r="G2442" s="205"/>
      <c r="H2442" s="205"/>
    </row>
    <row r="2443" spans="5:8">
      <c r="E2443" s="205"/>
      <c r="F2443" s="205"/>
      <c r="G2443" s="205"/>
      <c r="H2443" s="205"/>
    </row>
    <row r="2444" spans="5:8">
      <c r="E2444" s="205"/>
      <c r="F2444" s="205"/>
      <c r="G2444" s="205"/>
      <c r="H2444" s="205"/>
    </row>
    <row r="2445" spans="5:8">
      <c r="E2445" s="205"/>
      <c r="F2445" s="205"/>
      <c r="G2445" s="205"/>
      <c r="H2445" s="205"/>
    </row>
    <row r="2446" spans="5:8">
      <c r="E2446" s="205"/>
      <c r="F2446" s="205"/>
      <c r="G2446" s="205"/>
      <c r="H2446" s="205"/>
    </row>
    <row r="2447" spans="5:8">
      <c r="E2447" s="205"/>
      <c r="F2447" s="205"/>
      <c r="G2447" s="205"/>
      <c r="H2447" s="205"/>
    </row>
    <row r="2448" spans="5:8">
      <c r="E2448" s="205"/>
      <c r="F2448" s="205"/>
      <c r="G2448" s="205"/>
      <c r="H2448" s="205"/>
    </row>
    <row r="2449" spans="5:8">
      <c r="E2449" s="205"/>
      <c r="F2449" s="205"/>
      <c r="G2449" s="205"/>
      <c r="H2449" s="205"/>
    </row>
    <row r="2450" spans="5:8">
      <c r="E2450" s="205"/>
      <c r="F2450" s="205"/>
      <c r="G2450" s="205"/>
      <c r="H2450" s="205"/>
    </row>
    <row r="2451" spans="5:8">
      <c r="E2451" s="205"/>
      <c r="F2451" s="205"/>
      <c r="G2451" s="205"/>
      <c r="H2451" s="205"/>
    </row>
    <row r="2452" spans="5:8">
      <c r="E2452" s="205"/>
      <c r="F2452" s="205"/>
      <c r="G2452" s="205"/>
      <c r="H2452" s="205"/>
    </row>
    <row r="2453" spans="5:8">
      <c r="E2453" s="205"/>
      <c r="F2453" s="205"/>
      <c r="G2453" s="205"/>
      <c r="H2453" s="205"/>
    </row>
    <row r="2454" spans="5:8">
      <c r="E2454" s="205"/>
      <c r="F2454" s="205"/>
      <c r="G2454" s="205"/>
      <c r="H2454" s="205"/>
    </row>
    <row r="2455" spans="5:8">
      <c r="E2455" s="205"/>
      <c r="F2455" s="205"/>
      <c r="G2455" s="205"/>
      <c r="H2455" s="205"/>
    </row>
    <row r="2456" spans="5:8">
      <c r="E2456" s="205"/>
      <c r="F2456" s="205"/>
      <c r="G2456" s="205"/>
      <c r="H2456" s="205"/>
    </row>
    <row r="2457" spans="5:8">
      <c r="E2457" s="205"/>
      <c r="F2457" s="205"/>
      <c r="G2457" s="205"/>
      <c r="H2457" s="205"/>
    </row>
    <row r="2458" spans="5:8">
      <c r="E2458" s="205"/>
      <c r="F2458" s="205"/>
      <c r="G2458" s="205"/>
      <c r="H2458" s="205"/>
    </row>
    <row r="2459" spans="5:8">
      <c r="E2459" s="205"/>
      <c r="F2459" s="205"/>
      <c r="G2459" s="205"/>
      <c r="H2459" s="205"/>
    </row>
    <row r="2460" spans="5:8">
      <c r="E2460" s="205"/>
      <c r="F2460" s="205"/>
      <c r="G2460" s="205"/>
      <c r="H2460" s="205"/>
    </row>
    <row r="2461" spans="5:8">
      <c r="E2461" s="205"/>
      <c r="F2461" s="205"/>
      <c r="G2461" s="205"/>
      <c r="H2461" s="205"/>
    </row>
    <row r="2462" spans="5:8">
      <c r="E2462" s="205"/>
      <c r="F2462" s="205"/>
      <c r="G2462" s="205"/>
      <c r="H2462" s="205"/>
    </row>
    <row r="2463" spans="5:8">
      <c r="E2463" s="205"/>
      <c r="F2463" s="205"/>
      <c r="G2463" s="205"/>
      <c r="H2463" s="205"/>
    </row>
    <row r="2464" spans="5:8">
      <c r="E2464" s="205"/>
      <c r="F2464" s="205"/>
      <c r="G2464" s="205"/>
      <c r="H2464" s="205"/>
    </row>
    <row r="2465" spans="5:8">
      <c r="E2465" s="205"/>
      <c r="F2465" s="205"/>
      <c r="G2465" s="205"/>
      <c r="H2465" s="205"/>
    </row>
    <row r="2466" spans="5:8">
      <c r="E2466" s="205"/>
      <c r="F2466" s="205"/>
      <c r="G2466" s="205"/>
      <c r="H2466" s="205"/>
    </row>
    <row r="2467" spans="5:8">
      <c r="E2467" s="205"/>
      <c r="F2467" s="205"/>
      <c r="G2467" s="205"/>
      <c r="H2467" s="205"/>
    </row>
    <row r="2468" spans="5:8">
      <c r="E2468" s="205"/>
      <c r="F2468" s="205"/>
      <c r="G2468" s="205"/>
      <c r="H2468" s="205"/>
    </row>
    <row r="2469" spans="5:8">
      <c r="E2469" s="205"/>
      <c r="F2469" s="205"/>
      <c r="G2469" s="205"/>
      <c r="H2469" s="205"/>
    </row>
    <row r="2470" spans="5:8">
      <c r="E2470" s="205"/>
      <c r="F2470" s="205"/>
      <c r="G2470" s="205"/>
      <c r="H2470" s="205"/>
    </row>
    <row r="2471" spans="5:8">
      <c r="E2471" s="205"/>
      <c r="F2471" s="205"/>
      <c r="G2471" s="205"/>
      <c r="H2471" s="205"/>
    </row>
    <row r="2472" spans="5:8">
      <c r="E2472" s="205"/>
      <c r="F2472" s="205"/>
      <c r="G2472" s="205"/>
      <c r="H2472" s="205"/>
    </row>
    <row r="2473" spans="5:8">
      <c r="E2473" s="205"/>
      <c r="F2473" s="205"/>
      <c r="G2473" s="205"/>
      <c r="H2473" s="205"/>
    </row>
    <row r="2474" spans="5:8">
      <c r="E2474" s="205"/>
      <c r="F2474" s="205"/>
      <c r="G2474" s="205"/>
      <c r="H2474" s="205"/>
    </row>
    <row r="2475" spans="5:8">
      <c r="E2475" s="205"/>
      <c r="F2475" s="205"/>
      <c r="G2475" s="205"/>
      <c r="H2475" s="205"/>
    </row>
    <row r="2476" spans="5:8">
      <c r="E2476" s="205"/>
      <c r="F2476" s="205"/>
      <c r="G2476" s="205"/>
      <c r="H2476" s="205"/>
    </row>
    <row r="2477" spans="5:8">
      <c r="E2477" s="205"/>
      <c r="F2477" s="205"/>
      <c r="G2477" s="205"/>
      <c r="H2477" s="205"/>
    </row>
    <row r="2478" spans="5:8">
      <c r="E2478" s="205"/>
      <c r="F2478" s="205"/>
      <c r="G2478" s="205"/>
      <c r="H2478" s="205"/>
    </row>
    <row r="2479" spans="5:8">
      <c r="E2479" s="205"/>
      <c r="F2479" s="205"/>
      <c r="G2479" s="205"/>
      <c r="H2479" s="205"/>
    </row>
    <row r="2480" spans="5:8">
      <c r="E2480" s="205"/>
      <c r="F2480" s="205"/>
      <c r="G2480" s="205"/>
      <c r="H2480" s="205"/>
    </row>
    <row r="2481" spans="5:8">
      <c r="E2481" s="205"/>
      <c r="F2481" s="205"/>
      <c r="G2481" s="205"/>
      <c r="H2481" s="205"/>
    </row>
    <row r="2482" spans="5:8">
      <c r="E2482" s="205"/>
      <c r="F2482" s="205"/>
      <c r="G2482" s="205"/>
      <c r="H2482" s="205"/>
    </row>
    <row r="2483" spans="5:8">
      <c r="E2483" s="205"/>
      <c r="F2483" s="205"/>
      <c r="G2483" s="205"/>
      <c r="H2483" s="205"/>
    </row>
    <row r="2484" spans="5:8">
      <c r="E2484" s="205"/>
      <c r="F2484" s="205"/>
      <c r="G2484" s="205"/>
      <c r="H2484" s="205"/>
    </row>
    <row r="2485" spans="5:8">
      <c r="E2485" s="205"/>
      <c r="F2485" s="205"/>
      <c r="G2485" s="205"/>
      <c r="H2485" s="205"/>
    </row>
    <row r="2486" spans="5:8">
      <c r="E2486" s="205"/>
      <c r="F2486" s="205"/>
      <c r="G2486" s="205"/>
      <c r="H2486" s="205"/>
    </row>
    <row r="2487" spans="5:8">
      <c r="E2487" s="205"/>
      <c r="F2487" s="205"/>
      <c r="G2487" s="205"/>
      <c r="H2487" s="205"/>
    </row>
    <row r="2488" spans="5:8">
      <c r="E2488" s="205"/>
      <c r="F2488" s="205"/>
      <c r="G2488" s="205"/>
      <c r="H2488" s="205"/>
    </row>
    <row r="2489" spans="5:8">
      <c r="E2489" s="205"/>
      <c r="F2489" s="205"/>
      <c r="G2489" s="205"/>
      <c r="H2489" s="205"/>
    </row>
    <row r="2490" spans="5:8">
      <c r="E2490" s="205"/>
      <c r="F2490" s="205"/>
      <c r="G2490" s="205"/>
      <c r="H2490" s="205"/>
    </row>
    <row r="2491" spans="5:8">
      <c r="E2491" s="205"/>
      <c r="F2491" s="205"/>
      <c r="G2491" s="205"/>
      <c r="H2491" s="205"/>
    </row>
    <row r="2492" spans="5:8">
      <c r="E2492" s="205"/>
      <c r="F2492" s="205"/>
      <c r="G2492" s="205"/>
      <c r="H2492" s="205"/>
    </row>
    <row r="2493" spans="5:8">
      <c r="E2493" s="205"/>
      <c r="F2493" s="205"/>
      <c r="G2493" s="205"/>
      <c r="H2493" s="205"/>
    </row>
    <row r="2494" spans="5:8">
      <c r="E2494" s="205"/>
      <c r="F2494" s="205"/>
      <c r="G2494" s="205"/>
      <c r="H2494" s="205"/>
    </row>
    <row r="2495" spans="5:8">
      <c r="E2495" s="205"/>
      <c r="F2495" s="205"/>
      <c r="G2495" s="205"/>
      <c r="H2495" s="205"/>
    </row>
    <row r="2496" spans="5:8">
      <c r="E2496" s="205"/>
      <c r="F2496" s="205"/>
      <c r="G2496" s="205"/>
      <c r="H2496" s="205"/>
    </row>
    <row r="2497" spans="5:8">
      <c r="E2497" s="205"/>
      <c r="F2497" s="205"/>
      <c r="G2497" s="205"/>
      <c r="H2497" s="205"/>
    </row>
    <row r="2498" spans="5:8">
      <c r="E2498" s="205"/>
      <c r="F2498" s="205"/>
      <c r="G2498" s="205"/>
      <c r="H2498" s="205"/>
    </row>
    <row r="2499" spans="5:8">
      <c r="E2499" s="205"/>
      <c r="F2499" s="205"/>
      <c r="G2499" s="205"/>
      <c r="H2499" s="205"/>
    </row>
    <row r="2500" spans="5:8">
      <c r="E2500" s="205"/>
      <c r="F2500" s="205"/>
      <c r="G2500" s="205"/>
      <c r="H2500" s="205"/>
    </row>
    <row r="2501" spans="5:8">
      <c r="E2501" s="205"/>
      <c r="F2501" s="205"/>
      <c r="G2501" s="205"/>
      <c r="H2501" s="205"/>
    </row>
    <row r="2502" spans="5:8">
      <c r="E2502" s="205"/>
      <c r="F2502" s="205"/>
      <c r="G2502" s="205"/>
      <c r="H2502" s="205"/>
    </row>
    <row r="2503" spans="5:8">
      <c r="E2503" s="205"/>
      <c r="F2503" s="205"/>
      <c r="G2503" s="205"/>
      <c r="H2503" s="205"/>
    </row>
    <row r="2504" spans="5:8">
      <c r="E2504" s="205"/>
      <c r="F2504" s="205"/>
      <c r="G2504" s="205"/>
      <c r="H2504" s="205"/>
    </row>
    <row r="2505" spans="5:8">
      <c r="E2505" s="205"/>
      <c r="F2505" s="205"/>
      <c r="G2505" s="205"/>
      <c r="H2505" s="205"/>
    </row>
    <row r="2506" spans="5:8">
      <c r="E2506" s="205"/>
      <c r="F2506" s="205"/>
      <c r="G2506" s="205"/>
      <c r="H2506" s="205"/>
    </row>
    <row r="2507" spans="5:8">
      <c r="E2507" s="205"/>
      <c r="F2507" s="205"/>
      <c r="G2507" s="205"/>
      <c r="H2507" s="205"/>
    </row>
    <row r="2508" spans="5:8">
      <c r="E2508" s="205"/>
      <c r="F2508" s="205"/>
      <c r="G2508" s="205"/>
      <c r="H2508" s="205"/>
    </row>
    <row r="2509" spans="5:8">
      <c r="E2509" s="205"/>
      <c r="F2509" s="205"/>
      <c r="G2509" s="205"/>
      <c r="H2509" s="205"/>
    </row>
    <row r="2510" spans="5:8">
      <c r="E2510" s="205"/>
      <c r="F2510" s="205"/>
      <c r="G2510" s="205"/>
      <c r="H2510" s="205"/>
    </row>
    <row r="2511" spans="5:8">
      <c r="E2511" s="205"/>
      <c r="F2511" s="205"/>
      <c r="G2511" s="205"/>
      <c r="H2511" s="205"/>
    </row>
    <row r="2512" spans="5:8">
      <c r="E2512" s="205"/>
      <c r="F2512" s="205"/>
      <c r="G2512" s="205"/>
      <c r="H2512" s="205"/>
    </row>
    <row r="2513" spans="5:8">
      <c r="E2513" s="205"/>
      <c r="F2513" s="205"/>
      <c r="G2513" s="205"/>
      <c r="H2513" s="205"/>
    </row>
    <row r="2514" spans="5:8">
      <c r="E2514" s="205"/>
      <c r="F2514" s="205"/>
      <c r="G2514" s="205"/>
      <c r="H2514" s="205"/>
    </row>
    <row r="2515" spans="5:8">
      <c r="E2515" s="205"/>
      <c r="F2515" s="205"/>
      <c r="G2515" s="205"/>
      <c r="H2515" s="205"/>
    </row>
    <row r="2516" spans="5:8">
      <c r="E2516" s="205"/>
      <c r="F2516" s="205"/>
      <c r="G2516" s="205"/>
      <c r="H2516" s="205"/>
    </row>
    <row r="2517" spans="5:8">
      <c r="E2517" s="205"/>
      <c r="F2517" s="205"/>
      <c r="G2517" s="205"/>
      <c r="H2517" s="205"/>
    </row>
    <row r="2518" spans="5:8">
      <c r="E2518" s="205"/>
      <c r="F2518" s="205"/>
      <c r="G2518" s="205"/>
      <c r="H2518" s="205"/>
    </row>
    <row r="2519" spans="5:8">
      <c r="E2519" s="205"/>
      <c r="F2519" s="205"/>
      <c r="G2519" s="205"/>
      <c r="H2519" s="205"/>
    </row>
    <row r="2520" spans="5:8">
      <c r="E2520" s="205"/>
      <c r="F2520" s="205"/>
      <c r="G2520" s="205"/>
      <c r="H2520" s="205"/>
    </row>
    <row r="2521" spans="5:8">
      <c r="E2521" s="205"/>
      <c r="F2521" s="205"/>
      <c r="G2521" s="205"/>
      <c r="H2521" s="205"/>
    </row>
    <row r="2522" spans="5:8">
      <c r="E2522" s="205"/>
      <c r="F2522" s="205"/>
      <c r="G2522" s="205"/>
      <c r="H2522" s="205"/>
    </row>
    <row r="2523" spans="5:8">
      <c r="E2523" s="205"/>
      <c r="F2523" s="205"/>
      <c r="G2523" s="205"/>
      <c r="H2523" s="205"/>
    </row>
    <row r="2524" spans="5:8">
      <c r="E2524" s="205"/>
      <c r="F2524" s="205"/>
      <c r="G2524" s="205"/>
      <c r="H2524" s="205"/>
    </row>
    <row r="2525" spans="5:8">
      <c r="E2525" s="205"/>
      <c r="F2525" s="205"/>
      <c r="G2525" s="205"/>
      <c r="H2525" s="205"/>
    </row>
    <row r="2526" spans="5:8">
      <c r="E2526" s="205"/>
      <c r="F2526" s="205"/>
      <c r="G2526" s="205"/>
      <c r="H2526" s="205"/>
    </row>
    <row r="2527" spans="5:8">
      <c r="E2527" s="205"/>
      <c r="F2527" s="205"/>
      <c r="G2527" s="205"/>
      <c r="H2527" s="205"/>
    </row>
    <row r="2528" spans="5:8">
      <c r="E2528" s="205"/>
      <c r="F2528" s="205"/>
      <c r="G2528" s="205"/>
      <c r="H2528" s="205"/>
    </row>
    <row r="2529" spans="5:8">
      <c r="E2529" s="205"/>
      <c r="F2529" s="205"/>
      <c r="G2529" s="205"/>
      <c r="H2529" s="205"/>
    </row>
    <row r="2530" spans="5:8">
      <c r="E2530" s="205"/>
      <c r="F2530" s="205"/>
      <c r="G2530" s="205"/>
      <c r="H2530" s="205"/>
    </row>
    <row r="2531" spans="5:8">
      <c r="E2531" s="205"/>
      <c r="F2531" s="205"/>
      <c r="G2531" s="205"/>
      <c r="H2531" s="205"/>
    </row>
    <row r="2532" spans="5:8">
      <c r="E2532" s="205"/>
      <c r="F2532" s="205"/>
      <c r="G2532" s="205"/>
      <c r="H2532" s="205"/>
    </row>
    <row r="2533" spans="5:8">
      <c r="E2533" s="205"/>
      <c r="F2533" s="205"/>
      <c r="G2533" s="205"/>
      <c r="H2533" s="205"/>
    </row>
    <row r="2534" spans="5:8">
      <c r="E2534" s="205"/>
      <c r="F2534" s="205"/>
      <c r="G2534" s="205"/>
      <c r="H2534" s="205"/>
    </row>
    <row r="2535" spans="5:8">
      <c r="E2535" s="205"/>
      <c r="F2535" s="205"/>
      <c r="G2535" s="205"/>
      <c r="H2535" s="205"/>
    </row>
    <row r="2536" spans="5:8">
      <c r="E2536" s="205"/>
      <c r="F2536" s="205"/>
      <c r="G2536" s="205"/>
      <c r="H2536" s="205"/>
    </row>
    <row r="2537" spans="5:8">
      <c r="E2537" s="205"/>
      <c r="F2537" s="205"/>
      <c r="G2537" s="205"/>
      <c r="H2537" s="205"/>
    </row>
    <row r="2538" spans="5:8">
      <c r="E2538" s="205"/>
      <c r="F2538" s="205"/>
      <c r="G2538" s="205"/>
      <c r="H2538" s="205"/>
    </row>
    <row r="2539" spans="5:8">
      <c r="E2539" s="205"/>
      <c r="F2539" s="205"/>
      <c r="G2539" s="205"/>
      <c r="H2539" s="205"/>
    </row>
    <row r="2540" spans="5:8">
      <c r="E2540" s="205"/>
      <c r="F2540" s="205"/>
      <c r="G2540" s="205"/>
      <c r="H2540" s="205"/>
    </row>
    <row r="2541" spans="5:8">
      <c r="E2541" s="205"/>
      <c r="F2541" s="205"/>
      <c r="G2541" s="205"/>
      <c r="H2541" s="205"/>
    </row>
    <row r="2542" spans="5:8">
      <c r="E2542" s="205"/>
      <c r="F2542" s="205"/>
      <c r="G2542" s="205"/>
      <c r="H2542" s="205"/>
    </row>
    <row r="2543" spans="5:8">
      <c r="E2543" s="205"/>
      <c r="F2543" s="205"/>
      <c r="G2543" s="205"/>
      <c r="H2543" s="205"/>
    </row>
    <row r="2544" spans="5:8">
      <c r="E2544" s="205"/>
      <c r="F2544" s="205"/>
      <c r="G2544" s="205"/>
      <c r="H2544" s="205"/>
    </row>
    <row r="2545" spans="5:8">
      <c r="E2545" s="205"/>
      <c r="F2545" s="205"/>
      <c r="G2545" s="205"/>
      <c r="H2545" s="205"/>
    </row>
    <row r="2546" spans="5:8">
      <c r="E2546" s="205"/>
      <c r="F2546" s="205"/>
      <c r="G2546" s="205"/>
      <c r="H2546" s="205"/>
    </row>
    <row r="2547" spans="5:8">
      <c r="E2547" s="205"/>
      <c r="F2547" s="205"/>
      <c r="G2547" s="205"/>
      <c r="H2547" s="205"/>
    </row>
    <row r="2548" spans="5:8">
      <c r="E2548" s="205"/>
      <c r="F2548" s="205"/>
      <c r="G2548" s="205"/>
      <c r="H2548" s="205"/>
    </row>
    <row r="2549" spans="5:8">
      <c r="E2549" s="205"/>
      <c r="F2549" s="205"/>
      <c r="G2549" s="205"/>
      <c r="H2549" s="205"/>
    </row>
    <row r="2550" spans="5:8">
      <c r="E2550" s="205"/>
      <c r="F2550" s="205"/>
      <c r="G2550" s="205"/>
      <c r="H2550" s="205"/>
    </row>
    <row r="2551" spans="5:8">
      <c r="E2551" s="205"/>
      <c r="F2551" s="205"/>
      <c r="G2551" s="205"/>
      <c r="H2551" s="205"/>
    </row>
    <row r="2552" spans="5:8">
      <c r="E2552" s="205"/>
      <c r="F2552" s="205"/>
      <c r="G2552" s="205"/>
      <c r="H2552" s="205"/>
    </row>
    <row r="2553" spans="5:8">
      <c r="E2553" s="205"/>
      <c r="F2553" s="205"/>
      <c r="G2553" s="205"/>
      <c r="H2553" s="205"/>
    </row>
    <row r="2554" spans="5:8">
      <c r="E2554" s="205"/>
      <c r="F2554" s="205"/>
      <c r="G2554" s="205"/>
      <c r="H2554" s="205"/>
    </row>
    <row r="2555" spans="5:8">
      <c r="E2555" s="205"/>
      <c r="F2555" s="205"/>
      <c r="G2555" s="205"/>
      <c r="H2555" s="205"/>
    </row>
    <row r="2556" spans="5:8">
      <c r="E2556" s="205"/>
      <c r="F2556" s="205"/>
      <c r="G2556" s="205"/>
      <c r="H2556" s="205"/>
    </row>
    <row r="2557" spans="5:8">
      <c r="E2557" s="205"/>
      <c r="F2557" s="205"/>
      <c r="G2557" s="205"/>
      <c r="H2557" s="205"/>
    </row>
    <row r="2558" spans="5:8">
      <c r="E2558" s="205"/>
      <c r="F2558" s="205"/>
      <c r="G2558" s="205"/>
      <c r="H2558" s="205"/>
    </row>
    <row r="2559" spans="5:8">
      <c r="E2559" s="205"/>
      <c r="F2559" s="205"/>
      <c r="G2559" s="205"/>
      <c r="H2559" s="205"/>
    </row>
    <row r="2560" spans="5:8">
      <c r="E2560" s="205"/>
      <c r="F2560" s="205"/>
      <c r="G2560" s="205"/>
      <c r="H2560" s="205"/>
    </row>
    <row r="2561" spans="5:8">
      <c r="E2561" s="205"/>
      <c r="F2561" s="205"/>
      <c r="G2561" s="205"/>
      <c r="H2561" s="205"/>
    </row>
    <row r="2562" spans="5:8">
      <c r="E2562" s="205"/>
      <c r="F2562" s="205"/>
      <c r="G2562" s="205"/>
      <c r="H2562" s="205"/>
    </row>
    <row r="2563" spans="5:8">
      <c r="E2563" s="205"/>
      <c r="F2563" s="205"/>
      <c r="G2563" s="205"/>
      <c r="H2563" s="205"/>
    </row>
    <row r="2564" spans="5:8">
      <c r="E2564" s="205"/>
      <c r="F2564" s="205"/>
      <c r="G2564" s="205"/>
      <c r="H2564" s="205"/>
    </row>
    <row r="2565" spans="5:8">
      <c r="E2565" s="205"/>
      <c r="F2565" s="205"/>
      <c r="G2565" s="205"/>
      <c r="H2565" s="205"/>
    </row>
    <row r="2566" spans="5:8">
      <c r="E2566" s="205"/>
      <c r="F2566" s="205"/>
      <c r="G2566" s="205"/>
      <c r="H2566" s="205"/>
    </row>
    <row r="2567" spans="5:8">
      <c r="E2567" s="205"/>
      <c r="F2567" s="205"/>
      <c r="G2567" s="205"/>
      <c r="H2567" s="205"/>
    </row>
    <row r="2568" spans="5:8">
      <c r="E2568" s="205"/>
      <c r="F2568" s="205"/>
      <c r="G2568" s="205"/>
      <c r="H2568" s="205"/>
    </row>
    <row r="2569" spans="5:8">
      <c r="E2569" s="205"/>
      <c r="F2569" s="205"/>
      <c r="G2569" s="205"/>
      <c r="H2569" s="205"/>
    </row>
    <row r="2570" spans="5:8">
      <c r="E2570" s="205"/>
      <c r="F2570" s="205"/>
      <c r="G2570" s="205"/>
      <c r="H2570" s="205"/>
    </row>
    <row r="2571" spans="5:8">
      <c r="E2571" s="205"/>
      <c r="F2571" s="205"/>
      <c r="G2571" s="205"/>
      <c r="H2571" s="205"/>
    </row>
    <row r="2572" spans="5:8">
      <c r="E2572" s="205"/>
      <c r="F2572" s="205"/>
      <c r="G2572" s="205"/>
      <c r="H2572" s="205"/>
    </row>
    <row r="2573" spans="5:8">
      <c r="E2573" s="205"/>
      <c r="F2573" s="205"/>
      <c r="G2573" s="205"/>
      <c r="H2573" s="205"/>
    </row>
    <row r="2574" spans="5:8">
      <c r="E2574" s="205"/>
      <c r="F2574" s="205"/>
      <c r="G2574" s="205"/>
      <c r="H2574" s="205"/>
    </row>
    <row r="2575" spans="5:8">
      <c r="E2575" s="205"/>
      <c r="F2575" s="205"/>
      <c r="G2575" s="205"/>
      <c r="H2575" s="205"/>
    </row>
    <row r="2576" spans="5:8">
      <c r="E2576" s="205"/>
      <c r="F2576" s="205"/>
      <c r="G2576" s="205"/>
      <c r="H2576" s="205"/>
    </row>
    <row r="2577" spans="5:8">
      <c r="E2577" s="205"/>
      <c r="F2577" s="205"/>
      <c r="G2577" s="205"/>
      <c r="H2577" s="205"/>
    </row>
    <row r="2578" spans="5:8">
      <c r="E2578" s="205"/>
      <c r="F2578" s="205"/>
      <c r="G2578" s="205"/>
      <c r="H2578" s="205"/>
    </row>
    <row r="2579" spans="5:8">
      <c r="E2579" s="205"/>
      <c r="F2579" s="205"/>
      <c r="G2579" s="205"/>
      <c r="H2579" s="205"/>
    </row>
    <row r="2580" spans="5:8">
      <c r="E2580" s="205"/>
      <c r="F2580" s="205"/>
      <c r="G2580" s="205"/>
      <c r="H2580" s="205"/>
    </row>
    <row r="2581" spans="5:8">
      <c r="E2581" s="205"/>
      <c r="F2581" s="205"/>
      <c r="G2581" s="205"/>
      <c r="H2581" s="205"/>
    </row>
    <row r="2582" spans="5:8">
      <c r="E2582" s="205"/>
      <c r="F2582" s="205"/>
      <c r="G2582" s="205"/>
      <c r="H2582" s="205"/>
    </row>
    <row r="2583" spans="5:8">
      <c r="E2583" s="205"/>
      <c r="F2583" s="205"/>
      <c r="G2583" s="205"/>
      <c r="H2583" s="205"/>
    </row>
    <row r="2584" spans="5:8">
      <c r="E2584" s="205"/>
      <c r="F2584" s="205"/>
      <c r="G2584" s="205"/>
      <c r="H2584" s="205"/>
    </row>
    <row r="2585" spans="5:8">
      <c r="E2585" s="205"/>
      <c r="F2585" s="205"/>
      <c r="G2585" s="205"/>
      <c r="H2585" s="205"/>
    </row>
    <row r="2586" spans="5:8">
      <c r="E2586" s="205"/>
      <c r="F2586" s="205"/>
      <c r="G2586" s="205"/>
      <c r="H2586" s="205"/>
    </row>
    <row r="2587" spans="5:8">
      <c r="E2587" s="205"/>
      <c r="F2587" s="205"/>
      <c r="G2587" s="205"/>
      <c r="H2587" s="205"/>
    </row>
    <row r="2588" spans="5:8">
      <c r="E2588" s="205"/>
      <c r="F2588" s="205"/>
      <c r="G2588" s="205"/>
      <c r="H2588" s="205"/>
    </row>
    <row r="2589" spans="5:8">
      <c r="E2589" s="205"/>
      <c r="F2589" s="205"/>
      <c r="G2589" s="205"/>
      <c r="H2589" s="205"/>
    </row>
    <row r="2590" spans="5:8">
      <c r="E2590" s="205"/>
      <c r="F2590" s="205"/>
      <c r="G2590" s="205"/>
      <c r="H2590" s="205"/>
    </row>
    <row r="2591" spans="5:8">
      <c r="E2591" s="205"/>
      <c r="F2591" s="205"/>
      <c r="G2591" s="205"/>
      <c r="H2591" s="205"/>
    </row>
    <row r="2592" spans="5:8">
      <c r="E2592" s="205"/>
      <c r="F2592" s="205"/>
      <c r="G2592" s="205"/>
      <c r="H2592" s="205"/>
    </row>
    <row r="2593" spans="5:8">
      <c r="E2593" s="205"/>
      <c r="F2593" s="205"/>
      <c r="G2593" s="205"/>
      <c r="H2593" s="205"/>
    </row>
    <row r="2594" spans="5:8">
      <c r="E2594" s="205"/>
      <c r="F2594" s="205"/>
      <c r="G2594" s="205"/>
      <c r="H2594" s="205"/>
    </row>
    <row r="2595" spans="5:8">
      <c r="E2595" s="205"/>
      <c r="F2595" s="205"/>
      <c r="G2595" s="205"/>
      <c r="H2595" s="205"/>
    </row>
    <row r="2596" spans="5:8">
      <c r="E2596" s="205"/>
      <c r="F2596" s="205"/>
      <c r="G2596" s="205"/>
      <c r="H2596" s="205"/>
    </row>
    <row r="2597" spans="5:8">
      <c r="E2597" s="205"/>
      <c r="F2597" s="205"/>
      <c r="G2597" s="205"/>
      <c r="H2597" s="205"/>
    </row>
    <row r="2598" spans="5:8">
      <c r="E2598" s="205"/>
      <c r="F2598" s="205"/>
      <c r="G2598" s="205"/>
      <c r="H2598" s="205"/>
    </row>
    <row r="2599" spans="5:8">
      <c r="E2599" s="205"/>
      <c r="F2599" s="205"/>
      <c r="G2599" s="205"/>
      <c r="H2599" s="205"/>
    </row>
    <row r="2600" spans="5:8">
      <c r="E2600" s="205"/>
      <c r="F2600" s="205"/>
      <c r="G2600" s="205"/>
      <c r="H2600" s="205"/>
    </row>
    <row r="2601" spans="5:8">
      <c r="E2601" s="205"/>
      <c r="F2601" s="205"/>
      <c r="G2601" s="205"/>
      <c r="H2601" s="205"/>
    </row>
    <row r="2602" spans="5:8">
      <c r="E2602" s="205"/>
      <c r="F2602" s="205"/>
      <c r="G2602" s="205"/>
      <c r="H2602" s="205"/>
    </row>
    <row r="2603" spans="5:8">
      <c r="E2603" s="205"/>
      <c r="F2603" s="205"/>
      <c r="G2603" s="205"/>
      <c r="H2603" s="205"/>
    </row>
    <row r="2604" spans="5:8">
      <c r="E2604" s="205"/>
      <c r="F2604" s="205"/>
      <c r="G2604" s="205"/>
      <c r="H2604" s="205"/>
    </row>
    <row r="2605" spans="5:8">
      <c r="E2605" s="205"/>
      <c r="F2605" s="205"/>
      <c r="G2605" s="205"/>
      <c r="H2605" s="205"/>
    </row>
    <row r="2606" spans="5:8">
      <c r="E2606" s="205"/>
      <c r="F2606" s="205"/>
      <c r="G2606" s="205"/>
      <c r="H2606" s="205"/>
    </row>
    <row r="2607" spans="5:8">
      <c r="E2607" s="205"/>
      <c r="F2607" s="205"/>
      <c r="G2607" s="205"/>
      <c r="H2607" s="205"/>
    </row>
    <row r="2608" spans="5:8">
      <c r="E2608" s="205"/>
      <c r="F2608" s="205"/>
      <c r="G2608" s="205"/>
      <c r="H2608" s="205"/>
    </row>
    <row r="2609" spans="5:8">
      <c r="E2609" s="205"/>
      <c r="F2609" s="205"/>
      <c r="G2609" s="205"/>
      <c r="H2609" s="205"/>
    </row>
    <row r="2610" spans="5:8">
      <c r="E2610" s="205"/>
      <c r="F2610" s="205"/>
      <c r="G2610" s="205"/>
      <c r="H2610" s="205"/>
    </row>
    <row r="2611" spans="5:8">
      <c r="E2611" s="205"/>
      <c r="F2611" s="205"/>
      <c r="G2611" s="205"/>
      <c r="H2611" s="205"/>
    </row>
    <row r="2612" spans="5:8">
      <c r="E2612" s="205"/>
      <c r="F2612" s="205"/>
      <c r="G2612" s="205"/>
      <c r="H2612" s="205"/>
    </row>
    <row r="2613" spans="5:8">
      <c r="E2613" s="205"/>
      <c r="F2613" s="205"/>
      <c r="G2613" s="205"/>
      <c r="H2613" s="205"/>
    </row>
    <row r="2614" spans="5:8">
      <c r="E2614" s="205"/>
      <c r="F2614" s="205"/>
      <c r="G2614" s="205"/>
      <c r="H2614" s="205"/>
    </row>
    <row r="2615" spans="5:8">
      <c r="E2615" s="205"/>
      <c r="F2615" s="205"/>
      <c r="G2615" s="205"/>
      <c r="H2615" s="205"/>
    </row>
    <row r="2616" spans="5:8">
      <c r="E2616" s="205"/>
      <c r="F2616" s="205"/>
      <c r="G2616" s="205"/>
      <c r="H2616" s="205"/>
    </row>
    <row r="2617" spans="5:8">
      <c r="E2617" s="205"/>
      <c r="F2617" s="205"/>
      <c r="G2617" s="205"/>
      <c r="H2617" s="205"/>
    </row>
    <row r="2618" spans="5:8">
      <c r="E2618" s="205"/>
      <c r="F2618" s="205"/>
      <c r="G2618" s="205"/>
      <c r="H2618" s="205"/>
    </row>
    <row r="2619" spans="5:8">
      <c r="E2619" s="205"/>
      <c r="F2619" s="205"/>
      <c r="G2619" s="205"/>
      <c r="H2619" s="205"/>
    </row>
    <row r="2620" spans="5:8">
      <c r="E2620" s="205"/>
      <c r="F2620" s="205"/>
      <c r="G2620" s="205"/>
      <c r="H2620" s="205"/>
    </row>
    <row r="2621" spans="5:8">
      <c r="E2621" s="205"/>
      <c r="F2621" s="205"/>
      <c r="G2621" s="205"/>
      <c r="H2621" s="205"/>
    </row>
    <row r="2622" spans="5:8">
      <c r="E2622" s="205"/>
      <c r="F2622" s="205"/>
      <c r="G2622" s="205"/>
      <c r="H2622" s="205"/>
    </row>
    <row r="2623" spans="5:8">
      <c r="E2623" s="205"/>
      <c r="F2623" s="205"/>
      <c r="G2623" s="205"/>
      <c r="H2623" s="205"/>
    </row>
    <row r="2624" spans="5:8">
      <c r="E2624" s="205"/>
      <c r="F2624" s="205"/>
      <c r="G2624" s="205"/>
      <c r="H2624" s="205"/>
    </row>
    <row r="2625" spans="5:8">
      <c r="E2625" s="205"/>
      <c r="F2625" s="205"/>
      <c r="G2625" s="205"/>
      <c r="H2625" s="205"/>
    </row>
    <row r="2626" spans="5:8">
      <c r="E2626" s="205"/>
      <c r="F2626" s="205"/>
      <c r="G2626" s="205"/>
      <c r="H2626" s="205"/>
    </row>
    <row r="2627" spans="5:8">
      <c r="E2627" s="205"/>
      <c r="F2627" s="205"/>
      <c r="G2627" s="205"/>
      <c r="H2627" s="205"/>
    </row>
    <row r="2628" spans="5:8">
      <c r="E2628" s="205"/>
      <c r="F2628" s="205"/>
      <c r="G2628" s="205"/>
      <c r="H2628" s="205"/>
    </row>
    <row r="2629" spans="5:8">
      <c r="E2629" s="205"/>
      <c r="F2629" s="205"/>
      <c r="G2629" s="205"/>
      <c r="H2629" s="205"/>
    </row>
    <row r="2630" spans="5:8">
      <c r="E2630" s="205"/>
      <c r="F2630" s="205"/>
      <c r="G2630" s="205"/>
      <c r="H2630" s="205"/>
    </row>
    <row r="2631" spans="5:8">
      <c r="E2631" s="205"/>
      <c r="F2631" s="205"/>
      <c r="G2631" s="205"/>
      <c r="H2631" s="205"/>
    </row>
    <row r="2632" spans="5:8">
      <c r="E2632" s="205"/>
      <c r="F2632" s="205"/>
      <c r="G2632" s="205"/>
      <c r="H2632" s="205"/>
    </row>
    <row r="2633" spans="5:8">
      <c r="E2633" s="205"/>
      <c r="F2633" s="205"/>
      <c r="G2633" s="205"/>
      <c r="H2633" s="205"/>
    </row>
    <row r="2634" spans="5:8">
      <c r="E2634" s="205"/>
      <c r="F2634" s="205"/>
      <c r="G2634" s="205"/>
      <c r="H2634" s="205"/>
    </row>
    <row r="2635" spans="5:8">
      <c r="E2635" s="205"/>
      <c r="F2635" s="205"/>
      <c r="G2635" s="205"/>
      <c r="H2635" s="205"/>
    </row>
    <row r="2636" spans="5:8">
      <c r="E2636" s="205"/>
      <c r="F2636" s="205"/>
      <c r="G2636" s="205"/>
      <c r="H2636" s="205"/>
    </row>
    <row r="2637" spans="5:8">
      <c r="E2637" s="205"/>
      <c r="F2637" s="205"/>
      <c r="G2637" s="205"/>
      <c r="H2637" s="205"/>
    </row>
    <row r="2638" spans="5:8">
      <c r="E2638" s="205"/>
      <c r="F2638" s="205"/>
      <c r="G2638" s="205"/>
      <c r="H2638" s="205"/>
    </row>
    <row r="2639" spans="5:8">
      <c r="E2639" s="205"/>
      <c r="F2639" s="205"/>
      <c r="G2639" s="205"/>
      <c r="H2639" s="205"/>
    </row>
    <row r="2640" spans="5:8">
      <c r="E2640" s="205"/>
      <c r="F2640" s="205"/>
      <c r="G2640" s="205"/>
      <c r="H2640" s="205"/>
    </row>
    <row r="2641" spans="5:8">
      <c r="E2641" s="205"/>
      <c r="F2641" s="205"/>
      <c r="G2641" s="205"/>
      <c r="H2641" s="205"/>
    </row>
    <row r="2642" spans="5:8">
      <c r="E2642" s="205"/>
      <c r="F2642" s="205"/>
      <c r="G2642" s="205"/>
      <c r="H2642" s="205"/>
    </row>
    <row r="2643" spans="5:8">
      <c r="E2643" s="205"/>
      <c r="F2643" s="205"/>
      <c r="G2643" s="205"/>
      <c r="H2643" s="205"/>
    </row>
    <row r="2644" spans="5:8">
      <c r="E2644" s="205"/>
      <c r="F2644" s="205"/>
      <c r="G2644" s="205"/>
      <c r="H2644" s="205"/>
    </row>
    <row r="2645" spans="5:8">
      <c r="E2645" s="205"/>
      <c r="F2645" s="205"/>
      <c r="G2645" s="205"/>
      <c r="H2645" s="205"/>
    </row>
    <row r="2646" spans="5:8">
      <c r="E2646" s="205"/>
      <c r="F2646" s="205"/>
      <c r="G2646" s="205"/>
      <c r="H2646" s="205"/>
    </row>
    <row r="2647" spans="5:8">
      <c r="E2647" s="205"/>
      <c r="F2647" s="205"/>
      <c r="G2647" s="205"/>
      <c r="H2647" s="205"/>
    </row>
    <row r="2648" spans="5:8">
      <c r="E2648" s="205"/>
      <c r="F2648" s="205"/>
      <c r="G2648" s="205"/>
      <c r="H2648" s="205"/>
    </row>
    <row r="2649" spans="5:8">
      <c r="E2649" s="205"/>
      <c r="F2649" s="205"/>
      <c r="G2649" s="205"/>
      <c r="H2649" s="205"/>
    </row>
    <row r="2650" spans="5:8">
      <c r="E2650" s="205"/>
      <c r="F2650" s="205"/>
      <c r="G2650" s="205"/>
      <c r="H2650" s="205"/>
    </row>
    <row r="2651" spans="5:8">
      <c r="E2651" s="205"/>
      <c r="F2651" s="205"/>
      <c r="G2651" s="205"/>
      <c r="H2651" s="205"/>
    </row>
    <row r="2652" spans="5:8">
      <c r="E2652" s="205"/>
      <c r="F2652" s="205"/>
      <c r="G2652" s="205"/>
      <c r="H2652" s="205"/>
    </row>
    <row r="2653" spans="5:8">
      <c r="E2653" s="205"/>
      <c r="F2653" s="205"/>
      <c r="G2653" s="205"/>
      <c r="H2653" s="205"/>
    </row>
    <row r="2654" spans="5:8">
      <c r="E2654" s="205"/>
      <c r="F2654" s="205"/>
      <c r="G2654" s="205"/>
      <c r="H2654" s="205"/>
    </row>
    <row r="2655" spans="5:8">
      <c r="E2655" s="205"/>
      <c r="F2655" s="205"/>
      <c r="G2655" s="205"/>
      <c r="H2655" s="205"/>
    </row>
    <row r="2656" spans="5:8">
      <c r="E2656" s="205"/>
      <c r="F2656" s="205"/>
      <c r="G2656" s="205"/>
      <c r="H2656" s="205"/>
    </row>
    <row r="2657" spans="5:8">
      <c r="E2657" s="205"/>
      <c r="F2657" s="205"/>
      <c r="G2657" s="205"/>
      <c r="H2657" s="205"/>
    </row>
    <row r="2658" spans="5:8">
      <c r="E2658" s="205"/>
      <c r="F2658" s="205"/>
      <c r="G2658" s="205"/>
      <c r="H2658" s="205"/>
    </row>
    <row r="2659" spans="5:8">
      <c r="E2659" s="205"/>
      <c r="F2659" s="205"/>
      <c r="G2659" s="205"/>
      <c r="H2659" s="205"/>
    </row>
    <row r="2660" spans="5:8">
      <c r="E2660" s="205"/>
      <c r="F2660" s="205"/>
      <c r="G2660" s="205"/>
      <c r="H2660" s="205"/>
    </row>
    <row r="2661" spans="5:8">
      <c r="E2661" s="205"/>
      <c r="F2661" s="205"/>
      <c r="G2661" s="205"/>
      <c r="H2661" s="205"/>
    </row>
    <row r="2662" spans="5:8">
      <c r="E2662" s="205"/>
      <c r="F2662" s="205"/>
      <c r="G2662" s="205"/>
      <c r="H2662" s="205"/>
    </row>
    <row r="2663" spans="5:8">
      <c r="E2663" s="205"/>
      <c r="F2663" s="205"/>
      <c r="G2663" s="205"/>
      <c r="H2663" s="205"/>
    </row>
    <row r="2664" spans="5:8">
      <c r="E2664" s="205"/>
      <c r="F2664" s="205"/>
      <c r="G2664" s="205"/>
      <c r="H2664" s="205"/>
    </row>
    <row r="2665" spans="5:8">
      <c r="E2665" s="205"/>
      <c r="F2665" s="205"/>
      <c r="G2665" s="205"/>
      <c r="H2665" s="205"/>
    </row>
    <row r="2666" spans="5:8">
      <c r="E2666" s="205"/>
      <c r="F2666" s="205"/>
      <c r="G2666" s="205"/>
      <c r="H2666" s="205"/>
    </row>
    <row r="2667" spans="5:8">
      <c r="E2667" s="205"/>
      <c r="F2667" s="205"/>
      <c r="G2667" s="205"/>
      <c r="H2667" s="205"/>
    </row>
    <row r="2668" spans="5:8">
      <c r="E2668" s="205"/>
      <c r="F2668" s="205"/>
      <c r="G2668" s="205"/>
      <c r="H2668" s="205"/>
    </row>
    <row r="2669" spans="5:8">
      <c r="E2669" s="205"/>
      <c r="F2669" s="205"/>
      <c r="G2669" s="205"/>
      <c r="H2669" s="205"/>
    </row>
    <row r="2670" spans="5:8">
      <c r="E2670" s="205"/>
      <c r="F2670" s="205"/>
      <c r="G2670" s="205"/>
      <c r="H2670" s="205"/>
    </row>
    <row r="2671" spans="5:8">
      <c r="E2671" s="205"/>
      <c r="F2671" s="205"/>
      <c r="G2671" s="205"/>
      <c r="H2671" s="205"/>
    </row>
    <row r="2672" spans="5:8">
      <c r="E2672" s="205"/>
      <c r="F2672" s="205"/>
      <c r="G2672" s="205"/>
      <c r="H2672" s="205"/>
    </row>
    <row r="2673" spans="5:8">
      <c r="E2673" s="205"/>
      <c r="F2673" s="205"/>
      <c r="G2673" s="205"/>
      <c r="H2673" s="205"/>
    </row>
    <row r="2674" spans="5:8">
      <c r="E2674" s="205"/>
      <c r="F2674" s="205"/>
      <c r="G2674" s="205"/>
      <c r="H2674" s="205"/>
    </row>
    <row r="2675" spans="5:8">
      <c r="E2675" s="205"/>
      <c r="F2675" s="205"/>
      <c r="G2675" s="205"/>
      <c r="H2675" s="205"/>
    </row>
    <row r="2676" spans="5:8">
      <c r="E2676" s="205"/>
      <c r="F2676" s="205"/>
      <c r="G2676" s="205"/>
      <c r="H2676" s="205"/>
    </row>
    <row r="2677" spans="5:8">
      <c r="E2677" s="205"/>
      <c r="F2677" s="205"/>
      <c r="G2677" s="205"/>
      <c r="H2677" s="205"/>
    </row>
    <row r="2678" spans="5:8">
      <c r="E2678" s="205"/>
      <c r="F2678" s="205"/>
      <c r="G2678" s="205"/>
      <c r="H2678" s="205"/>
    </row>
    <row r="2679" spans="5:8">
      <c r="E2679" s="205"/>
      <c r="F2679" s="205"/>
      <c r="G2679" s="205"/>
      <c r="H2679" s="205"/>
    </row>
    <row r="2680" spans="5:8">
      <c r="E2680" s="205"/>
      <c r="F2680" s="205"/>
      <c r="G2680" s="205"/>
      <c r="H2680" s="205"/>
    </row>
    <row r="2681" spans="5:8">
      <c r="E2681" s="205"/>
      <c r="F2681" s="205"/>
      <c r="G2681" s="205"/>
      <c r="H2681" s="205"/>
    </row>
    <row r="2682" spans="5:8">
      <c r="E2682" s="205"/>
      <c r="F2682" s="205"/>
      <c r="G2682" s="205"/>
      <c r="H2682" s="205"/>
    </row>
    <row r="2683" spans="5:8">
      <c r="E2683" s="205"/>
      <c r="F2683" s="205"/>
      <c r="G2683" s="205"/>
      <c r="H2683" s="205"/>
    </row>
    <row r="2684" spans="5:8">
      <c r="E2684" s="205"/>
      <c r="F2684" s="205"/>
      <c r="G2684" s="205"/>
      <c r="H2684" s="205"/>
    </row>
    <row r="2685" spans="5:8">
      <c r="E2685" s="205"/>
      <c r="F2685" s="205"/>
      <c r="G2685" s="205"/>
      <c r="H2685" s="205"/>
    </row>
    <row r="2686" spans="5:8">
      <c r="E2686" s="205"/>
      <c r="F2686" s="205"/>
      <c r="G2686" s="205"/>
      <c r="H2686" s="205"/>
    </row>
    <row r="2687" spans="5:8">
      <c r="E2687" s="205"/>
      <c r="F2687" s="205"/>
      <c r="G2687" s="205"/>
      <c r="H2687" s="205"/>
    </row>
    <row r="2688" spans="5:8">
      <c r="E2688" s="205"/>
      <c r="F2688" s="205"/>
      <c r="G2688" s="205"/>
      <c r="H2688" s="205"/>
    </row>
    <row r="2689" spans="5:8">
      <c r="E2689" s="205"/>
      <c r="F2689" s="205"/>
      <c r="G2689" s="205"/>
      <c r="H2689" s="205"/>
    </row>
    <row r="2690" spans="5:8">
      <c r="E2690" s="205"/>
      <c r="F2690" s="205"/>
      <c r="G2690" s="205"/>
      <c r="H2690" s="205"/>
    </row>
    <row r="2691" spans="5:8">
      <c r="E2691" s="205"/>
      <c r="F2691" s="205"/>
      <c r="G2691" s="205"/>
      <c r="H2691" s="205"/>
    </row>
    <row r="2692" spans="5:8">
      <c r="E2692" s="205"/>
      <c r="F2692" s="205"/>
      <c r="G2692" s="205"/>
      <c r="H2692" s="205"/>
    </row>
    <row r="2693" spans="5:8">
      <c r="E2693" s="205"/>
      <c r="F2693" s="205"/>
      <c r="G2693" s="205"/>
      <c r="H2693" s="205"/>
    </row>
    <row r="2694" spans="5:8">
      <c r="E2694" s="205"/>
      <c r="F2694" s="205"/>
      <c r="G2694" s="205"/>
      <c r="H2694" s="205"/>
    </row>
    <row r="2695" spans="5:8">
      <c r="E2695" s="205"/>
      <c r="F2695" s="205"/>
      <c r="G2695" s="205"/>
      <c r="H2695" s="205"/>
    </row>
    <row r="2696" spans="5:8">
      <c r="E2696" s="205"/>
      <c r="F2696" s="205"/>
      <c r="G2696" s="205"/>
      <c r="H2696" s="205"/>
    </row>
    <row r="2697" spans="5:8">
      <c r="E2697" s="205"/>
      <c r="F2697" s="205"/>
      <c r="G2697" s="205"/>
      <c r="H2697" s="205"/>
    </row>
    <row r="2698" spans="5:8">
      <c r="E2698" s="205"/>
      <c r="F2698" s="205"/>
      <c r="G2698" s="205"/>
      <c r="H2698" s="205"/>
    </row>
    <row r="2699" spans="5:8">
      <c r="E2699" s="205"/>
      <c r="F2699" s="205"/>
      <c r="G2699" s="205"/>
      <c r="H2699" s="205"/>
    </row>
    <row r="2700" spans="5:8">
      <c r="E2700" s="205"/>
      <c r="F2700" s="205"/>
      <c r="G2700" s="205"/>
      <c r="H2700" s="205"/>
    </row>
    <row r="2701" spans="5:8">
      <c r="E2701" s="205"/>
      <c r="F2701" s="205"/>
      <c r="G2701" s="205"/>
      <c r="H2701" s="205"/>
    </row>
    <row r="2702" spans="5:8">
      <c r="E2702" s="205"/>
      <c r="F2702" s="205"/>
      <c r="G2702" s="205"/>
      <c r="H2702" s="205"/>
    </row>
    <row r="2703" spans="5:8">
      <c r="E2703" s="205"/>
      <c r="F2703" s="205"/>
      <c r="G2703" s="205"/>
      <c r="H2703" s="205"/>
    </row>
    <row r="2704" spans="5:8">
      <c r="E2704" s="205"/>
      <c r="F2704" s="205"/>
      <c r="G2704" s="205"/>
      <c r="H2704" s="205"/>
    </row>
    <row r="2705" spans="5:8">
      <c r="E2705" s="205"/>
      <c r="F2705" s="205"/>
      <c r="G2705" s="205"/>
      <c r="H2705" s="205"/>
    </row>
    <row r="2706" spans="5:8">
      <c r="E2706" s="205"/>
      <c r="F2706" s="205"/>
      <c r="G2706" s="205"/>
      <c r="H2706" s="205"/>
    </row>
    <row r="2707" spans="5:8">
      <c r="E2707" s="205"/>
      <c r="F2707" s="205"/>
      <c r="G2707" s="205"/>
      <c r="H2707" s="205"/>
    </row>
    <row r="2708" spans="5:8">
      <c r="E2708" s="205"/>
      <c r="F2708" s="205"/>
      <c r="G2708" s="205"/>
      <c r="H2708" s="205"/>
    </row>
    <row r="2709" spans="5:8">
      <c r="E2709" s="205"/>
      <c r="F2709" s="205"/>
      <c r="G2709" s="205"/>
      <c r="H2709" s="205"/>
    </row>
    <row r="2710" spans="5:8">
      <c r="E2710" s="205"/>
      <c r="F2710" s="205"/>
      <c r="G2710" s="205"/>
      <c r="H2710" s="205"/>
    </row>
    <row r="2711" spans="5:8">
      <c r="E2711" s="205"/>
      <c r="F2711" s="205"/>
      <c r="G2711" s="205"/>
      <c r="H2711" s="205"/>
    </row>
    <row r="2712" spans="5:8">
      <c r="E2712" s="205"/>
      <c r="F2712" s="205"/>
      <c r="G2712" s="205"/>
      <c r="H2712" s="205"/>
    </row>
    <row r="2713" spans="5:8">
      <c r="E2713" s="205"/>
      <c r="F2713" s="205"/>
      <c r="G2713" s="205"/>
      <c r="H2713" s="205"/>
    </row>
    <row r="2714" spans="5:8">
      <c r="E2714" s="205"/>
      <c r="F2714" s="205"/>
      <c r="G2714" s="205"/>
      <c r="H2714" s="205"/>
    </row>
    <row r="2715" spans="5:8">
      <c r="E2715" s="205"/>
      <c r="F2715" s="205"/>
      <c r="G2715" s="205"/>
      <c r="H2715" s="205"/>
    </row>
    <row r="2716" spans="5:8">
      <c r="E2716" s="205"/>
      <c r="F2716" s="205"/>
      <c r="G2716" s="205"/>
      <c r="H2716" s="205"/>
    </row>
    <row r="2717" spans="5:8">
      <c r="E2717" s="205"/>
      <c r="F2717" s="205"/>
      <c r="G2717" s="205"/>
      <c r="H2717" s="205"/>
    </row>
    <row r="2718" spans="5:8">
      <c r="E2718" s="205"/>
      <c r="F2718" s="205"/>
      <c r="G2718" s="205"/>
      <c r="H2718" s="205"/>
    </row>
    <row r="2719" spans="5:8">
      <c r="E2719" s="205"/>
      <c r="F2719" s="205"/>
      <c r="G2719" s="205"/>
      <c r="H2719" s="205"/>
    </row>
    <row r="2720" spans="5:8">
      <c r="E2720" s="205"/>
      <c r="F2720" s="205"/>
      <c r="G2720" s="205"/>
      <c r="H2720" s="205"/>
    </row>
    <row r="2721" spans="5:8">
      <c r="E2721" s="205"/>
      <c r="F2721" s="205"/>
      <c r="G2721" s="205"/>
      <c r="H2721" s="205"/>
    </row>
    <row r="2722" spans="5:8">
      <c r="E2722" s="205"/>
      <c r="F2722" s="205"/>
      <c r="G2722" s="205"/>
      <c r="H2722" s="205"/>
    </row>
    <row r="2723" spans="5:8">
      <c r="E2723" s="205"/>
      <c r="F2723" s="205"/>
      <c r="G2723" s="205"/>
      <c r="H2723" s="205"/>
    </row>
    <row r="2724" spans="5:8">
      <c r="E2724" s="205"/>
      <c r="F2724" s="205"/>
      <c r="G2724" s="205"/>
      <c r="H2724" s="205"/>
    </row>
    <row r="2725" spans="5:8">
      <c r="E2725" s="205"/>
      <c r="F2725" s="205"/>
      <c r="G2725" s="205"/>
      <c r="H2725" s="205"/>
    </row>
    <row r="2726" spans="5:8">
      <c r="E2726" s="205"/>
      <c r="F2726" s="205"/>
      <c r="G2726" s="205"/>
      <c r="H2726" s="205"/>
    </row>
    <row r="2727" spans="5:8">
      <c r="E2727" s="205"/>
      <c r="F2727" s="205"/>
      <c r="G2727" s="205"/>
      <c r="H2727" s="205"/>
    </row>
    <row r="2728" spans="5:8">
      <c r="E2728" s="205"/>
      <c r="F2728" s="205"/>
      <c r="G2728" s="205"/>
      <c r="H2728" s="205"/>
    </row>
    <row r="2729" spans="5:8">
      <c r="E2729" s="205"/>
      <c r="F2729" s="205"/>
      <c r="G2729" s="205"/>
      <c r="H2729" s="205"/>
    </row>
    <row r="2730" spans="5:8">
      <c r="E2730" s="205"/>
      <c r="F2730" s="205"/>
      <c r="G2730" s="205"/>
      <c r="H2730" s="205"/>
    </row>
    <row r="2731" spans="5:8">
      <c r="E2731" s="205"/>
      <c r="F2731" s="205"/>
      <c r="G2731" s="205"/>
      <c r="H2731" s="205"/>
    </row>
    <row r="2732" spans="5:8">
      <c r="E2732" s="205"/>
      <c r="F2732" s="205"/>
      <c r="G2732" s="205"/>
      <c r="H2732" s="205"/>
    </row>
    <row r="2733" spans="5:8">
      <c r="E2733" s="205"/>
      <c r="F2733" s="205"/>
      <c r="G2733" s="205"/>
      <c r="H2733" s="205"/>
    </row>
    <row r="2734" spans="5:8">
      <c r="E2734" s="205"/>
      <c r="F2734" s="205"/>
      <c r="G2734" s="205"/>
      <c r="H2734" s="205"/>
    </row>
    <row r="2735" spans="5:8">
      <c r="E2735" s="205"/>
      <c r="F2735" s="205"/>
      <c r="G2735" s="205"/>
      <c r="H2735" s="205"/>
    </row>
    <row r="2736" spans="5:8">
      <c r="E2736" s="205"/>
      <c r="F2736" s="205"/>
      <c r="G2736" s="205"/>
      <c r="H2736" s="205"/>
    </row>
    <row r="2737" spans="5:8">
      <c r="E2737" s="205"/>
      <c r="F2737" s="205"/>
      <c r="G2737" s="205"/>
      <c r="H2737" s="205"/>
    </row>
    <row r="2738" spans="5:8">
      <c r="E2738" s="205"/>
      <c r="F2738" s="205"/>
      <c r="G2738" s="205"/>
      <c r="H2738" s="205"/>
    </row>
    <row r="2739" spans="5:8">
      <c r="E2739" s="205"/>
      <c r="F2739" s="205"/>
      <c r="G2739" s="205"/>
      <c r="H2739" s="205"/>
    </row>
    <row r="2740" spans="5:8">
      <c r="E2740" s="205"/>
      <c r="F2740" s="205"/>
      <c r="G2740" s="205"/>
      <c r="H2740" s="205"/>
    </row>
    <row r="2741" spans="5:8">
      <c r="E2741" s="205"/>
      <c r="F2741" s="205"/>
      <c r="G2741" s="205"/>
      <c r="H2741" s="205"/>
    </row>
    <row r="2742" spans="5:8">
      <c r="E2742" s="205"/>
      <c r="F2742" s="205"/>
      <c r="G2742" s="205"/>
      <c r="H2742" s="205"/>
    </row>
    <row r="2743" spans="5:8">
      <c r="E2743" s="205"/>
      <c r="F2743" s="205"/>
      <c r="G2743" s="205"/>
      <c r="H2743" s="205"/>
    </row>
    <row r="2744" spans="5:8">
      <c r="E2744" s="205"/>
      <c r="F2744" s="205"/>
      <c r="G2744" s="205"/>
      <c r="H2744" s="205"/>
    </row>
    <row r="2745" spans="5:8">
      <c r="E2745" s="205"/>
      <c r="F2745" s="205"/>
      <c r="G2745" s="205"/>
      <c r="H2745" s="205"/>
    </row>
    <row r="2746" spans="5:8">
      <c r="E2746" s="205"/>
      <c r="F2746" s="205"/>
      <c r="G2746" s="205"/>
      <c r="H2746" s="205"/>
    </row>
    <row r="2747" spans="5:8">
      <c r="E2747" s="205"/>
      <c r="F2747" s="205"/>
      <c r="G2747" s="205"/>
      <c r="H2747" s="205"/>
    </row>
    <row r="2748" spans="5:8">
      <c r="E2748" s="205"/>
      <c r="F2748" s="205"/>
      <c r="G2748" s="205"/>
      <c r="H2748" s="205"/>
    </row>
    <row r="2749" spans="5:8">
      <c r="E2749" s="205"/>
      <c r="F2749" s="205"/>
      <c r="G2749" s="205"/>
      <c r="H2749" s="205"/>
    </row>
    <row r="2750" spans="5:8">
      <c r="E2750" s="205"/>
      <c r="F2750" s="205"/>
      <c r="G2750" s="205"/>
      <c r="H2750" s="205"/>
    </row>
    <row r="2751" spans="5:8">
      <c r="E2751" s="205"/>
      <c r="F2751" s="205"/>
      <c r="G2751" s="205"/>
      <c r="H2751" s="205"/>
    </row>
    <row r="2752" spans="5:8">
      <c r="E2752" s="205"/>
      <c r="F2752" s="205"/>
      <c r="G2752" s="205"/>
      <c r="H2752" s="205"/>
    </row>
    <row r="2753" spans="5:8">
      <c r="E2753" s="205"/>
      <c r="F2753" s="205"/>
      <c r="G2753" s="205"/>
      <c r="H2753" s="205"/>
    </row>
    <row r="2754" spans="5:8">
      <c r="E2754" s="205"/>
      <c r="F2754" s="205"/>
      <c r="G2754" s="205"/>
      <c r="H2754" s="205"/>
    </row>
    <row r="2755" spans="5:8">
      <c r="E2755" s="205"/>
      <c r="F2755" s="205"/>
      <c r="G2755" s="205"/>
      <c r="H2755" s="205"/>
    </row>
    <row r="2756" spans="5:8">
      <c r="E2756" s="205"/>
      <c r="F2756" s="205"/>
      <c r="G2756" s="205"/>
      <c r="H2756" s="205"/>
    </row>
    <row r="2757" spans="5:8">
      <c r="E2757" s="205"/>
      <c r="F2757" s="205"/>
      <c r="G2757" s="205"/>
      <c r="H2757" s="205"/>
    </row>
    <row r="2758" spans="5:8">
      <c r="E2758" s="205"/>
      <c r="F2758" s="205"/>
      <c r="G2758" s="205"/>
      <c r="H2758" s="205"/>
    </row>
    <row r="2759" spans="5:8">
      <c r="E2759" s="205"/>
      <c r="F2759" s="205"/>
      <c r="G2759" s="205"/>
      <c r="H2759" s="205"/>
    </row>
    <row r="2760" spans="5:8">
      <c r="E2760" s="205"/>
      <c r="F2760" s="205"/>
      <c r="G2760" s="205"/>
      <c r="H2760" s="205"/>
    </row>
    <row r="2761" spans="5:8">
      <c r="E2761" s="205"/>
      <c r="F2761" s="205"/>
      <c r="G2761" s="205"/>
      <c r="H2761" s="205"/>
    </row>
    <row r="2762" spans="5:8">
      <c r="E2762" s="205"/>
      <c r="F2762" s="205"/>
      <c r="G2762" s="205"/>
      <c r="H2762" s="205"/>
    </row>
    <row r="2763" spans="5:8">
      <c r="E2763" s="205"/>
      <c r="F2763" s="205"/>
      <c r="G2763" s="205"/>
      <c r="H2763" s="205"/>
    </row>
    <row r="2764" spans="5:8">
      <c r="E2764" s="205"/>
      <c r="F2764" s="205"/>
      <c r="G2764" s="205"/>
      <c r="H2764" s="205"/>
    </row>
    <row r="2765" spans="5:8">
      <c r="E2765" s="205"/>
      <c r="F2765" s="205"/>
      <c r="G2765" s="205"/>
      <c r="H2765" s="205"/>
    </row>
    <row r="2766" spans="5:8">
      <c r="E2766" s="205"/>
      <c r="F2766" s="205"/>
      <c r="G2766" s="205"/>
      <c r="H2766" s="205"/>
    </row>
    <row r="2767" spans="5:8">
      <c r="E2767" s="205"/>
      <c r="F2767" s="205"/>
      <c r="G2767" s="205"/>
      <c r="H2767" s="205"/>
    </row>
    <row r="2768" spans="5:8">
      <c r="E2768" s="205"/>
      <c r="F2768" s="205"/>
      <c r="G2768" s="205"/>
      <c r="H2768" s="205"/>
    </row>
    <row r="2769" spans="5:8">
      <c r="E2769" s="205"/>
      <c r="F2769" s="205"/>
      <c r="G2769" s="205"/>
      <c r="H2769" s="205"/>
    </row>
    <row r="2770" spans="5:8">
      <c r="E2770" s="205"/>
      <c r="F2770" s="205"/>
      <c r="G2770" s="205"/>
      <c r="H2770" s="205"/>
    </row>
    <row r="2771" spans="5:8">
      <c r="E2771" s="205"/>
      <c r="F2771" s="205"/>
      <c r="G2771" s="205"/>
      <c r="H2771" s="205"/>
    </row>
    <row r="2772" spans="5:8">
      <c r="E2772" s="205"/>
      <c r="F2772" s="205"/>
      <c r="G2772" s="205"/>
      <c r="H2772" s="205"/>
    </row>
    <row r="2773" spans="5:8">
      <c r="E2773" s="205"/>
      <c r="F2773" s="205"/>
      <c r="G2773" s="205"/>
      <c r="H2773" s="205"/>
    </row>
    <row r="2774" spans="5:8">
      <c r="E2774" s="205"/>
      <c r="F2774" s="205"/>
      <c r="G2774" s="205"/>
      <c r="H2774" s="205"/>
    </row>
    <row r="2775" spans="5:8">
      <c r="E2775" s="205"/>
      <c r="F2775" s="205"/>
      <c r="G2775" s="205"/>
      <c r="H2775" s="205"/>
    </row>
    <row r="2776" spans="5:8">
      <c r="E2776" s="205"/>
      <c r="F2776" s="205"/>
      <c r="G2776" s="205"/>
      <c r="H2776" s="205"/>
    </row>
    <row r="2777" spans="5:8">
      <c r="E2777" s="205"/>
      <c r="F2777" s="205"/>
      <c r="G2777" s="205"/>
      <c r="H2777" s="205"/>
    </row>
    <row r="2778" spans="5:8">
      <c r="E2778" s="205"/>
      <c r="F2778" s="205"/>
      <c r="G2778" s="205"/>
      <c r="H2778" s="205"/>
    </row>
    <row r="2779" spans="5:8">
      <c r="E2779" s="205"/>
      <c r="F2779" s="205"/>
      <c r="G2779" s="205"/>
      <c r="H2779" s="205"/>
    </row>
    <row r="2780" spans="5:8">
      <c r="E2780" s="205"/>
      <c r="F2780" s="205"/>
      <c r="G2780" s="205"/>
      <c r="H2780" s="205"/>
    </row>
    <row r="2781" spans="5:8">
      <c r="E2781" s="205"/>
      <c r="F2781" s="205"/>
      <c r="G2781" s="205"/>
      <c r="H2781" s="205"/>
    </row>
    <row r="2782" spans="5:8">
      <c r="E2782" s="205"/>
      <c r="F2782" s="205"/>
      <c r="G2782" s="205"/>
      <c r="H2782" s="205"/>
    </row>
    <row r="2783" spans="5:8">
      <c r="E2783" s="205"/>
      <c r="F2783" s="205"/>
      <c r="G2783" s="205"/>
      <c r="H2783" s="205"/>
    </row>
    <row r="2784" spans="5:8">
      <c r="E2784" s="205"/>
      <c r="F2784" s="205"/>
      <c r="G2784" s="205"/>
      <c r="H2784" s="205"/>
    </row>
    <row r="2785" spans="5:8">
      <c r="E2785" s="205"/>
      <c r="F2785" s="205"/>
      <c r="G2785" s="205"/>
      <c r="H2785" s="205"/>
    </row>
    <row r="2786" spans="5:8">
      <c r="E2786" s="205"/>
      <c r="F2786" s="205"/>
      <c r="G2786" s="205"/>
      <c r="H2786" s="205"/>
    </row>
    <row r="2787" spans="5:8">
      <c r="E2787" s="205"/>
      <c r="F2787" s="205"/>
      <c r="G2787" s="205"/>
      <c r="H2787" s="205"/>
    </row>
    <row r="2788" spans="5:8">
      <c r="E2788" s="205"/>
      <c r="F2788" s="205"/>
      <c r="G2788" s="205"/>
      <c r="H2788" s="205"/>
    </row>
    <row r="2789" spans="5:8">
      <c r="E2789" s="205"/>
      <c r="F2789" s="205"/>
      <c r="G2789" s="205"/>
      <c r="H2789" s="205"/>
    </row>
    <row r="2790" spans="5:8">
      <c r="E2790" s="205"/>
      <c r="F2790" s="205"/>
      <c r="G2790" s="205"/>
      <c r="H2790" s="205"/>
    </row>
    <row r="2791" spans="5:8">
      <c r="E2791" s="205"/>
      <c r="F2791" s="205"/>
      <c r="G2791" s="205"/>
      <c r="H2791" s="205"/>
    </row>
    <row r="2792" spans="5:8">
      <c r="E2792" s="205"/>
      <c r="F2792" s="205"/>
      <c r="G2792" s="205"/>
      <c r="H2792" s="205"/>
    </row>
    <row r="2793" spans="5:8">
      <c r="E2793" s="205"/>
      <c r="F2793" s="205"/>
      <c r="G2793" s="205"/>
      <c r="H2793" s="205"/>
    </row>
    <row r="2794" spans="5:8">
      <c r="E2794" s="205"/>
      <c r="F2794" s="205"/>
      <c r="G2794" s="205"/>
      <c r="H2794" s="205"/>
    </row>
    <row r="2795" spans="5:8">
      <c r="E2795" s="205"/>
      <c r="F2795" s="205"/>
      <c r="G2795" s="205"/>
      <c r="H2795" s="205"/>
    </row>
    <row r="2796" spans="5:8">
      <c r="E2796" s="205"/>
      <c r="F2796" s="205"/>
      <c r="G2796" s="205"/>
      <c r="H2796" s="205"/>
    </row>
    <row r="2797" spans="5:8">
      <c r="E2797" s="205"/>
      <c r="F2797" s="205"/>
      <c r="G2797" s="205"/>
      <c r="H2797" s="205"/>
    </row>
    <row r="2798" spans="5:8">
      <c r="E2798" s="205"/>
      <c r="F2798" s="205"/>
      <c r="G2798" s="205"/>
      <c r="H2798" s="205"/>
    </row>
    <row r="2799" spans="5:8">
      <c r="E2799" s="205"/>
      <c r="F2799" s="205"/>
      <c r="G2799" s="205"/>
      <c r="H2799" s="205"/>
    </row>
    <row r="2800" spans="5:8">
      <c r="E2800" s="205"/>
      <c r="F2800" s="205"/>
      <c r="G2800" s="205"/>
      <c r="H2800" s="205"/>
    </row>
    <row r="2801" spans="5:8">
      <c r="E2801" s="205"/>
      <c r="F2801" s="205"/>
      <c r="G2801" s="205"/>
      <c r="H2801" s="205"/>
    </row>
    <row r="2802" spans="5:8">
      <c r="E2802" s="205"/>
      <c r="F2802" s="205"/>
      <c r="G2802" s="205"/>
      <c r="H2802" s="205"/>
    </row>
    <row r="2803" spans="5:8">
      <c r="E2803" s="205"/>
      <c r="F2803" s="205"/>
      <c r="G2803" s="205"/>
      <c r="H2803" s="205"/>
    </row>
    <row r="2804" spans="5:8">
      <c r="E2804" s="205"/>
      <c r="F2804" s="205"/>
      <c r="G2804" s="205"/>
      <c r="H2804" s="205"/>
    </row>
    <row r="2805" spans="5:8">
      <c r="E2805" s="205"/>
      <c r="F2805" s="205"/>
      <c r="G2805" s="205"/>
      <c r="H2805" s="205"/>
    </row>
    <row r="2806" spans="5:8">
      <c r="E2806" s="205"/>
      <c r="F2806" s="205"/>
      <c r="G2806" s="205"/>
      <c r="H2806" s="205"/>
    </row>
    <row r="2807" spans="5:8">
      <c r="E2807" s="205"/>
      <c r="F2807" s="205"/>
      <c r="G2807" s="205"/>
      <c r="H2807" s="205"/>
    </row>
    <row r="2808" spans="5:8">
      <c r="E2808" s="205"/>
      <c r="F2808" s="205"/>
      <c r="G2808" s="205"/>
      <c r="H2808" s="205"/>
    </row>
    <row r="2809" spans="5:8">
      <c r="E2809" s="205"/>
      <c r="F2809" s="205"/>
      <c r="G2809" s="205"/>
      <c r="H2809" s="205"/>
    </row>
    <row r="2810" spans="5:8">
      <c r="E2810" s="205"/>
      <c r="F2810" s="205"/>
      <c r="G2810" s="205"/>
      <c r="H2810" s="205"/>
    </row>
    <row r="2811" spans="5:8">
      <c r="E2811" s="205"/>
      <c r="F2811" s="205"/>
      <c r="G2811" s="205"/>
      <c r="H2811" s="205"/>
    </row>
    <row r="2812" spans="5:8">
      <c r="E2812" s="205"/>
      <c r="F2812" s="205"/>
      <c r="G2812" s="205"/>
      <c r="H2812" s="205"/>
    </row>
    <row r="2813" spans="5:8">
      <c r="E2813" s="205"/>
      <c r="F2813" s="205"/>
      <c r="G2813" s="205"/>
      <c r="H2813" s="205"/>
    </row>
    <row r="2814" spans="5:8">
      <c r="E2814" s="205"/>
      <c r="F2814" s="205"/>
      <c r="G2814" s="205"/>
      <c r="H2814" s="205"/>
    </row>
    <row r="2815" spans="5:8">
      <c r="E2815" s="205"/>
      <c r="F2815" s="205"/>
      <c r="G2815" s="205"/>
      <c r="H2815" s="205"/>
    </row>
    <row r="2816" spans="5:8">
      <c r="E2816" s="205"/>
      <c r="F2816" s="205"/>
      <c r="G2816" s="205"/>
      <c r="H2816" s="205"/>
    </row>
    <row r="2817" spans="5:8">
      <c r="E2817" s="205"/>
      <c r="F2817" s="205"/>
      <c r="G2817" s="205"/>
      <c r="H2817" s="205"/>
    </row>
    <row r="2818" spans="5:8">
      <c r="E2818" s="205"/>
      <c r="F2818" s="205"/>
      <c r="G2818" s="205"/>
      <c r="H2818" s="205"/>
    </row>
    <row r="2819" spans="5:8">
      <c r="E2819" s="205"/>
      <c r="F2819" s="205"/>
      <c r="G2819" s="205"/>
      <c r="H2819" s="205"/>
    </row>
    <row r="2820" spans="5:8">
      <c r="E2820" s="205"/>
      <c r="F2820" s="205"/>
      <c r="G2820" s="205"/>
      <c r="H2820" s="205"/>
    </row>
    <row r="2821" spans="5:8">
      <c r="E2821" s="205"/>
      <c r="F2821" s="205"/>
      <c r="G2821" s="205"/>
      <c r="H2821" s="205"/>
    </row>
    <row r="2822" spans="5:8">
      <c r="E2822" s="205"/>
      <c r="F2822" s="205"/>
      <c r="G2822" s="205"/>
      <c r="H2822" s="205"/>
    </row>
    <row r="2823" spans="5:8">
      <c r="E2823" s="205"/>
      <c r="F2823" s="205"/>
      <c r="G2823" s="205"/>
      <c r="H2823" s="205"/>
    </row>
    <row r="2824" spans="5:8">
      <c r="E2824" s="205"/>
      <c r="F2824" s="205"/>
      <c r="G2824" s="205"/>
      <c r="H2824" s="205"/>
    </row>
    <row r="2825" spans="5:8">
      <c r="E2825" s="205"/>
      <c r="F2825" s="205"/>
      <c r="G2825" s="205"/>
      <c r="H2825" s="205"/>
    </row>
    <row r="2826" spans="5:8">
      <c r="E2826" s="205"/>
      <c r="F2826" s="205"/>
      <c r="G2826" s="205"/>
      <c r="H2826" s="205"/>
    </row>
    <row r="2827" spans="5:8">
      <c r="E2827" s="205"/>
      <c r="F2827" s="205"/>
      <c r="G2827" s="205"/>
      <c r="H2827" s="205"/>
    </row>
    <row r="2828" spans="5:8">
      <c r="E2828" s="205"/>
      <c r="F2828" s="205"/>
      <c r="G2828" s="205"/>
      <c r="H2828" s="205"/>
    </row>
    <row r="2829" spans="5:8">
      <c r="E2829" s="205"/>
      <c r="F2829" s="205"/>
      <c r="G2829" s="205"/>
      <c r="H2829" s="205"/>
    </row>
    <row r="2830" spans="5:8">
      <c r="E2830" s="205"/>
      <c r="F2830" s="205"/>
      <c r="G2830" s="205"/>
      <c r="H2830" s="205"/>
    </row>
    <row r="2831" spans="5:8">
      <c r="E2831" s="205"/>
      <c r="F2831" s="205"/>
      <c r="G2831" s="205"/>
      <c r="H2831" s="205"/>
    </row>
    <row r="2832" spans="5:8">
      <c r="E2832" s="205"/>
      <c r="F2832" s="205"/>
      <c r="G2832" s="205"/>
      <c r="H2832" s="205"/>
    </row>
    <row r="2833" spans="5:8">
      <c r="E2833" s="205"/>
      <c r="F2833" s="205"/>
      <c r="G2833" s="205"/>
      <c r="H2833" s="205"/>
    </row>
    <row r="2834" spans="5:8">
      <c r="E2834" s="205"/>
      <c r="F2834" s="205"/>
      <c r="G2834" s="205"/>
      <c r="H2834" s="205"/>
    </row>
    <row r="2835" spans="5:8">
      <c r="E2835" s="205"/>
      <c r="F2835" s="205"/>
      <c r="G2835" s="205"/>
      <c r="H2835" s="205"/>
    </row>
    <row r="2836" spans="5:8">
      <c r="E2836" s="205"/>
      <c r="F2836" s="205"/>
      <c r="G2836" s="205"/>
      <c r="H2836" s="205"/>
    </row>
    <row r="2837" spans="5:8">
      <c r="E2837" s="205"/>
      <c r="F2837" s="205"/>
      <c r="G2837" s="205"/>
      <c r="H2837" s="205"/>
    </row>
    <row r="2838" spans="5:8">
      <c r="E2838" s="205"/>
      <c r="F2838" s="205"/>
      <c r="G2838" s="205"/>
      <c r="H2838" s="205"/>
    </row>
    <row r="2839" spans="5:8">
      <c r="E2839" s="205"/>
      <c r="F2839" s="205"/>
      <c r="G2839" s="205"/>
      <c r="H2839" s="205"/>
    </row>
    <row r="2840" spans="5:8">
      <c r="E2840" s="205"/>
      <c r="F2840" s="205"/>
      <c r="G2840" s="205"/>
      <c r="H2840" s="205"/>
    </row>
    <row r="2841" spans="5:8">
      <c r="E2841" s="205"/>
      <c r="F2841" s="205"/>
      <c r="G2841" s="205"/>
      <c r="H2841" s="205"/>
    </row>
    <row r="2842" spans="5:8">
      <c r="E2842" s="205"/>
      <c r="F2842" s="205"/>
      <c r="G2842" s="205"/>
      <c r="H2842" s="205"/>
    </row>
    <row r="2843" spans="5:8">
      <c r="E2843" s="205"/>
      <c r="F2843" s="205"/>
      <c r="G2843" s="205"/>
      <c r="H2843" s="205"/>
    </row>
    <row r="2844" spans="5:8">
      <c r="E2844" s="205"/>
      <c r="F2844" s="205"/>
      <c r="G2844" s="205"/>
      <c r="H2844" s="205"/>
    </row>
    <row r="2845" spans="5:8">
      <c r="E2845" s="205"/>
      <c r="F2845" s="205"/>
      <c r="G2845" s="205"/>
      <c r="H2845" s="205"/>
    </row>
    <row r="2846" spans="5:8">
      <c r="E2846" s="205"/>
      <c r="F2846" s="205"/>
      <c r="G2846" s="205"/>
      <c r="H2846" s="205"/>
    </row>
    <row r="2847" spans="5:8">
      <c r="E2847" s="205"/>
      <c r="F2847" s="205"/>
      <c r="G2847" s="205"/>
      <c r="H2847" s="205"/>
    </row>
    <row r="2848" spans="5:8">
      <c r="E2848" s="205"/>
      <c r="F2848" s="205"/>
      <c r="G2848" s="205"/>
      <c r="H2848" s="205"/>
    </row>
    <row r="2849" spans="5:8">
      <c r="E2849" s="205"/>
      <c r="F2849" s="205"/>
      <c r="G2849" s="205"/>
      <c r="H2849" s="205"/>
    </row>
    <row r="2850" spans="5:8">
      <c r="E2850" s="205"/>
      <c r="F2850" s="205"/>
      <c r="G2850" s="205"/>
      <c r="H2850" s="205"/>
    </row>
    <row r="2851" spans="5:8">
      <c r="E2851" s="205"/>
      <c r="F2851" s="205"/>
      <c r="G2851" s="205"/>
      <c r="H2851" s="205"/>
    </row>
    <row r="2852" spans="5:8">
      <c r="E2852" s="205"/>
      <c r="F2852" s="205"/>
      <c r="G2852" s="205"/>
      <c r="H2852" s="205"/>
    </row>
    <row r="2853" spans="5:8">
      <c r="E2853" s="205"/>
      <c r="F2853" s="205"/>
      <c r="G2853" s="205"/>
      <c r="H2853" s="205"/>
    </row>
    <row r="2854" spans="5:8">
      <c r="E2854" s="205"/>
      <c r="F2854" s="205"/>
      <c r="G2854" s="205"/>
      <c r="H2854" s="205"/>
    </row>
    <row r="2855" spans="5:8">
      <c r="E2855" s="205"/>
      <c r="F2855" s="205"/>
      <c r="G2855" s="205"/>
      <c r="H2855" s="205"/>
    </row>
    <row r="2856" spans="5:8">
      <c r="E2856" s="205"/>
      <c r="F2856" s="205"/>
      <c r="G2856" s="205"/>
      <c r="H2856" s="205"/>
    </row>
    <row r="2857" spans="5:8">
      <c r="E2857" s="205"/>
      <c r="F2857" s="205"/>
      <c r="G2857" s="205"/>
      <c r="H2857" s="205"/>
    </row>
    <row r="2858" spans="5:8">
      <c r="E2858" s="205"/>
      <c r="F2858" s="205"/>
      <c r="G2858" s="205"/>
      <c r="H2858" s="205"/>
    </row>
    <row r="2859" spans="5:8">
      <c r="E2859" s="205"/>
      <c r="F2859" s="205"/>
      <c r="G2859" s="205"/>
      <c r="H2859" s="205"/>
    </row>
    <row r="2860" spans="5:8">
      <c r="E2860" s="205"/>
      <c r="F2860" s="205"/>
      <c r="G2860" s="205"/>
      <c r="H2860" s="205"/>
    </row>
    <row r="2861" spans="5:8">
      <c r="E2861" s="205"/>
      <c r="F2861" s="205"/>
      <c r="G2861" s="205"/>
      <c r="H2861" s="205"/>
    </row>
    <row r="2862" spans="5:8">
      <c r="E2862" s="205"/>
      <c r="F2862" s="205"/>
      <c r="G2862" s="205"/>
      <c r="H2862" s="205"/>
    </row>
    <row r="2863" spans="5:8">
      <c r="E2863" s="205"/>
      <c r="F2863" s="205"/>
      <c r="G2863" s="205"/>
      <c r="H2863" s="205"/>
    </row>
    <row r="2864" spans="5:8">
      <c r="E2864" s="205"/>
      <c r="F2864" s="205"/>
      <c r="G2864" s="205"/>
      <c r="H2864" s="205"/>
    </row>
    <row r="2865" spans="5:8">
      <c r="E2865" s="205"/>
      <c r="F2865" s="205"/>
      <c r="G2865" s="205"/>
      <c r="H2865" s="205"/>
    </row>
    <row r="2866" spans="5:8">
      <c r="E2866" s="205"/>
      <c r="F2866" s="205"/>
      <c r="G2866" s="205"/>
      <c r="H2866" s="205"/>
    </row>
    <row r="2867" spans="5:8">
      <c r="E2867" s="205"/>
      <c r="F2867" s="205"/>
      <c r="G2867" s="205"/>
      <c r="H2867" s="205"/>
    </row>
    <row r="2868" spans="5:8">
      <c r="E2868" s="205"/>
      <c r="F2868" s="205"/>
      <c r="G2868" s="205"/>
      <c r="H2868" s="205"/>
    </row>
    <row r="2869" spans="5:8">
      <c r="E2869" s="205"/>
      <c r="F2869" s="205"/>
      <c r="G2869" s="205"/>
      <c r="H2869" s="205"/>
    </row>
    <row r="2870" spans="5:8">
      <c r="E2870" s="205"/>
      <c r="F2870" s="205"/>
      <c r="G2870" s="205"/>
      <c r="H2870" s="205"/>
    </row>
    <row r="2871" spans="5:8">
      <c r="E2871" s="205"/>
      <c r="F2871" s="205"/>
      <c r="G2871" s="205"/>
      <c r="H2871" s="205"/>
    </row>
    <row r="2872" spans="5:8">
      <c r="E2872" s="205"/>
      <c r="F2872" s="205"/>
      <c r="G2872" s="205"/>
      <c r="H2872" s="205"/>
    </row>
    <row r="2873" spans="5:8">
      <c r="E2873" s="205"/>
      <c r="F2873" s="205"/>
      <c r="G2873" s="205"/>
      <c r="H2873" s="205"/>
    </row>
    <row r="2874" spans="5:8">
      <c r="E2874" s="205"/>
      <c r="F2874" s="205"/>
      <c r="G2874" s="205"/>
      <c r="H2874" s="205"/>
    </row>
    <row r="2875" spans="5:8">
      <c r="E2875" s="205"/>
      <c r="F2875" s="205"/>
      <c r="G2875" s="205"/>
      <c r="H2875" s="205"/>
    </row>
    <row r="2876" spans="5:8">
      <c r="E2876" s="205"/>
      <c r="F2876" s="205"/>
      <c r="G2876" s="205"/>
      <c r="H2876" s="205"/>
    </row>
    <row r="2877" spans="5:8">
      <c r="E2877" s="205"/>
      <c r="F2877" s="205"/>
      <c r="G2877" s="205"/>
      <c r="H2877" s="205"/>
    </row>
    <row r="2878" spans="5:8">
      <c r="E2878" s="205"/>
      <c r="F2878" s="205"/>
      <c r="G2878" s="205"/>
      <c r="H2878" s="205"/>
    </row>
    <row r="2879" spans="5:8">
      <c r="E2879" s="205"/>
      <c r="F2879" s="205"/>
      <c r="G2879" s="205"/>
      <c r="H2879" s="205"/>
    </row>
    <row r="2880" spans="5:8">
      <c r="E2880" s="205"/>
      <c r="F2880" s="205"/>
      <c r="G2880" s="205"/>
      <c r="H2880" s="205"/>
    </row>
    <row r="2881" spans="5:8">
      <c r="E2881" s="205"/>
      <c r="F2881" s="205"/>
      <c r="G2881" s="205"/>
      <c r="H2881" s="205"/>
    </row>
    <row r="2882" spans="5:8">
      <c r="E2882" s="205"/>
      <c r="F2882" s="205"/>
      <c r="G2882" s="205"/>
      <c r="H2882" s="205"/>
    </row>
    <row r="2883" spans="5:8">
      <c r="E2883" s="205"/>
      <c r="F2883" s="205"/>
      <c r="G2883" s="205"/>
      <c r="H2883" s="205"/>
    </row>
    <row r="2884" spans="5:8">
      <c r="E2884" s="205"/>
      <c r="F2884" s="205"/>
      <c r="G2884" s="205"/>
      <c r="H2884" s="205"/>
    </row>
    <row r="2885" spans="5:8">
      <c r="E2885" s="205"/>
      <c r="F2885" s="205"/>
      <c r="G2885" s="205"/>
      <c r="H2885" s="205"/>
    </row>
    <row r="2886" spans="5:8">
      <c r="E2886" s="205"/>
      <c r="F2886" s="205"/>
      <c r="G2886" s="205"/>
      <c r="H2886" s="205"/>
    </row>
    <row r="2887" spans="5:8">
      <c r="E2887" s="205"/>
      <c r="F2887" s="205"/>
      <c r="G2887" s="205"/>
      <c r="H2887" s="205"/>
    </row>
    <row r="2888" spans="5:8">
      <c r="E2888" s="205"/>
      <c r="F2888" s="205"/>
      <c r="G2888" s="205"/>
      <c r="H2888" s="205"/>
    </row>
    <row r="2889" spans="5:8">
      <c r="E2889" s="205"/>
      <c r="F2889" s="205"/>
      <c r="G2889" s="205"/>
      <c r="H2889" s="205"/>
    </row>
    <row r="2890" spans="5:8">
      <c r="E2890" s="205"/>
      <c r="F2890" s="205"/>
      <c r="G2890" s="205"/>
      <c r="H2890" s="205"/>
    </row>
    <row r="2891" spans="5:8">
      <c r="E2891" s="205"/>
      <c r="F2891" s="205"/>
      <c r="G2891" s="205"/>
      <c r="H2891" s="205"/>
    </row>
    <row r="2892" spans="5:8">
      <c r="E2892" s="205"/>
      <c r="F2892" s="205"/>
      <c r="G2892" s="205"/>
      <c r="H2892" s="205"/>
    </row>
    <row r="2893" spans="5:8">
      <c r="E2893" s="205"/>
      <c r="F2893" s="205"/>
      <c r="G2893" s="205"/>
      <c r="H2893" s="205"/>
    </row>
    <row r="2894" spans="5:8">
      <c r="E2894" s="205"/>
      <c r="F2894" s="205"/>
      <c r="G2894" s="205"/>
      <c r="H2894" s="205"/>
    </row>
    <row r="2895" spans="5:8">
      <c r="E2895" s="205"/>
      <c r="F2895" s="205"/>
      <c r="G2895" s="205"/>
      <c r="H2895" s="205"/>
    </row>
    <row r="2896" spans="5:8">
      <c r="E2896" s="205"/>
      <c r="F2896" s="205"/>
      <c r="G2896" s="205"/>
      <c r="H2896" s="205"/>
    </row>
    <row r="2897" spans="5:8">
      <c r="E2897" s="205"/>
      <c r="F2897" s="205"/>
      <c r="G2897" s="205"/>
      <c r="H2897" s="205"/>
    </row>
    <row r="2898" spans="5:8">
      <c r="E2898" s="205"/>
      <c r="F2898" s="205"/>
      <c r="G2898" s="205"/>
      <c r="H2898" s="205"/>
    </row>
    <row r="2899" spans="5:8">
      <c r="E2899" s="205"/>
      <c r="F2899" s="205"/>
      <c r="G2899" s="205"/>
      <c r="H2899" s="205"/>
    </row>
    <row r="2900" spans="5:8">
      <c r="E2900" s="205"/>
      <c r="F2900" s="205"/>
      <c r="G2900" s="205"/>
      <c r="H2900" s="205"/>
    </row>
    <row r="2901" spans="5:8">
      <c r="E2901" s="205"/>
      <c r="F2901" s="205"/>
      <c r="G2901" s="205"/>
      <c r="H2901" s="205"/>
    </row>
    <row r="2902" spans="5:8">
      <c r="E2902" s="205"/>
      <c r="F2902" s="205"/>
      <c r="G2902" s="205"/>
      <c r="H2902" s="205"/>
    </row>
    <row r="2903" spans="5:8">
      <c r="E2903" s="205"/>
      <c r="F2903" s="205"/>
      <c r="G2903" s="205"/>
      <c r="H2903" s="205"/>
    </row>
    <row r="2904" spans="5:8">
      <c r="E2904" s="205"/>
      <c r="F2904" s="205"/>
      <c r="G2904" s="205"/>
      <c r="H2904" s="205"/>
    </row>
    <row r="2905" spans="5:8">
      <c r="E2905" s="205"/>
      <c r="F2905" s="205"/>
      <c r="G2905" s="205"/>
      <c r="H2905" s="205"/>
    </row>
    <row r="2906" spans="5:8">
      <c r="E2906" s="205"/>
      <c r="F2906" s="205"/>
      <c r="G2906" s="205"/>
      <c r="H2906" s="205"/>
    </row>
    <row r="2907" spans="5:8">
      <c r="E2907" s="205"/>
      <c r="F2907" s="205"/>
      <c r="G2907" s="205"/>
      <c r="H2907" s="205"/>
    </row>
    <row r="2908" spans="5:8">
      <c r="E2908" s="205"/>
      <c r="F2908" s="205"/>
      <c r="G2908" s="205"/>
      <c r="H2908" s="205"/>
    </row>
    <row r="2909" spans="5:8">
      <c r="E2909" s="205"/>
      <c r="F2909" s="205"/>
      <c r="G2909" s="205"/>
      <c r="H2909" s="205"/>
    </row>
    <row r="2910" spans="5:8">
      <c r="E2910" s="205"/>
      <c r="F2910" s="205"/>
      <c r="G2910" s="205"/>
      <c r="H2910" s="205"/>
    </row>
    <row r="2911" spans="5:8">
      <c r="E2911" s="205"/>
      <c r="F2911" s="205"/>
      <c r="G2911" s="205"/>
      <c r="H2911" s="205"/>
    </row>
    <row r="2912" spans="5:8">
      <c r="E2912" s="205"/>
      <c r="F2912" s="205"/>
      <c r="G2912" s="205"/>
      <c r="H2912" s="205"/>
    </row>
    <row r="2913" spans="5:8">
      <c r="E2913" s="205"/>
      <c r="F2913" s="205"/>
      <c r="G2913" s="205"/>
      <c r="H2913" s="205"/>
    </row>
    <row r="2914" spans="5:8">
      <c r="E2914" s="205"/>
      <c r="F2914" s="205"/>
      <c r="G2914" s="205"/>
      <c r="H2914" s="205"/>
    </row>
    <row r="2915" spans="5:8">
      <c r="E2915" s="205"/>
      <c r="F2915" s="205"/>
      <c r="G2915" s="205"/>
      <c r="H2915" s="205"/>
    </row>
    <row r="2916" spans="5:8">
      <c r="E2916" s="205"/>
      <c r="F2916" s="205"/>
      <c r="G2916" s="205"/>
      <c r="H2916" s="205"/>
    </row>
    <row r="2917" spans="5:8">
      <c r="E2917" s="205"/>
      <c r="F2917" s="205"/>
      <c r="G2917" s="205"/>
      <c r="H2917" s="205"/>
    </row>
    <row r="2918" spans="5:8">
      <c r="E2918" s="205"/>
      <c r="F2918" s="205"/>
      <c r="G2918" s="205"/>
      <c r="H2918" s="205"/>
    </row>
    <row r="2919" spans="5:8">
      <c r="E2919" s="205"/>
      <c r="F2919" s="205"/>
      <c r="G2919" s="205"/>
      <c r="H2919" s="205"/>
    </row>
    <row r="2920" spans="5:8">
      <c r="E2920" s="205"/>
      <c r="F2920" s="205"/>
      <c r="G2920" s="205"/>
      <c r="H2920" s="205"/>
    </row>
    <row r="2921" spans="5:8">
      <c r="E2921" s="205"/>
      <c r="F2921" s="205"/>
      <c r="G2921" s="205"/>
      <c r="H2921" s="205"/>
    </row>
    <row r="2922" spans="5:8">
      <c r="E2922" s="205"/>
      <c r="F2922" s="205"/>
      <c r="G2922" s="205"/>
      <c r="H2922" s="205"/>
    </row>
    <row r="2923" spans="5:8">
      <c r="E2923" s="205"/>
      <c r="F2923" s="205"/>
      <c r="G2923" s="205"/>
      <c r="H2923" s="205"/>
    </row>
    <row r="2924" spans="5:8">
      <c r="E2924" s="205"/>
      <c r="F2924" s="205"/>
      <c r="G2924" s="205"/>
      <c r="H2924" s="205"/>
    </row>
    <row r="2925" spans="5:8">
      <c r="E2925" s="205"/>
      <c r="F2925" s="205"/>
      <c r="G2925" s="205"/>
      <c r="H2925" s="205"/>
    </row>
    <row r="2926" spans="5:8">
      <c r="E2926" s="205"/>
      <c r="F2926" s="205"/>
      <c r="G2926" s="205"/>
      <c r="H2926" s="205"/>
    </row>
    <row r="2927" spans="5:8">
      <c r="E2927" s="205"/>
      <c r="F2927" s="205"/>
      <c r="G2927" s="205"/>
      <c r="H2927" s="205"/>
    </row>
    <row r="2928" spans="5:8">
      <c r="E2928" s="205"/>
      <c r="F2928" s="205"/>
      <c r="G2928" s="205"/>
      <c r="H2928" s="205"/>
    </row>
    <row r="2929" spans="5:8">
      <c r="E2929" s="205"/>
      <c r="F2929" s="205"/>
      <c r="G2929" s="205"/>
      <c r="H2929" s="205"/>
    </row>
    <row r="2930" spans="5:8">
      <c r="E2930" s="205"/>
      <c r="F2930" s="205"/>
      <c r="G2930" s="205"/>
      <c r="H2930" s="205"/>
    </row>
    <row r="2931" spans="5:8">
      <c r="E2931" s="205"/>
      <c r="F2931" s="205"/>
      <c r="G2931" s="205"/>
      <c r="H2931" s="205"/>
    </row>
    <row r="2932" spans="5:8">
      <c r="E2932" s="205"/>
      <c r="F2932" s="205"/>
      <c r="G2932" s="205"/>
      <c r="H2932" s="205"/>
    </row>
    <row r="2933" spans="5:8">
      <c r="E2933" s="205"/>
      <c r="F2933" s="205"/>
      <c r="G2933" s="205"/>
      <c r="H2933" s="205"/>
    </row>
    <row r="2934" spans="5:8">
      <c r="E2934" s="205"/>
      <c r="F2934" s="205"/>
      <c r="G2934" s="205"/>
      <c r="H2934" s="205"/>
    </row>
    <row r="2935" spans="5:8">
      <c r="E2935" s="205"/>
      <c r="F2935" s="205"/>
      <c r="G2935" s="205"/>
      <c r="H2935" s="205"/>
    </row>
    <row r="2936" spans="5:8">
      <c r="E2936" s="205"/>
      <c r="F2936" s="205"/>
      <c r="G2936" s="205"/>
      <c r="H2936" s="205"/>
    </row>
    <row r="2937" spans="5:8">
      <c r="E2937" s="205"/>
      <c r="F2937" s="205"/>
      <c r="G2937" s="205"/>
      <c r="H2937" s="205"/>
    </row>
    <row r="2938" spans="5:8">
      <c r="E2938" s="205"/>
      <c r="F2938" s="205"/>
      <c r="G2938" s="205"/>
      <c r="H2938" s="205"/>
    </row>
    <row r="2939" spans="5:8">
      <c r="E2939" s="205"/>
      <c r="F2939" s="205"/>
      <c r="G2939" s="205"/>
      <c r="H2939" s="205"/>
    </row>
    <row r="2940" spans="5:8">
      <c r="E2940" s="205"/>
      <c r="F2940" s="205"/>
      <c r="G2940" s="205"/>
      <c r="H2940" s="205"/>
    </row>
    <row r="2941" spans="5:8">
      <c r="E2941" s="205"/>
      <c r="F2941" s="205"/>
      <c r="G2941" s="205"/>
      <c r="H2941" s="205"/>
    </row>
    <row r="2942" spans="5:8">
      <c r="E2942" s="205"/>
      <c r="F2942" s="205"/>
      <c r="G2942" s="205"/>
      <c r="H2942" s="205"/>
    </row>
    <row r="2943" spans="5:8">
      <c r="E2943" s="205"/>
      <c r="F2943" s="205"/>
      <c r="G2943" s="205"/>
      <c r="H2943" s="205"/>
    </row>
    <row r="2944" spans="5:8">
      <c r="E2944" s="205"/>
      <c r="F2944" s="205"/>
      <c r="G2944" s="205"/>
      <c r="H2944" s="205"/>
    </row>
    <row r="2945" spans="5:8">
      <c r="E2945" s="205"/>
      <c r="F2945" s="205"/>
      <c r="G2945" s="205"/>
      <c r="H2945" s="205"/>
    </row>
    <row r="2946" spans="5:8">
      <c r="E2946" s="205"/>
      <c r="F2946" s="205"/>
      <c r="G2946" s="205"/>
      <c r="H2946" s="205"/>
    </row>
    <row r="2947" spans="5:8">
      <c r="E2947" s="205"/>
      <c r="F2947" s="205"/>
      <c r="G2947" s="205"/>
      <c r="H2947" s="205"/>
    </row>
    <row r="2948" spans="5:8">
      <c r="E2948" s="205"/>
      <c r="F2948" s="205"/>
      <c r="G2948" s="205"/>
      <c r="H2948" s="205"/>
    </row>
    <row r="2949" spans="5:8">
      <c r="E2949" s="205"/>
      <c r="F2949" s="205"/>
      <c r="G2949" s="205"/>
      <c r="H2949" s="205"/>
    </row>
    <row r="2950" spans="5:8">
      <c r="E2950" s="205"/>
      <c r="F2950" s="205"/>
      <c r="G2950" s="205"/>
      <c r="H2950" s="205"/>
    </row>
    <row r="2951" spans="5:8">
      <c r="E2951" s="205"/>
      <c r="F2951" s="205"/>
      <c r="G2951" s="205"/>
      <c r="H2951" s="205"/>
    </row>
    <row r="2952" spans="5:8">
      <c r="E2952" s="205"/>
      <c r="F2952" s="205"/>
      <c r="G2952" s="205"/>
      <c r="H2952" s="205"/>
    </row>
    <row r="2953" spans="5:8">
      <c r="E2953" s="205"/>
      <c r="F2953" s="205"/>
      <c r="G2953" s="205"/>
      <c r="H2953" s="205"/>
    </row>
    <row r="2954" spans="5:8">
      <c r="E2954" s="205"/>
      <c r="F2954" s="205"/>
      <c r="G2954" s="205"/>
      <c r="H2954" s="205"/>
    </row>
    <row r="2955" spans="5:8">
      <c r="E2955" s="205"/>
      <c r="F2955" s="205"/>
      <c r="G2955" s="205"/>
      <c r="H2955" s="205"/>
    </row>
    <row r="2956" spans="5:8">
      <c r="E2956" s="205"/>
      <c r="F2956" s="205"/>
      <c r="G2956" s="205"/>
      <c r="H2956" s="205"/>
    </row>
    <row r="2957" spans="5:8">
      <c r="E2957" s="205"/>
      <c r="F2957" s="205"/>
      <c r="G2957" s="205"/>
      <c r="H2957" s="205"/>
    </row>
    <row r="2958" spans="5:8">
      <c r="E2958" s="205"/>
      <c r="F2958" s="205"/>
      <c r="G2958" s="205"/>
      <c r="H2958" s="205"/>
    </row>
    <row r="2959" spans="5:8">
      <c r="E2959" s="205"/>
      <c r="F2959" s="205"/>
      <c r="G2959" s="205"/>
      <c r="H2959" s="205"/>
    </row>
    <row r="2960" spans="5:8">
      <c r="E2960" s="205"/>
      <c r="F2960" s="205"/>
      <c r="G2960" s="205"/>
      <c r="H2960" s="205"/>
    </row>
    <row r="2961" spans="5:8">
      <c r="E2961" s="205"/>
      <c r="F2961" s="205"/>
      <c r="G2961" s="205"/>
      <c r="H2961" s="205"/>
    </row>
    <row r="2962" spans="5:8">
      <c r="E2962" s="205"/>
      <c r="F2962" s="205"/>
      <c r="G2962" s="205"/>
      <c r="H2962" s="205"/>
    </row>
    <row r="2963" spans="5:8">
      <c r="E2963" s="205"/>
      <c r="F2963" s="205"/>
      <c r="G2963" s="205"/>
      <c r="H2963" s="205"/>
    </row>
    <row r="2964" spans="5:8">
      <c r="E2964" s="205"/>
      <c r="F2964" s="205"/>
      <c r="G2964" s="205"/>
      <c r="H2964" s="205"/>
    </row>
    <row r="2965" spans="5:8">
      <c r="E2965" s="205"/>
      <c r="F2965" s="205"/>
      <c r="G2965" s="205"/>
      <c r="H2965" s="205"/>
    </row>
    <row r="2966" spans="5:8">
      <c r="E2966" s="205"/>
      <c r="F2966" s="205"/>
      <c r="G2966" s="205"/>
      <c r="H2966" s="205"/>
    </row>
    <row r="2967" spans="5:8">
      <c r="E2967" s="205"/>
      <c r="F2967" s="205"/>
      <c r="G2967" s="205"/>
      <c r="H2967" s="205"/>
    </row>
    <row r="2968" spans="5:8">
      <c r="E2968" s="205"/>
      <c r="F2968" s="205"/>
      <c r="G2968" s="205"/>
      <c r="H2968" s="205"/>
    </row>
    <row r="2969" spans="5:8">
      <c r="E2969" s="205"/>
      <c r="F2969" s="205"/>
      <c r="G2969" s="205"/>
      <c r="H2969" s="205"/>
    </row>
    <row r="2970" spans="5:8">
      <c r="E2970" s="205"/>
      <c r="F2970" s="205"/>
      <c r="G2970" s="205"/>
      <c r="H2970" s="205"/>
    </row>
    <row r="2971" spans="5:8">
      <c r="E2971" s="205"/>
      <c r="F2971" s="205"/>
      <c r="G2971" s="205"/>
      <c r="H2971" s="205"/>
    </row>
    <row r="2972" spans="5:8">
      <c r="E2972" s="205"/>
      <c r="F2972" s="205"/>
      <c r="G2972" s="205"/>
      <c r="H2972" s="205"/>
    </row>
    <row r="2973" spans="5:8">
      <c r="E2973" s="205"/>
      <c r="F2973" s="205"/>
      <c r="G2973" s="205"/>
      <c r="H2973" s="205"/>
    </row>
    <row r="2974" spans="5:8">
      <c r="E2974" s="205"/>
      <c r="F2974" s="205"/>
      <c r="G2974" s="205"/>
      <c r="H2974" s="205"/>
    </row>
    <row r="2975" spans="5:8">
      <c r="E2975" s="205"/>
      <c r="F2975" s="205"/>
      <c r="G2975" s="205"/>
      <c r="H2975" s="205"/>
    </row>
    <row r="2976" spans="5:8">
      <c r="E2976" s="205"/>
      <c r="F2976" s="205"/>
      <c r="G2976" s="205"/>
      <c r="H2976" s="205"/>
    </row>
    <row r="2977" spans="5:8">
      <c r="E2977" s="205"/>
      <c r="F2977" s="205"/>
      <c r="G2977" s="205"/>
      <c r="H2977" s="205"/>
    </row>
    <row r="2978" spans="5:8">
      <c r="E2978" s="205"/>
      <c r="F2978" s="205"/>
      <c r="G2978" s="205"/>
      <c r="H2978" s="205"/>
    </row>
    <row r="2979" spans="5:8">
      <c r="E2979" s="205"/>
      <c r="F2979" s="205"/>
      <c r="G2979" s="205"/>
      <c r="H2979" s="205"/>
    </row>
    <row r="2980" spans="5:8">
      <c r="E2980" s="205"/>
      <c r="F2980" s="205"/>
      <c r="G2980" s="205"/>
      <c r="H2980" s="205"/>
    </row>
    <row r="2981" spans="5:8">
      <c r="E2981" s="205"/>
      <c r="F2981" s="205"/>
      <c r="G2981" s="205"/>
      <c r="H2981" s="205"/>
    </row>
    <row r="2982" spans="5:8">
      <c r="E2982" s="205"/>
      <c r="F2982" s="205"/>
      <c r="G2982" s="205"/>
      <c r="H2982" s="205"/>
    </row>
    <row r="2983" spans="5:8">
      <c r="E2983" s="205"/>
      <c r="F2983" s="205"/>
      <c r="G2983" s="205"/>
      <c r="H2983" s="205"/>
    </row>
    <row r="2984" spans="5:8">
      <c r="E2984" s="205"/>
      <c r="F2984" s="205"/>
      <c r="G2984" s="205"/>
      <c r="H2984" s="205"/>
    </row>
    <row r="2985" spans="5:8">
      <c r="E2985" s="205"/>
      <c r="F2985" s="205"/>
      <c r="G2985" s="205"/>
      <c r="H2985" s="205"/>
    </row>
    <row r="2986" spans="5:8">
      <c r="E2986" s="205"/>
      <c r="F2986" s="205"/>
      <c r="G2986" s="205"/>
      <c r="H2986" s="205"/>
    </row>
    <row r="2987" spans="5:8">
      <c r="E2987" s="205"/>
      <c r="F2987" s="205"/>
      <c r="G2987" s="205"/>
      <c r="H2987" s="205"/>
    </row>
    <row r="2988" spans="5:8">
      <c r="E2988" s="205"/>
      <c r="F2988" s="205"/>
      <c r="G2988" s="205"/>
      <c r="H2988" s="205"/>
    </row>
    <row r="2989" spans="5:8">
      <c r="E2989" s="205"/>
      <c r="F2989" s="205"/>
      <c r="G2989" s="205"/>
      <c r="H2989" s="205"/>
    </row>
    <row r="2990" spans="5:8">
      <c r="E2990" s="205"/>
      <c r="F2990" s="205"/>
      <c r="G2990" s="205"/>
      <c r="H2990" s="205"/>
    </row>
    <row r="2991" spans="5:8">
      <c r="E2991" s="205"/>
      <c r="F2991" s="205"/>
      <c r="G2991" s="205"/>
      <c r="H2991" s="205"/>
    </row>
    <row r="2992" spans="5:8">
      <c r="E2992" s="205"/>
      <c r="F2992" s="205"/>
      <c r="G2992" s="205"/>
      <c r="H2992" s="205"/>
    </row>
    <row r="2993" spans="5:8">
      <c r="E2993" s="205"/>
      <c r="F2993" s="205"/>
      <c r="G2993" s="205"/>
      <c r="H2993" s="205"/>
    </row>
    <row r="2994" spans="5:8">
      <c r="E2994" s="205"/>
      <c r="F2994" s="205"/>
      <c r="G2994" s="205"/>
      <c r="H2994" s="205"/>
    </row>
    <row r="2995" spans="5:8">
      <c r="E2995" s="205"/>
      <c r="F2995" s="205"/>
      <c r="G2995" s="205"/>
      <c r="H2995" s="205"/>
    </row>
    <row r="2996" spans="5:8">
      <c r="E2996" s="205"/>
      <c r="F2996" s="205"/>
      <c r="G2996" s="205"/>
      <c r="H2996" s="205"/>
    </row>
    <row r="2997" spans="5:8">
      <c r="E2997" s="205"/>
      <c r="F2997" s="205"/>
      <c r="G2997" s="205"/>
      <c r="H2997" s="205"/>
    </row>
    <row r="2998" spans="5:8">
      <c r="E2998" s="205"/>
      <c r="F2998" s="205"/>
      <c r="G2998" s="205"/>
      <c r="H2998" s="205"/>
    </row>
    <row r="2999" spans="5:8">
      <c r="E2999" s="205"/>
      <c r="F2999" s="205"/>
      <c r="G2999" s="205"/>
      <c r="H2999" s="205"/>
    </row>
    <row r="3000" spans="5:8">
      <c r="E3000" s="205"/>
      <c r="F3000" s="205"/>
      <c r="G3000" s="205"/>
      <c r="H3000" s="205"/>
    </row>
    <row r="3001" spans="5:8">
      <c r="E3001" s="205"/>
      <c r="F3001" s="205"/>
      <c r="G3001" s="205"/>
      <c r="H3001" s="205"/>
    </row>
    <row r="3002" spans="5:8">
      <c r="E3002" s="205"/>
      <c r="F3002" s="205"/>
      <c r="G3002" s="205"/>
      <c r="H3002" s="205"/>
    </row>
    <row r="3003" spans="5:8">
      <c r="E3003" s="205"/>
      <c r="F3003" s="205"/>
      <c r="G3003" s="205"/>
      <c r="H3003" s="205"/>
    </row>
    <row r="3004" spans="5:8">
      <c r="E3004" s="205"/>
      <c r="F3004" s="205"/>
      <c r="G3004" s="205"/>
      <c r="H3004" s="205"/>
    </row>
    <row r="3005" spans="5:8">
      <c r="E3005" s="205"/>
      <c r="F3005" s="205"/>
      <c r="G3005" s="205"/>
      <c r="H3005" s="205"/>
    </row>
    <row r="3006" spans="5:8">
      <c r="E3006" s="205"/>
      <c r="F3006" s="205"/>
      <c r="G3006" s="205"/>
      <c r="H3006" s="205"/>
    </row>
    <row r="3007" spans="5:8">
      <c r="E3007" s="205"/>
      <c r="F3007" s="205"/>
      <c r="G3007" s="205"/>
      <c r="H3007" s="205"/>
    </row>
    <row r="3008" spans="5:8">
      <c r="E3008" s="205"/>
      <c r="F3008" s="205"/>
      <c r="G3008" s="205"/>
      <c r="H3008" s="205"/>
    </row>
    <row r="3009" spans="5:8">
      <c r="E3009" s="205"/>
      <c r="F3009" s="205"/>
      <c r="G3009" s="205"/>
      <c r="H3009" s="205"/>
    </row>
    <row r="3010" spans="5:8">
      <c r="E3010" s="205"/>
      <c r="F3010" s="205"/>
      <c r="G3010" s="205"/>
      <c r="H3010" s="205"/>
    </row>
    <row r="3011" spans="5:8">
      <c r="E3011" s="205"/>
      <c r="F3011" s="205"/>
      <c r="G3011" s="205"/>
      <c r="H3011" s="205"/>
    </row>
    <row r="3012" spans="5:8">
      <c r="E3012" s="205"/>
      <c r="F3012" s="205"/>
      <c r="G3012" s="205"/>
      <c r="H3012" s="205"/>
    </row>
    <row r="3013" spans="5:8">
      <c r="E3013" s="205"/>
      <c r="F3013" s="205"/>
      <c r="G3013" s="205"/>
      <c r="H3013" s="205"/>
    </row>
    <row r="3014" spans="5:8">
      <c r="E3014" s="205"/>
      <c r="F3014" s="205"/>
      <c r="G3014" s="205"/>
      <c r="H3014" s="205"/>
    </row>
    <row r="3015" spans="5:8">
      <c r="E3015" s="205"/>
      <c r="F3015" s="205"/>
      <c r="G3015" s="205"/>
      <c r="H3015" s="205"/>
    </row>
    <row r="3016" spans="5:8">
      <c r="E3016" s="205"/>
      <c r="F3016" s="205"/>
      <c r="G3016" s="205"/>
      <c r="H3016" s="205"/>
    </row>
    <row r="3017" spans="5:8">
      <c r="E3017" s="205"/>
      <c r="F3017" s="205"/>
      <c r="G3017" s="205"/>
      <c r="H3017" s="205"/>
    </row>
    <row r="3018" spans="5:8">
      <c r="E3018" s="205"/>
      <c r="F3018" s="205"/>
      <c r="G3018" s="205"/>
      <c r="H3018" s="205"/>
    </row>
    <row r="3019" spans="5:8">
      <c r="E3019" s="205"/>
      <c r="F3019" s="205"/>
      <c r="G3019" s="205"/>
      <c r="H3019" s="205"/>
    </row>
    <row r="3020" spans="5:8">
      <c r="E3020" s="205"/>
      <c r="F3020" s="205"/>
      <c r="G3020" s="205"/>
      <c r="H3020" s="205"/>
    </row>
    <row r="3021" spans="5:8">
      <c r="E3021" s="205"/>
      <c r="F3021" s="205"/>
      <c r="G3021" s="205"/>
      <c r="H3021" s="205"/>
    </row>
    <row r="3022" spans="5:8">
      <c r="E3022" s="205"/>
      <c r="F3022" s="205"/>
      <c r="G3022" s="205"/>
      <c r="H3022" s="205"/>
    </row>
    <row r="3023" spans="5:8">
      <c r="E3023" s="205"/>
      <c r="F3023" s="205"/>
      <c r="G3023" s="205"/>
      <c r="H3023" s="205"/>
    </row>
    <row r="3024" spans="5:8">
      <c r="E3024" s="205"/>
      <c r="F3024" s="205"/>
      <c r="G3024" s="205"/>
      <c r="H3024" s="205"/>
    </row>
    <row r="3025" spans="5:8">
      <c r="E3025" s="205"/>
      <c r="F3025" s="205"/>
      <c r="G3025" s="205"/>
      <c r="H3025" s="205"/>
    </row>
    <row r="3026" spans="5:8">
      <c r="E3026" s="205"/>
      <c r="F3026" s="205"/>
      <c r="G3026" s="205"/>
      <c r="H3026" s="205"/>
    </row>
    <row r="3027" spans="5:8">
      <c r="E3027" s="205"/>
      <c r="F3027" s="205"/>
      <c r="G3027" s="205"/>
      <c r="H3027" s="205"/>
    </row>
    <row r="3028" spans="5:8">
      <c r="E3028" s="205"/>
      <c r="F3028" s="205"/>
      <c r="G3028" s="205"/>
      <c r="H3028" s="205"/>
    </row>
    <row r="3029" spans="5:8">
      <c r="E3029" s="205"/>
      <c r="F3029" s="205"/>
      <c r="G3029" s="205"/>
      <c r="H3029" s="205"/>
    </row>
    <row r="3030" spans="5:8">
      <c r="E3030" s="205"/>
      <c r="F3030" s="205"/>
      <c r="G3030" s="205"/>
      <c r="H3030" s="205"/>
    </row>
    <row r="3031" spans="5:8">
      <c r="E3031" s="205"/>
      <c r="F3031" s="205"/>
      <c r="G3031" s="205"/>
      <c r="H3031" s="205"/>
    </row>
    <row r="3032" spans="5:8">
      <c r="E3032" s="205"/>
      <c r="F3032" s="205"/>
      <c r="G3032" s="205"/>
      <c r="H3032" s="205"/>
    </row>
    <row r="3033" spans="5:8">
      <c r="E3033" s="205"/>
      <c r="F3033" s="205"/>
      <c r="G3033" s="205"/>
      <c r="H3033" s="205"/>
    </row>
    <row r="3034" spans="5:8">
      <c r="E3034" s="205"/>
      <c r="F3034" s="205"/>
      <c r="G3034" s="205"/>
      <c r="H3034" s="205"/>
    </row>
    <row r="3035" spans="5:8">
      <c r="E3035" s="205"/>
      <c r="F3035" s="205"/>
      <c r="G3035" s="205"/>
      <c r="H3035" s="205"/>
    </row>
    <row r="3036" spans="5:8">
      <c r="E3036" s="205"/>
      <c r="F3036" s="205"/>
      <c r="G3036" s="205"/>
      <c r="H3036" s="205"/>
    </row>
    <row r="3037" spans="5:8">
      <c r="E3037" s="205"/>
      <c r="F3037" s="205"/>
      <c r="G3037" s="205"/>
      <c r="H3037" s="205"/>
    </row>
    <row r="3038" spans="5:8">
      <c r="E3038" s="205"/>
      <c r="F3038" s="205"/>
      <c r="G3038" s="205"/>
      <c r="H3038" s="205"/>
    </row>
    <row r="3039" spans="5:8">
      <c r="E3039" s="205"/>
      <c r="F3039" s="205"/>
      <c r="G3039" s="205"/>
      <c r="H3039" s="205"/>
    </row>
    <row r="3040" spans="5:8">
      <c r="E3040" s="205"/>
      <c r="F3040" s="205"/>
      <c r="G3040" s="205"/>
      <c r="H3040" s="205"/>
    </row>
    <row r="3041" spans="5:8">
      <c r="E3041" s="205"/>
      <c r="F3041" s="205"/>
      <c r="G3041" s="205"/>
      <c r="H3041" s="205"/>
    </row>
    <row r="3042" spans="5:8">
      <c r="E3042" s="205"/>
      <c r="F3042" s="205"/>
      <c r="G3042" s="205"/>
      <c r="H3042" s="205"/>
    </row>
    <row r="3043" spans="5:8">
      <c r="E3043" s="205"/>
      <c r="F3043" s="205"/>
      <c r="G3043" s="205"/>
      <c r="H3043" s="205"/>
    </row>
    <row r="3044" spans="5:8">
      <c r="E3044" s="205"/>
      <c r="F3044" s="205"/>
      <c r="G3044" s="205"/>
      <c r="H3044" s="205"/>
    </row>
    <row r="3045" spans="5:8">
      <c r="E3045" s="205"/>
      <c r="F3045" s="205"/>
      <c r="G3045" s="205"/>
      <c r="H3045" s="205"/>
    </row>
    <row r="3046" spans="5:8">
      <c r="E3046" s="205"/>
      <c r="F3046" s="205"/>
      <c r="G3046" s="205"/>
      <c r="H3046" s="205"/>
    </row>
    <row r="3047" spans="5:8">
      <c r="E3047" s="205"/>
      <c r="F3047" s="205"/>
      <c r="G3047" s="205"/>
      <c r="H3047" s="205"/>
    </row>
    <row r="3048" spans="5:8">
      <c r="E3048" s="205"/>
      <c r="F3048" s="205"/>
      <c r="G3048" s="205"/>
      <c r="H3048" s="205"/>
    </row>
    <row r="3049" spans="5:8">
      <c r="E3049" s="205"/>
      <c r="F3049" s="205"/>
      <c r="G3049" s="205"/>
      <c r="H3049" s="205"/>
    </row>
    <row r="3050" spans="5:8">
      <c r="E3050" s="205"/>
      <c r="F3050" s="205"/>
      <c r="G3050" s="205"/>
      <c r="H3050" s="205"/>
    </row>
    <row r="3051" spans="5:8">
      <c r="E3051" s="205"/>
      <c r="F3051" s="205"/>
      <c r="G3051" s="205"/>
      <c r="H3051" s="205"/>
    </row>
    <row r="3052" spans="5:8">
      <c r="E3052" s="205"/>
      <c r="F3052" s="205"/>
      <c r="G3052" s="205"/>
      <c r="H3052" s="205"/>
    </row>
    <row r="3053" spans="5:8">
      <c r="E3053" s="205"/>
      <c r="F3053" s="205"/>
      <c r="G3053" s="205"/>
      <c r="H3053" s="205"/>
    </row>
    <row r="3054" spans="5:8">
      <c r="E3054" s="205"/>
      <c r="F3054" s="205"/>
      <c r="G3054" s="205"/>
      <c r="H3054" s="205"/>
    </row>
    <row r="3055" spans="5:8">
      <c r="E3055" s="205"/>
      <c r="F3055" s="205"/>
      <c r="G3055" s="205"/>
      <c r="H3055" s="205"/>
    </row>
    <row r="3056" spans="5:8">
      <c r="E3056" s="205"/>
      <c r="F3056" s="205"/>
      <c r="G3056" s="205"/>
      <c r="H3056" s="205"/>
    </row>
    <row r="3057" spans="5:8">
      <c r="E3057" s="205"/>
      <c r="F3057" s="205"/>
      <c r="G3057" s="205"/>
      <c r="H3057" s="205"/>
    </row>
    <row r="3058" spans="5:8">
      <c r="E3058" s="205"/>
      <c r="F3058" s="205"/>
      <c r="G3058" s="205"/>
      <c r="H3058" s="205"/>
    </row>
    <row r="3059" spans="5:8">
      <c r="E3059" s="205"/>
      <c r="F3059" s="205"/>
      <c r="G3059" s="205"/>
      <c r="H3059" s="205"/>
    </row>
    <row r="3060" spans="5:8">
      <c r="E3060" s="205"/>
      <c r="F3060" s="205"/>
      <c r="G3060" s="205"/>
      <c r="H3060" s="205"/>
    </row>
    <row r="3061" spans="5:8">
      <c r="E3061" s="205"/>
      <c r="F3061" s="205"/>
      <c r="G3061" s="205"/>
      <c r="H3061" s="205"/>
    </row>
    <row r="3062" spans="5:8">
      <c r="E3062" s="205"/>
      <c r="F3062" s="205"/>
      <c r="G3062" s="205"/>
      <c r="H3062" s="205"/>
    </row>
    <row r="3063" spans="5:8">
      <c r="E3063" s="205"/>
      <c r="F3063" s="205"/>
      <c r="G3063" s="205"/>
      <c r="H3063" s="205"/>
    </row>
    <row r="3064" spans="5:8">
      <c r="E3064" s="205"/>
      <c r="F3064" s="205"/>
      <c r="G3064" s="205"/>
      <c r="H3064" s="205"/>
    </row>
    <row r="3065" spans="5:8">
      <c r="E3065" s="205"/>
      <c r="F3065" s="205"/>
      <c r="G3065" s="205"/>
      <c r="H3065" s="205"/>
    </row>
    <row r="3066" spans="5:8">
      <c r="E3066" s="205"/>
      <c r="F3066" s="205"/>
      <c r="G3066" s="205"/>
      <c r="H3066" s="205"/>
    </row>
    <row r="3067" spans="5:8">
      <c r="E3067" s="205"/>
      <c r="F3067" s="205"/>
      <c r="G3067" s="205"/>
      <c r="H3067" s="205"/>
    </row>
    <row r="3068" spans="5:8">
      <c r="E3068" s="205"/>
      <c r="F3068" s="205"/>
      <c r="G3068" s="205"/>
      <c r="H3068" s="205"/>
    </row>
    <row r="3069" spans="5:8">
      <c r="E3069" s="205"/>
      <c r="F3069" s="205"/>
      <c r="G3069" s="205"/>
      <c r="H3069" s="205"/>
    </row>
    <row r="3070" spans="5:8">
      <c r="E3070" s="205"/>
      <c r="F3070" s="205"/>
      <c r="G3070" s="205"/>
      <c r="H3070" s="205"/>
    </row>
    <row r="3071" spans="5:8">
      <c r="E3071" s="205"/>
      <c r="F3071" s="205"/>
      <c r="G3071" s="205"/>
      <c r="H3071" s="205"/>
    </row>
    <row r="3072" spans="5:8">
      <c r="E3072" s="205"/>
      <c r="F3072" s="205"/>
      <c r="G3072" s="205"/>
      <c r="H3072" s="205"/>
    </row>
    <row r="3073" spans="5:8">
      <c r="E3073" s="205"/>
      <c r="F3073" s="205"/>
      <c r="G3073" s="205"/>
      <c r="H3073" s="205"/>
    </row>
    <row r="3074" spans="5:8">
      <c r="E3074" s="205"/>
      <c r="F3074" s="205"/>
      <c r="G3074" s="205"/>
      <c r="H3074" s="205"/>
    </row>
    <row r="3075" spans="5:8">
      <c r="E3075" s="205"/>
      <c r="F3075" s="205"/>
      <c r="G3075" s="205"/>
      <c r="H3075" s="205"/>
    </row>
    <row r="3076" spans="5:8">
      <c r="E3076" s="205"/>
      <c r="F3076" s="205"/>
      <c r="G3076" s="205"/>
      <c r="H3076" s="205"/>
    </row>
    <row r="3077" spans="5:8">
      <c r="E3077" s="205"/>
      <c r="F3077" s="205"/>
      <c r="G3077" s="205"/>
      <c r="H3077" s="205"/>
    </row>
    <row r="3078" spans="5:8">
      <c r="E3078" s="205"/>
      <c r="F3078" s="205"/>
      <c r="G3078" s="205"/>
      <c r="H3078" s="205"/>
    </row>
    <row r="3079" spans="5:8">
      <c r="E3079" s="205"/>
      <c r="F3079" s="205"/>
      <c r="G3079" s="205"/>
      <c r="H3079" s="205"/>
    </row>
    <row r="3080" spans="5:8">
      <c r="E3080" s="205"/>
      <c r="F3080" s="205"/>
      <c r="G3080" s="205"/>
      <c r="H3080" s="205"/>
    </row>
    <row r="3081" spans="5:8">
      <c r="E3081" s="205"/>
      <c r="F3081" s="205"/>
      <c r="G3081" s="205"/>
      <c r="H3081" s="205"/>
    </row>
    <row r="3082" spans="5:8">
      <c r="E3082" s="205"/>
      <c r="F3082" s="205"/>
      <c r="G3082" s="205"/>
      <c r="H3082" s="205"/>
    </row>
    <row r="3083" spans="5:8">
      <c r="E3083" s="205"/>
      <c r="F3083" s="205"/>
      <c r="G3083" s="205"/>
      <c r="H3083" s="205"/>
    </row>
    <row r="3084" spans="5:8">
      <c r="E3084" s="205"/>
      <c r="F3084" s="205"/>
      <c r="G3084" s="205"/>
      <c r="H3084" s="205"/>
    </row>
    <row r="3085" spans="5:8">
      <c r="E3085" s="205"/>
      <c r="F3085" s="205"/>
      <c r="G3085" s="205"/>
      <c r="H3085" s="205"/>
    </row>
    <row r="3086" spans="5:8">
      <c r="E3086" s="205"/>
      <c r="F3086" s="205"/>
      <c r="G3086" s="205"/>
      <c r="H3086" s="205"/>
    </row>
    <row r="3087" spans="5:8">
      <c r="E3087" s="205"/>
      <c r="F3087" s="205"/>
      <c r="G3087" s="205"/>
      <c r="H3087" s="205"/>
    </row>
    <row r="3088" spans="5:8">
      <c r="E3088" s="205"/>
      <c r="F3088" s="205"/>
      <c r="G3088" s="205"/>
      <c r="H3088" s="205"/>
    </row>
    <row r="3089" spans="5:8">
      <c r="E3089" s="205"/>
      <c r="F3089" s="205"/>
      <c r="G3089" s="205"/>
      <c r="H3089" s="205"/>
    </row>
    <row r="3090" spans="5:8">
      <c r="E3090" s="205"/>
      <c r="F3090" s="205"/>
      <c r="G3090" s="205"/>
      <c r="H3090" s="205"/>
    </row>
    <row r="3091" spans="5:8">
      <c r="E3091" s="205"/>
      <c r="F3091" s="205"/>
      <c r="G3091" s="205"/>
      <c r="H3091" s="205"/>
    </row>
    <row r="3092" spans="5:8">
      <c r="E3092" s="205"/>
      <c r="F3092" s="205"/>
      <c r="G3092" s="205"/>
      <c r="H3092" s="205"/>
    </row>
    <row r="3093" spans="5:8">
      <c r="E3093" s="205"/>
      <c r="F3093" s="205"/>
      <c r="G3093" s="205"/>
      <c r="H3093" s="205"/>
    </row>
    <row r="3094" spans="5:8">
      <c r="E3094" s="205"/>
      <c r="F3094" s="205"/>
      <c r="G3094" s="205"/>
      <c r="H3094" s="205"/>
    </row>
    <row r="3095" spans="5:8">
      <c r="E3095" s="205"/>
      <c r="F3095" s="205"/>
      <c r="G3095" s="205"/>
      <c r="H3095" s="205"/>
    </row>
    <row r="3096" spans="5:8">
      <c r="E3096" s="205"/>
      <c r="F3096" s="205"/>
      <c r="G3096" s="205"/>
      <c r="H3096" s="205"/>
    </row>
    <row r="3097" spans="5:8">
      <c r="E3097" s="205"/>
      <c r="F3097" s="205"/>
      <c r="G3097" s="205"/>
      <c r="H3097" s="205"/>
    </row>
    <row r="3098" spans="5:8">
      <c r="E3098" s="205"/>
      <c r="F3098" s="205"/>
      <c r="G3098" s="205"/>
      <c r="H3098" s="205"/>
    </row>
    <row r="3099" spans="5:8">
      <c r="E3099" s="205"/>
      <c r="F3099" s="205"/>
      <c r="G3099" s="205"/>
      <c r="H3099" s="205"/>
    </row>
    <row r="3100" spans="5:8">
      <c r="E3100" s="205"/>
      <c r="F3100" s="205"/>
      <c r="G3100" s="205"/>
      <c r="H3100" s="205"/>
    </row>
    <row r="3101" spans="5:8">
      <c r="E3101" s="205"/>
      <c r="F3101" s="205"/>
      <c r="G3101" s="205"/>
      <c r="H3101" s="205"/>
    </row>
    <row r="3102" spans="5:8">
      <c r="E3102" s="205"/>
      <c r="F3102" s="205"/>
      <c r="G3102" s="205"/>
      <c r="H3102" s="205"/>
    </row>
    <row r="3103" spans="5:8">
      <c r="E3103" s="205"/>
      <c r="F3103" s="205"/>
      <c r="G3103" s="205"/>
      <c r="H3103" s="205"/>
    </row>
    <row r="3104" spans="5:8">
      <c r="E3104" s="205"/>
      <c r="F3104" s="205"/>
      <c r="G3104" s="205"/>
      <c r="H3104" s="205"/>
    </row>
    <row r="3105" spans="5:8">
      <c r="E3105" s="205"/>
      <c r="F3105" s="205"/>
      <c r="G3105" s="205"/>
      <c r="H3105" s="205"/>
    </row>
    <row r="3106" spans="5:8">
      <c r="E3106" s="205"/>
      <c r="F3106" s="205"/>
      <c r="G3106" s="205"/>
      <c r="H3106" s="205"/>
    </row>
    <row r="3107" spans="5:8">
      <c r="E3107" s="205"/>
      <c r="F3107" s="205"/>
      <c r="G3107" s="205"/>
      <c r="H3107" s="205"/>
    </row>
    <row r="3108" spans="5:8">
      <c r="E3108" s="205"/>
      <c r="F3108" s="205"/>
      <c r="G3108" s="205"/>
      <c r="H3108" s="205"/>
    </row>
    <row r="3109" spans="5:8">
      <c r="E3109" s="205"/>
      <c r="F3109" s="205"/>
      <c r="G3109" s="205"/>
      <c r="H3109" s="205"/>
    </row>
    <row r="3110" spans="5:8">
      <c r="E3110" s="205"/>
      <c r="F3110" s="205"/>
      <c r="G3110" s="205"/>
      <c r="H3110" s="205"/>
    </row>
    <row r="3111" spans="5:8">
      <c r="E3111" s="205"/>
      <c r="F3111" s="205"/>
      <c r="G3111" s="205"/>
      <c r="H3111" s="205"/>
    </row>
    <row r="3112" spans="5:8">
      <c r="E3112" s="205"/>
      <c r="F3112" s="205"/>
      <c r="G3112" s="205"/>
      <c r="H3112" s="205"/>
    </row>
    <row r="3113" spans="5:8">
      <c r="E3113" s="205"/>
      <c r="F3113" s="205"/>
      <c r="G3113" s="205"/>
      <c r="H3113" s="205"/>
    </row>
    <row r="3114" spans="5:8">
      <c r="E3114" s="205"/>
      <c r="F3114" s="205"/>
      <c r="G3114" s="205"/>
      <c r="H3114" s="205"/>
    </row>
    <row r="3115" spans="5:8">
      <c r="E3115" s="205"/>
      <c r="F3115" s="205"/>
      <c r="G3115" s="205"/>
      <c r="H3115" s="205"/>
    </row>
    <row r="3116" spans="5:8">
      <c r="E3116" s="205"/>
      <c r="F3116" s="205"/>
      <c r="G3116" s="205"/>
      <c r="H3116" s="205"/>
    </row>
    <row r="3117" spans="5:8">
      <c r="E3117" s="205"/>
      <c r="F3117" s="205"/>
      <c r="G3117" s="205"/>
      <c r="H3117" s="205"/>
    </row>
    <row r="3118" spans="5:8">
      <c r="E3118" s="205"/>
      <c r="F3118" s="205"/>
      <c r="G3118" s="205"/>
      <c r="H3118" s="205"/>
    </row>
    <row r="3119" spans="5:8">
      <c r="E3119" s="205"/>
      <c r="F3119" s="205"/>
      <c r="G3119" s="205"/>
      <c r="H3119" s="205"/>
    </row>
    <row r="3120" spans="5:8">
      <c r="E3120" s="205"/>
      <c r="F3120" s="205"/>
      <c r="G3120" s="205"/>
      <c r="H3120" s="205"/>
    </row>
    <row r="3121" spans="5:8">
      <c r="E3121" s="205"/>
      <c r="F3121" s="205"/>
      <c r="G3121" s="205"/>
      <c r="H3121" s="205"/>
    </row>
    <row r="3122" spans="5:8">
      <c r="E3122" s="205"/>
      <c r="F3122" s="205"/>
      <c r="G3122" s="205"/>
      <c r="H3122" s="205"/>
    </row>
    <row r="3123" spans="5:8">
      <c r="E3123" s="205"/>
      <c r="F3123" s="205"/>
      <c r="G3123" s="205"/>
      <c r="H3123" s="205"/>
    </row>
    <row r="3124" spans="5:8">
      <c r="E3124" s="205"/>
      <c r="F3124" s="205"/>
      <c r="G3124" s="205"/>
      <c r="H3124" s="205"/>
    </row>
    <row r="3125" spans="5:8">
      <c r="E3125" s="205"/>
      <c r="F3125" s="205"/>
      <c r="G3125" s="205"/>
      <c r="H3125" s="205"/>
    </row>
    <row r="3126" spans="5:8">
      <c r="E3126" s="205"/>
      <c r="F3126" s="205"/>
      <c r="G3126" s="205"/>
      <c r="H3126" s="205"/>
    </row>
    <row r="3127" spans="5:8">
      <c r="E3127" s="205"/>
      <c r="F3127" s="205"/>
      <c r="G3127" s="205"/>
      <c r="H3127" s="205"/>
    </row>
    <row r="3128" spans="5:8">
      <c r="E3128" s="205"/>
      <c r="F3128" s="205"/>
      <c r="G3128" s="205"/>
      <c r="H3128" s="205"/>
    </row>
    <row r="3129" spans="5:8">
      <c r="E3129" s="205"/>
      <c r="F3129" s="205"/>
      <c r="G3129" s="205"/>
      <c r="H3129" s="205"/>
    </row>
    <row r="3130" spans="5:8">
      <c r="E3130" s="205"/>
      <c r="F3130" s="205"/>
      <c r="G3130" s="205"/>
      <c r="H3130" s="205"/>
    </row>
    <row r="3131" spans="5:8">
      <c r="E3131" s="205"/>
      <c r="F3131" s="205"/>
      <c r="G3131" s="205"/>
      <c r="H3131" s="205"/>
    </row>
    <row r="3132" spans="5:8">
      <c r="E3132" s="205"/>
      <c r="F3132" s="205"/>
      <c r="G3132" s="205"/>
      <c r="H3132" s="205"/>
    </row>
    <row r="3133" spans="5:8">
      <c r="E3133" s="205"/>
      <c r="F3133" s="205"/>
      <c r="G3133" s="205"/>
      <c r="H3133" s="205"/>
    </row>
    <row r="3134" spans="5:8">
      <c r="E3134" s="205"/>
      <c r="F3134" s="205"/>
      <c r="G3134" s="205"/>
      <c r="H3134" s="205"/>
    </row>
    <row r="3135" spans="5:8">
      <c r="E3135" s="205"/>
      <c r="F3135" s="205"/>
      <c r="G3135" s="205"/>
      <c r="H3135" s="205"/>
    </row>
    <row r="3136" spans="5:8">
      <c r="E3136" s="205"/>
      <c r="F3136" s="205"/>
      <c r="G3136" s="205"/>
      <c r="H3136" s="205"/>
    </row>
    <row r="3137" spans="5:8">
      <c r="E3137" s="205"/>
      <c r="F3137" s="205"/>
      <c r="G3137" s="205"/>
      <c r="H3137" s="205"/>
    </row>
    <row r="3138" spans="5:8">
      <c r="E3138" s="205"/>
      <c r="F3138" s="205"/>
      <c r="G3138" s="205"/>
      <c r="H3138" s="205"/>
    </row>
    <row r="3139" spans="5:8">
      <c r="E3139" s="205"/>
      <c r="F3139" s="205"/>
      <c r="G3139" s="205"/>
      <c r="H3139" s="205"/>
    </row>
    <row r="3140" spans="5:8">
      <c r="E3140" s="205"/>
      <c r="F3140" s="205"/>
      <c r="G3140" s="205"/>
      <c r="H3140" s="205"/>
    </row>
    <row r="3141" spans="5:8">
      <c r="E3141" s="205"/>
      <c r="F3141" s="205"/>
      <c r="G3141" s="205"/>
      <c r="H3141" s="205"/>
    </row>
    <row r="3142" spans="5:8">
      <c r="E3142" s="205"/>
      <c r="F3142" s="205"/>
      <c r="G3142" s="205"/>
      <c r="H3142" s="205"/>
    </row>
    <row r="3143" spans="5:8">
      <c r="E3143" s="205"/>
      <c r="F3143" s="205"/>
      <c r="G3143" s="205"/>
      <c r="H3143" s="205"/>
    </row>
    <row r="3144" spans="5:8">
      <c r="E3144" s="205"/>
      <c r="F3144" s="205"/>
      <c r="G3144" s="205"/>
      <c r="H3144" s="205"/>
    </row>
    <row r="3145" spans="5:8">
      <c r="E3145" s="205"/>
      <c r="F3145" s="205"/>
      <c r="G3145" s="205"/>
      <c r="H3145" s="205"/>
    </row>
    <row r="3146" spans="5:8">
      <c r="E3146" s="205"/>
      <c r="F3146" s="205"/>
      <c r="G3146" s="205"/>
      <c r="H3146" s="205"/>
    </row>
    <row r="3147" spans="5:8">
      <c r="E3147" s="205"/>
      <c r="F3147" s="205"/>
      <c r="G3147" s="205"/>
      <c r="H3147" s="205"/>
    </row>
    <row r="3148" spans="5:8">
      <c r="E3148" s="205"/>
      <c r="F3148" s="205"/>
      <c r="G3148" s="205"/>
      <c r="H3148" s="205"/>
    </row>
    <row r="3149" spans="5:8">
      <c r="E3149" s="205"/>
      <c r="F3149" s="205"/>
      <c r="G3149" s="205"/>
      <c r="H3149" s="205"/>
    </row>
    <row r="3150" spans="5:8">
      <c r="E3150" s="205"/>
      <c r="F3150" s="205"/>
      <c r="G3150" s="205"/>
      <c r="H3150" s="205"/>
    </row>
    <row r="3151" spans="5:8">
      <c r="E3151" s="205"/>
      <c r="F3151" s="205"/>
      <c r="G3151" s="205"/>
      <c r="H3151" s="205"/>
    </row>
    <row r="3152" spans="5:8">
      <c r="E3152" s="205"/>
      <c r="F3152" s="205"/>
      <c r="G3152" s="205"/>
      <c r="H3152" s="205"/>
    </row>
    <row r="3153" spans="5:8">
      <c r="E3153" s="205"/>
      <c r="F3153" s="205"/>
      <c r="G3153" s="205"/>
      <c r="H3153" s="205"/>
    </row>
    <row r="3154" spans="5:8">
      <c r="E3154" s="205"/>
      <c r="F3154" s="205"/>
      <c r="G3154" s="205"/>
      <c r="H3154" s="205"/>
    </row>
    <row r="3155" spans="5:8">
      <c r="E3155" s="205"/>
      <c r="F3155" s="205"/>
      <c r="G3155" s="205"/>
      <c r="H3155" s="205"/>
    </row>
    <row r="3156" spans="5:8">
      <c r="E3156" s="205"/>
      <c r="F3156" s="205"/>
      <c r="G3156" s="205"/>
      <c r="H3156" s="205"/>
    </row>
    <row r="3157" spans="5:8">
      <c r="E3157" s="205"/>
      <c r="F3157" s="205"/>
      <c r="G3157" s="205"/>
      <c r="H3157" s="205"/>
    </row>
    <row r="3158" spans="5:8">
      <c r="E3158" s="205"/>
      <c r="F3158" s="205"/>
      <c r="G3158" s="205"/>
      <c r="H3158" s="205"/>
    </row>
    <row r="3159" spans="5:8">
      <c r="E3159" s="205"/>
      <c r="F3159" s="205"/>
      <c r="G3159" s="205"/>
      <c r="H3159" s="205"/>
    </row>
    <row r="3160" spans="5:8">
      <c r="E3160" s="205"/>
      <c r="F3160" s="205"/>
      <c r="G3160" s="205"/>
      <c r="H3160" s="205"/>
    </row>
    <row r="3161" spans="5:8">
      <c r="E3161" s="205"/>
      <c r="F3161" s="205"/>
      <c r="G3161" s="205"/>
      <c r="H3161" s="205"/>
    </row>
    <row r="3162" spans="5:8">
      <c r="E3162" s="205"/>
      <c r="F3162" s="205"/>
      <c r="G3162" s="205"/>
      <c r="H3162" s="205"/>
    </row>
    <row r="3163" spans="5:8">
      <c r="E3163" s="205"/>
      <c r="F3163" s="205"/>
      <c r="G3163" s="205"/>
      <c r="H3163" s="205"/>
    </row>
    <row r="3164" spans="5:8">
      <c r="E3164" s="205"/>
      <c r="F3164" s="205"/>
      <c r="G3164" s="205"/>
      <c r="H3164" s="205"/>
    </row>
    <row r="3165" spans="5:8">
      <c r="E3165" s="205"/>
      <c r="F3165" s="205"/>
      <c r="G3165" s="205"/>
      <c r="H3165" s="205"/>
    </row>
    <row r="3166" spans="5:8">
      <c r="E3166" s="205"/>
      <c r="F3166" s="205"/>
      <c r="G3166" s="205"/>
      <c r="H3166" s="205"/>
    </row>
    <row r="3167" spans="5:8">
      <c r="E3167" s="205"/>
      <c r="F3167" s="205"/>
      <c r="G3167" s="205"/>
      <c r="H3167" s="205"/>
    </row>
    <row r="3168" spans="5:8">
      <c r="E3168" s="205"/>
      <c r="F3168" s="205"/>
      <c r="G3168" s="205"/>
      <c r="H3168" s="205"/>
    </row>
    <row r="3169" spans="5:8">
      <c r="E3169" s="205"/>
      <c r="F3169" s="205"/>
      <c r="G3169" s="205"/>
      <c r="H3169" s="205"/>
    </row>
    <row r="3170" spans="5:8">
      <c r="E3170" s="205"/>
      <c r="F3170" s="205"/>
      <c r="G3170" s="205"/>
      <c r="H3170" s="205"/>
    </row>
    <row r="3171" spans="5:8">
      <c r="E3171" s="205"/>
      <c r="F3171" s="205"/>
      <c r="G3171" s="205"/>
      <c r="H3171" s="205"/>
    </row>
    <row r="3172" spans="5:8">
      <c r="E3172" s="205"/>
      <c r="F3172" s="205"/>
      <c r="G3172" s="205"/>
      <c r="H3172" s="205"/>
    </row>
    <row r="3173" spans="5:8">
      <c r="E3173" s="205"/>
      <c r="F3173" s="205"/>
      <c r="G3173" s="205"/>
      <c r="H3173" s="205"/>
    </row>
    <row r="3174" spans="5:8">
      <c r="E3174" s="205"/>
      <c r="F3174" s="205"/>
      <c r="G3174" s="205"/>
      <c r="H3174" s="205"/>
    </row>
    <row r="3175" spans="5:8">
      <c r="E3175" s="205"/>
      <c r="F3175" s="205"/>
      <c r="G3175" s="205"/>
      <c r="H3175" s="205"/>
    </row>
    <row r="3176" spans="5:8">
      <c r="E3176" s="205"/>
      <c r="F3176" s="205"/>
      <c r="G3176" s="205"/>
      <c r="H3176" s="205"/>
    </row>
    <row r="3177" spans="5:8">
      <c r="E3177" s="205"/>
      <c r="F3177" s="205"/>
      <c r="G3177" s="205"/>
      <c r="H3177" s="205"/>
    </row>
    <row r="3178" spans="5:8">
      <c r="E3178" s="205"/>
      <c r="F3178" s="205"/>
      <c r="G3178" s="205"/>
      <c r="H3178" s="205"/>
    </row>
    <row r="3179" spans="5:8">
      <c r="E3179" s="205"/>
      <c r="F3179" s="205"/>
      <c r="G3179" s="205"/>
      <c r="H3179" s="205"/>
    </row>
    <row r="3180" spans="5:8">
      <c r="E3180" s="205"/>
      <c r="F3180" s="205"/>
      <c r="G3180" s="205"/>
      <c r="H3180" s="205"/>
    </row>
    <row r="3181" spans="5:8">
      <c r="E3181" s="205"/>
      <c r="F3181" s="205"/>
      <c r="G3181" s="205"/>
      <c r="H3181" s="205"/>
    </row>
    <row r="3182" spans="5:8">
      <c r="E3182" s="205"/>
      <c r="F3182" s="205"/>
      <c r="G3182" s="205"/>
      <c r="H3182" s="205"/>
    </row>
    <row r="3183" spans="5:8">
      <c r="E3183" s="205"/>
      <c r="F3183" s="205"/>
      <c r="G3183" s="205"/>
      <c r="H3183" s="205"/>
    </row>
    <row r="3184" spans="5:8">
      <c r="E3184" s="205"/>
      <c r="F3184" s="205"/>
      <c r="G3184" s="205"/>
      <c r="H3184" s="205"/>
    </row>
    <row r="3185" spans="5:8">
      <c r="E3185" s="205"/>
      <c r="F3185" s="205"/>
      <c r="G3185" s="205"/>
      <c r="H3185" s="205"/>
    </row>
    <row r="3186" spans="5:8">
      <c r="E3186" s="205"/>
      <c r="F3186" s="205"/>
      <c r="G3186" s="205"/>
      <c r="H3186" s="205"/>
    </row>
    <row r="3187" spans="5:8">
      <c r="E3187" s="205"/>
      <c r="F3187" s="205"/>
      <c r="G3187" s="205"/>
      <c r="H3187" s="205"/>
    </row>
    <row r="3188" spans="5:8">
      <c r="E3188" s="205"/>
      <c r="F3188" s="205"/>
      <c r="G3188" s="205"/>
      <c r="H3188" s="205"/>
    </row>
    <row r="3189" spans="5:8">
      <c r="E3189" s="205"/>
      <c r="F3189" s="205"/>
      <c r="G3189" s="205"/>
      <c r="H3189" s="205"/>
    </row>
    <row r="3190" spans="5:8">
      <c r="E3190" s="205"/>
      <c r="F3190" s="205"/>
      <c r="G3190" s="205"/>
      <c r="H3190" s="205"/>
    </row>
    <row r="3191" spans="5:8">
      <c r="E3191" s="205"/>
      <c r="F3191" s="205"/>
      <c r="G3191" s="205"/>
      <c r="H3191" s="205"/>
    </row>
    <row r="3192" spans="5:8">
      <c r="E3192" s="205"/>
      <c r="F3192" s="205"/>
      <c r="G3192" s="205"/>
      <c r="H3192" s="205"/>
    </row>
    <row r="3193" spans="5:8">
      <c r="E3193" s="205"/>
      <c r="F3193" s="205"/>
      <c r="G3193" s="205"/>
      <c r="H3193" s="205"/>
    </row>
    <row r="3194" spans="5:8">
      <c r="E3194" s="205"/>
      <c r="F3194" s="205"/>
      <c r="G3194" s="205"/>
      <c r="H3194" s="205"/>
    </row>
    <row r="3195" spans="5:8">
      <c r="E3195" s="205"/>
      <c r="F3195" s="205"/>
      <c r="G3195" s="205"/>
      <c r="H3195" s="205"/>
    </row>
    <row r="3196" spans="5:8">
      <c r="E3196" s="205"/>
      <c r="F3196" s="205"/>
      <c r="G3196" s="205"/>
      <c r="H3196" s="205"/>
    </row>
    <row r="3197" spans="5:8">
      <c r="E3197" s="205"/>
      <c r="F3197" s="205"/>
      <c r="G3197" s="205"/>
      <c r="H3197" s="205"/>
    </row>
    <row r="3198" spans="5:8">
      <c r="E3198" s="205"/>
      <c r="F3198" s="205"/>
      <c r="G3198" s="205"/>
      <c r="H3198" s="205"/>
    </row>
    <row r="3199" spans="5:8">
      <c r="E3199" s="205"/>
      <c r="F3199" s="205"/>
      <c r="G3199" s="205"/>
      <c r="H3199" s="205"/>
    </row>
    <row r="3200" spans="5:8">
      <c r="E3200" s="205"/>
      <c r="F3200" s="205"/>
      <c r="G3200" s="205"/>
      <c r="H3200" s="205"/>
    </row>
    <row r="3201" spans="5:8">
      <c r="E3201" s="205"/>
      <c r="F3201" s="205"/>
      <c r="G3201" s="205"/>
      <c r="H3201" s="205"/>
    </row>
    <row r="3202" spans="5:8">
      <c r="E3202" s="205"/>
      <c r="F3202" s="205"/>
      <c r="G3202" s="205"/>
      <c r="H3202" s="205"/>
    </row>
    <row r="3203" spans="5:8">
      <c r="E3203" s="205"/>
      <c r="F3203" s="205"/>
      <c r="G3203" s="205"/>
      <c r="H3203" s="205"/>
    </row>
    <row r="3204" spans="5:8">
      <c r="E3204" s="205"/>
      <c r="F3204" s="205"/>
      <c r="G3204" s="205"/>
      <c r="H3204" s="205"/>
    </row>
    <row r="3205" spans="5:8">
      <c r="E3205" s="205"/>
      <c r="F3205" s="205"/>
      <c r="G3205" s="205"/>
      <c r="H3205" s="205"/>
    </row>
    <row r="3206" spans="5:8">
      <c r="E3206" s="205"/>
      <c r="F3206" s="205"/>
      <c r="G3206" s="205"/>
      <c r="H3206" s="205"/>
    </row>
    <row r="3207" spans="5:8">
      <c r="E3207" s="205"/>
      <c r="F3207" s="205"/>
      <c r="G3207" s="205"/>
      <c r="H3207" s="205"/>
    </row>
    <row r="3208" spans="5:8">
      <c r="E3208" s="205"/>
      <c r="F3208" s="205"/>
      <c r="G3208" s="205"/>
      <c r="H3208" s="205"/>
    </row>
    <row r="3209" spans="5:8">
      <c r="E3209" s="205"/>
      <c r="F3209" s="205"/>
      <c r="G3209" s="205"/>
      <c r="H3209" s="205"/>
    </row>
    <row r="3210" spans="5:8">
      <c r="E3210" s="205"/>
      <c r="F3210" s="205"/>
      <c r="G3210" s="205"/>
      <c r="H3210" s="205"/>
    </row>
    <row r="3211" spans="5:8">
      <c r="E3211" s="205"/>
      <c r="F3211" s="205"/>
      <c r="G3211" s="205"/>
      <c r="H3211" s="205"/>
    </row>
    <row r="3212" spans="5:8">
      <c r="E3212" s="205"/>
      <c r="F3212" s="205"/>
      <c r="G3212" s="205"/>
      <c r="H3212" s="205"/>
    </row>
    <row r="3213" spans="5:8">
      <c r="E3213" s="205"/>
      <c r="F3213" s="205"/>
      <c r="G3213" s="205"/>
      <c r="H3213" s="205"/>
    </row>
    <row r="3214" spans="5:8">
      <c r="E3214" s="205"/>
      <c r="F3214" s="205"/>
      <c r="G3214" s="205"/>
      <c r="H3214" s="205"/>
    </row>
    <row r="3215" spans="5:8">
      <c r="E3215" s="205"/>
      <c r="F3215" s="205"/>
      <c r="G3215" s="205"/>
      <c r="H3215" s="205"/>
    </row>
    <row r="3216" spans="5:8">
      <c r="E3216" s="205"/>
      <c r="F3216" s="205"/>
      <c r="G3216" s="205"/>
      <c r="H3216" s="205"/>
    </row>
    <row r="3217" spans="5:8">
      <c r="E3217" s="205"/>
      <c r="F3217" s="205"/>
      <c r="G3217" s="205"/>
      <c r="H3217" s="205"/>
    </row>
    <row r="3218" spans="5:8">
      <c r="E3218" s="205"/>
      <c r="F3218" s="205"/>
      <c r="G3218" s="205"/>
      <c r="H3218" s="205"/>
    </row>
    <row r="3219" spans="5:8">
      <c r="E3219" s="205"/>
      <c r="F3219" s="205"/>
      <c r="G3219" s="205"/>
      <c r="H3219" s="205"/>
    </row>
    <row r="3220" spans="5:8">
      <c r="E3220" s="205"/>
      <c r="F3220" s="205"/>
      <c r="G3220" s="205"/>
      <c r="H3220" s="205"/>
    </row>
    <row r="3221" spans="5:8">
      <c r="E3221" s="205"/>
      <c r="F3221" s="205"/>
      <c r="G3221" s="205"/>
      <c r="H3221" s="205"/>
    </row>
    <row r="3222" spans="5:8">
      <c r="E3222" s="205"/>
      <c r="F3222" s="205"/>
      <c r="G3222" s="205"/>
      <c r="H3222" s="205"/>
    </row>
    <row r="3223" spans="5:8">
      <c r="E3223" s="205"/>
      <c r="F3223" s="205"/>
      <c r="G3223" s="205"/>
      <c r="H3223" s="205"/>
    </row>
    <row r="3224" spans="5:8">
      <c r="E3224" s="205"/>
      <c r="F3224" s="205"/>
      <c r="G3224" s="205"/>
      <c r="H3224" s="205"/>
    </row>
    <row r="3225" spans="5:8">
      <c r="E3225" s="205"/>
      <c r="F3225" s="205"/>
      <c r="G3225" s="205"/>
      <c r="H3225" s="205"/>
    </row>
    <row r="3226" spans="5:8">
      <c r="E3226" s="205"/>
      <c r="F3226" s="205"/>
      <c r="G3226" s="205"/>
      <c r="H3226" s="205"/>
    </row>
    <row r="3227" spans="5:8">
      <c r="E3227" s="205"/>
      <c r="F3227" s="205"/>
      <c r="G3227" s="205"/>
      <c r="H3227" s="205"/>
    </row>
    <row r="3228" spans="5:8">
      <c r="E3228" s="205"/>
      <c r="F3228" s="205"/>
      <c r="G3228" s="205"/>
      <c r="H3228" s="205"/>
    </row>
    <row r="3229" spans="5:8">
      <c r="E3229" s="205"/>
      <c r="F3229" s="205"/>
      <c r="G3229" s="205"/>
      <c r="H3229" s="205"/>
    </row>
    <row r="3230" spans="5:8">
      <c r="E3230" s="205"/>
      <c r="F3230" s="205"/>
      <c r="G3230" s="205"/>
      <c r="H3230" s="205"/>
    </row>
    <row r="3231" spans="5:8">
      <c r="E3231" s="205"/>
      <c r="F3231" s="205"/>
      <c r="G3231" s="205"/>
      <c r="H3231" s="205"/>
    </row>
    <row r="3232" spans="5:8">
      <c r="E3232" s="205"/>
      <c r="F3232" s="205"/>
      <c r="G3232" s="205"/>
      <c r="H3232" s="205"/>
    </row>
    <row r="3233" spans="5:8">
      <c r="E3233" s="205"/>
      <c r="F3233" s="205"/>
      <c r="G3233" s="205"/>
      <c r="H3233" s="205"/>
    </row>
    <row r="3234" spans="5:8">
      <c r="E3234" s="205"/>
      <c r="F3234" s="205"/>
      <c r="G3234" s="205"/>
      <c r="H3234" s="205"/>
    </row>
    <row r="3235" spans="5:8">
      <c r="E3235" s="205"/>
      <c r="F3235" s="205"/>
      <c r="G3235" s="205"/>
      <c r="H3235" s="205"/>
    </row>
    <row r="3236" spans="5:8">
      <c r="E3236" s="205"/>
      <c r="F3236" s="205"/>
      <c r="G3236" s="205"/>
      <c r="H3236" s="205"/>
    </row>
    <row r="3237" spans="5:8">
      <c r="E3237" s="205"/>
      <c r="F3237" s="205"/>
      <c r="G3237" s="205"/>
      <c r="H3237" s="205"/>
    </row>
    <row r="3238" spans="5:8">
      <c r="E3238" s="205"/>
      <c r="F3238" s="205"/>
      <c r="G3238" s="205"/>
      <c r="H3238" s="205"/>
    </row>
    <row r="3239" spans="5:8">
      <c r="E3239" s="205"/>
      <c r="F3239" s="205"/>
      <c r="G3239" s="205"/>
      <c r="H3239" s="205"/>
    </row>
    <row r="3240" spans="5:8">
      <c r="E3240" s="205"/>
      <c r="F3240" s="205"/>
      <c r="G3240" s="205"/>
      <c r="H3240" s="205"/>
    </row>
    <row r="3241" spans="5:8">
      <c r="E3241" s="205"/>
      <c r="F3241" s="205"/>
      <c r="G3241" s="205"/>
      <c r="H3241" s="205"/>
    </row>
    <row r="3242" spans="5:8">
      <c r="E3242" s="205"/>
      <c r="F3242" s="205"/>
      <c r="G3242" s="205"/>
      <c r="H3242" s="205"/>
    </row>
    <row r="3243" spans="5:8">
      <c r="E3243" s="205"/>
      <c r="F3243" s="205"/>
      <c r="G3243" s="205"/>
      <c r="H3243" s="205"/>
    </row>
    <row r="3244" spans="5:8">
      <c r="E3244" s="205"/>
      <c r="F3244" s="205"/>
      <c r="G3244" s="205"/>
      <c r="H3244" s="205"/>
    </row>
    <row r="3245" spans="5:8">
      <c r="E3245" s="205"/>
      <c r="F3245" s="205"/>
      <c r="G3245" s="205"/>
      <c r="H3245" s="205"/>
    </row>
    <row r="3246" spans="5:8">
      <c r="E3246" s="205"/>
      <c r="F3246" s="205"/>
      <c r="G3246" s="205"/>
      <c r="H3246" s="205"/>
    </row>
    <row r="3247" spans="5:8">
      <c r="E3247" s="205"/>
      <c r="F3247" s="205"/>
      <c r="G3247" s="205"/>
      <c r="H3247" s="205"/>
    </row>
    <row r="3248" spans="5:8">
      <c r="E3248" s="205"/>
      <c r="F3248" s="205"/>
      <c r="G3248" s="205"/>
      <c r="H3248" s="205"/>
    </row>
    <row r="3249" spans="5:8">
      <c r="E3249" s="205"/>
      <c r="F3249" s="205"/>
      <c r="G3249" s="205"/>
      <c r="H3249" s="205"/>
    </row>
    <row r="3250" spans="5:8">
      <c r="E3250" s="205"/>
      <c r="F3250" s="205"/>
      <c r="G3250" s="205"/>
      <c r="H3250" s="205"/>
    </row>
    <row r="3251" spans="5:8">
      <c r="E3251" s="205"/>
      <c r="F3251" s="205"/>
      <c r="G3251" s="205"/>
      <c r="H3251" s="205"/>
    </row>
    <row r="3252" spans="5:8">
      <c r="E3252" s="205"/>
      <c r="F3252" s="205"/>
      <c r="G3252" s="205"/>
      <c r="H3252" s="205"/>
    </row>
    <row r="3253" spans="5:8">
      <c r="E3253" s="205"/>
      <c r="F3253" s="205"/>
      <c r="G3253" s="205"/>
      <c r="H3253" s="205"/>
    </row>
    <row r="3254" spans="5:8">
      <c r="E3254" s="205"/>
      <c r="F3254" s="205"/>
      <c r="G3254" s="205"/>
      <c r="H3254" s="205"/>
    </row>
    <row r="3255" spans="5:8">
      <c r="E3255" s="205"/>
      <c r="F3255" s="205"/>
      <c r="G3255" s="205"/>
      <c r="H3255" s="205"/>
    </row>
    <row r="3256" spans="5:8">
      <c r="E3256" s="205"/>
      <c r="F3256" s="205"/>
      <c r="G3256" s="205"/>
      <c r="H3256" s="205"/>
    </row>
    <row r="3257" spans="5:8">
      <c r="E3257" s="205"/>
      <c r="F3257" s="205"/>
      <c r="G3257" s="205"/>
      <c r="H3257" s="205"/>
    </row>
    <row r="3258" spans="5:8">
      <c r="E3258" s="205"/>
      <c r="F3258" s="205"/>
      <c r="G3258" s="205"/>
      <c r="H3258" s="205"/>
    </row>
    <row r="3259" spans="5:8">
      <c r="E3259" s="205"/>
      <c r="F3259" s="205"/>
      <c r="G3259" s="205"/>
      <c r="H3259" s="205"/>
    </row>
    <row r="3260" spans="5:8">
      <c r="E3260" s="205"/>
      <c r="F3260" s="205"/>
      <c r="G3260" s="205"/>
      <c r="H3260" s="205"/>
    </row>
    <row r="3261" spans="5:8">
      <c r="E3261" s="205"/>
      <c r="F3261" s="205"/>
      <c r="G3261" s="205"/>
      <c r="H3261" s="205"/>
    </row>
    <row r="3262" spans="5:8">
      <c r="E3262" s="205"/>
      <c r="F3262" s="205"/>
      <c r="G3262" s="205"/>
      <c r="H3262" s="205"/>
    </row>
    <row r="3263" spans="5:8">
      <c r="E3263" s="205"/>
      <c r="F3263" s="205"/>
      <c r="G3263" s="205"/>
      <c r="H3263" s="205"/>
    </row>
    <row r="3264" spans="5:8">
      <c r="E3264" s="205"/>
      <c r="F3264" s="205"/>
      <c r="G3264" s="205"/>
      <c r="H3264" s="205"/>
    </row>
    <row r="3265" spans="5:8">
      <c r="E3265" s="205"/>
      <c r="F3265" s="205"/>
      <c r="G3265" s="205"/>
      <c r="H3265" s="205"/>
    </row>
    <row r="3266" spans="5:8">
      <c r="E3266" s="205"/>
      <c r="F3266" s="205"/>
      <c r="G3266" s="205"/>
      <c r="H3266" s="205"/>
    </row>
    <row r="3267" spans="5:8">
      <c r="E3267" s="205"/>
      <c r="F3267" s="205"/>
      <c r="G3267" s="205"/>
      <c r="H3267" s="205"/>
    </row>
    <row r="3268" spans="5:8">
      <c r="E3268" s="205"/>
      <c r="F3268" s="205"/>
      <c r="G3268" s="205"/>
      <c r="H3268" s="205"/>
    </row>
    <row r="3269" spans="5:8">
      <c r="E3269" s="205"/>
      <c r="F3269" s="205"/>
      <c r="G3269" s="205"/>
      <c r="H3269" s="205"/>
    </row>
    <row r="3270" spans="5:8">
      <c r="E3270" s="205"/>
      <c r="F3270" s="205"/>
      <c r="G3270" s="205"/>
      <c r="H3270" s="205"/>
    </row>
    <row r="3271" spans="5:8">
      <c r="E3271" s="205"/>
      <c r="F3271" s="205"/>
      <c r="G3271" s="205"/>
      <c r="H3271" s="205"/>
    </row>
    <row r="3272" spans="5:8">
      <c r="E3272" s="205"/>
      <c r="F3272" s="205"/>
      <c r="G3272" s="205"/>
      <c r="H3272" s="205"/>
    </row>
    <row r="3273" spans="5:8">
      <c r="E3273" s="205"/>
      <c r="F3273" s="205"/>
      <c r="G3273" s="205"/>
      <c r="H3273" s="205"/>
    </row>
    <row r="3274" spans="5:8">
      <c r="E3274" s="205"/>
      <c r="F3274" s="205"/>
      <c r="G3274" s="205"/>
      <c r="H3274" s="205"/>
    </row>
    <row r="3275" spans="5:8">
      <c r="E3275" s="205"/>
      <c r="F3275" s="205"/>
      <c r="G3275" s="205"/>
      <c r="H3275" s="205"/>
    </row>
    <row r="3276" spans="5:8">
      <c r="E3276" s="205"/>
      <c r="F3276" s="205"/>
      <c r="G3276" s="205"/>
      <c r="H3276" s="205"/>
    </row>
    <row r="3277" spans="5:8">
      <c r="E3277" s="205"/>
      <c r="F3277" s="205"/>
      <c r="G3277" s="205"/>
      <c r="H3277" s="205"/>
    </row>
    <row r="3278" spans="5:8">
      <c r="E3278" s="205"/>
      <c r="F3278" s="205"/>
      <c r="G3278" s="205"/>
      <c r="H3278" s="205"/>
    </row>
    <row r="3279" spans="5:8">
      <c r="E3279" s="205"/>
      <c r="F3279" s="205"/>
      <c r="G3279" s="205"/>
      <c r="H3279" s="205"/>
    </row>
    <row r="3280" spans="5:8">
      <c r="E3280" s="205"/>
      <c r="F3280" s="205"/>
      <c r="G3280" s="205"/>
      <c r="H3280" s="205"/>
    </row>
    <row r="3281" spans="5:8">
      <c r="E3281" s="205"/>
      <c r="F3281" s="205"/>
      <c r="G3281" s="205"/>
      <c r="H3281" s="205"/>
    </row>
    <row r="3282" spans="5:8">
      <c r="E3282" s="205"/>
      <c r="F3282" s="205"/>
      <c r="G3282" s="205"/>
      <c r="H3282" s="205"/>
    </row>
    <row r="3283" spans="5:8">
      <c r="E3283" s="205"/>
      <c r="F3283" s="205"/>
      <c r="G3283" s="205"/>
      <c r="H3283" s="205"/>
    </row>
    <row r="3284" spans="5:8">
      <c r="E3284" s="205"/>
      <c r="F3284" s="205"/>
      <c r="G3284" s="205"/>
      <c r="H3284" s="205"/>
    </row>
    <row r="3285" spans="5:8">
      <c r="E3285" s="205"/>
      <c r="F3285" s="205"/>
      <c r="G3285" s="205"/>
      <c r="H3285" s="205"/>
    </row>
    <row r="3286" spans="5:8">
      <c r="E3286" s="205"/>
      <c r="F3286" s="205"/>
      <c r="G3286" s="205"/>
      <c r="H3286" s="205"/>
    </row>
    <row r="3287" spans="5:8">
      <c r="E3287" s="205"/>
      <c r="F3287" s="205"/>
      <c r="G3287" s="205"/>
      <c r="H3287" s="205"/>
    </row>
    <row r="3288" spans="5:8">
      <c r="E3288" s="205"/>
      <c r="F3288" s="205"/>
      <c r="G3288" s="205"/>
      <c r="H3288" s="205"/>
    </row>
    <row r="3289" spans="5:8">
      <c r="E3289" s="205"/>
      <c r="F3289" s="205"/>
      <c r="G3289" s="205"/>
      <c r="H3289" s="205"/>
    </row>
    <row r="3290" spans="5:8">
      <c r="E3290" s="205"/>
      <c r="F3290" s="205"/>
      <c r="G3290" s="205"/>
      <c r="H3290" s="205"/>
    </row>
    <row r="3291" spans="5:8">
      <c r="E3291" s="205"/>
      <c r="F3291" s="205"/>
      <c r="G3291" s="205"/>
      <c r="H3291" s="205"/>
    </row>
    <row r="3292" spans="5:8">
      <c r="E3292" s="205"/>
      <c r="F3292" s="205"/>
      <c r="G3292" s="205"/>
      <c r="H3292" s="205"/>
    </row>
    <row r="3293" spans="5:8">
      <c r="E3293" s="205"/>
      <c r="F3293" s="205"/>
      <c r="G3293" s="205"/>
      <c r="H3293" s="205"/>
    </row>
    <row r="3294" spans="5:8">
      <c r="E3294" s="205"/>
      <c r="F3294" s="205"/>
      <c r="G3294" s="205"/>
      <c r="H3294" s="205"/>
    </row>
    <row r="3295" spans="5:8">
      <c r="E3295" s="205"/>
      <c r="F3295" s="205"/>
      <c r="G3295" s="205"/>
      <c r="H3295" s="205"/>
    </row>
    <row r="3296" spans="5:8">
      <c r="E3296" s="205"/>
      <c r="F3296" s="205"/>
      <c r="G3296" s="205"/>
      <c r="H3296" s="205"/>
    </row>
    <row r="3297" spans="5:8">
      <c r="E3297" s="205"/>
      <c r="F3297" s="205"/>
      <c r="G3297" s="205"/>
      <c r="H3297" s="205"/>
    </row>
    <row r="3298" spans="5:8">
      <c r="E3298" s="205"/>
      <c r="F3298" s="205"/>
      <c r="G3298" s="205"/>
      <c r="H3298" s="205"/>
    </row>
    <row r="3299" spans="5:8">
      <c r="E3299" s="205"/>
      <c r="F3299" s="205"/>
      <c r="G3299" s="205"/>
      <c r="H3299" s="205"/>
    </row>
    <row r="3300" spans="5:8">
      <c r="E3300" s="205"/>
      <c r="F3300" s="205"/>
      <c r="G3300" s="205"/>
      <c r="H3300" s="205"/>
    </row>
    <row r="3301" spans="5:8">
      <c r="E3301" s="205"/>
      <c r="F3301" s="205"/>
      <c r="G3301" s="205"/>
      <c r="H3301" s="205"/>
    </row>
    <row r="3302" spans="5:8">
      <c r="E3302" s="205"/>
      <c r="F3302" s="205"/>
      <c r="G3302" s="205"/>
      <c r="H3302" s="205"/>
    </row>
    <row r="3303" spans="5:8">
      <c r="E3303" s="205"/>
      <c r="F3303" s="205"/>
      <c r="G3303" s="205"/>
      <c r="H3303" s="205"/>
    </row>
    <row r="3304" spans="5:8">
      <c r="E3304" s="205"/>
      <c r="F3304" s="205"/>
      <c r="G3304" s="205"/>
      <c r="H3304" s="205"/>
    </row>
    <row r="3305" spans="5:8">
      <c r="E3305" s="205"/>
      <c r="F3305" s="205"/>
      <c r="G3305" s="205"/>
      <c r="H3305" s="205"/>
    </row>
    <row r="3306" spans="5:8">
      <c r="E3306" s="205"/>
      <c r="F3306" s="205"/>
      <c r="G3306" s="205"/>
      <c r="H3306" s="205"/>
    </row>
    <row r="3307" spans="5:8">
      <c r="E3307" s="205"/>
      <c r="F3307" s="205"/>
      <c r="G3307" s="205"/>
      <c r="H3307" s="205"/>
    </row>
    <row r="3308" spans="5:8">
      <c r="E3308" s="205"/>
      <c r="F3308" s="205"/>
      <c r="G3308" s="205"/>
      <c r="H3308" s="205"/>
    </row>
    <row r="3309" spans="5:8">
      <c r="E3309" s="205"/>
      <c r="F3309" s="205"/>
      <c r="G3309" s="205"/>
      <c r="H3309" s="205"/>
    </row>
    <row r="3310" spans="5:8">
      <c r="E3310" s="205"/>
      <c r="F3310" s="205"/>
      <c r="G3310" s="205"/>
      <c r="H3310" s="205"/>
    </row>
    <row r="3311" spans="5:8">
      <c r="E3311" s="205"/>
      <c r="F3311" s="205"/>
      <c r="G3311" s="205"/>
      <c r="H3311" s="205"/>
    </row>
    <row r="3312" spans="5:8">
      <c r="E3312" s="205"/>
      <c r="F3312" s="205"/>
      <c r="G3312" s="205"/>
      <c r="H3312" s="205"/>
    </row>
    <row r="3313" spans="5:8">
      <c r="E3313" s="205"/>
      <c r="F3313" s="205"/>
      <c r="G3313" s="205"/>
      <c r="H3313" s="205"/>
    </row>
    <row r="3314" spans="5:8">
      <c r="E3314" s="205"/>
      <c r="F3314" s="205"/>
      <c r="G3314" s="205"/>
      <c r="H3314" s="205"/>
    </row>
    <row r="3315" spans="5:8">
      <c r="E3315" s="205"/>
      <c r="F3315" s="205"/>
      <c r="G3315" s="205"/>
      <c r="H3315" s="205"/>
    </row>
    <row r="3316" spans="5:8">
      <c r="E3316" s="205"/>
      <c r="F3316" s="205"/>
      <c r="G3316" s="205"/>
      <c r="H3316" s="205"/>
    </row>
    <row r="3317" spans="5:8">
      <c r="E3317" s="205"/>
      <c r="F3317" s="205"/>
      <c r="G3317" s="205"/>
      <c r="H3317" s="205"/>
    </row>
    <row r="3318" spans="5:8">
      <c r="E3318" s="205"/>
      <c r="F3318" s="205"/>
      <c r="G3318" s="205"/>
      <c r="H3318" s="205"/>
    </row>
    <row r="3319" spans="5:8">
      <c r="E3319" s="205"/>
      <c r="F3319" s="205"/>
      <c r="G3319" s="205"/>
      <c r="H3319" s="205"/>
    </row>
    <row r="3320" spans="5:8">
      <c r="E3320" s="205"/>
      <c r="F3320" s="205"/>
      <c r="G3320" s="205"/>
      <c r="H3320" s="205"/>
    </row>
    <row r="3321" spans="5:8">
      <c r="E3321" s="205"/>
      <c r="F3321" s="205"/>
      <c r="G3321" s="205"/>
      <c r="H3321" s="205"/>
    </row>
    <row r="3322" spans="5:8">
      <c r="E3322" s="205"/>
      <c r="F3322" s="205"/>
      <c r="G3322" s="205"/>
      <c r="H3322" s="205"/>
    </row>
    <row r="3323" spans="5:8">
      <c r="E3323" s="205"/>
      <c r="F3323" s="205"/>
      <c r="G3323" s="205"/>
      <c r="H3323" s="205"/>
    </row>
    <row r="3324" spans="5:8">
      <c r="E3324" s="205"/>
      <c r="F3324" s="205"/>
      <c r="G3324" s="205"/>
      <c r="H3324" s="205"/>
    </row>
    <row r="3325" spans="5:8">
      <c r="E3325" s="205"/>
      <c r="F3325" s="205"/>
      <c r="G3325" s="205"/>
      <c r="H3325" s="205"/>
    </row>
    <row r="3326" spans="5:8">
      <c r="E3326" s="205"/>
      <c r="F3326" s="205"/>
      <c r="G3326" s="205"/>
      <c r="H3326" s="205"/>
    </row>
    <row r="3327" spans="5:8">
      <c r="E3327" s="205"/>
      <c r="F3327" s="205"/>
      <c r="G3327" s="205"/>
      <c r="H3327" s="205"/>
    </row>
    <row r="3328" spans="5:8">
      <c r="E3328" s="205"/>
      <c r="F3328" s="205"/>
      <c r="G3328" s="205"/>
      <c r="H3328" s="205"/>
    </row>
    <row r="3329" spans="5:8">
      <c r="E3329" s="205"/>
      <c r="F3329" s="205"/>
      <c r="G3329" s="205"/>
      <c r="H3329" s="205"/>
    </row>
    <row r="3330" spans="5:8">
      <c r="E3330" s="205"/>
      <c r="F3330" s="205"/>
      <c r="G3330" s="205"/>
      <c r="H3330" s="205"/>
    </row>
    <row r="3331" spans="5:8">
      <c r="E3331" s="205"/>
      <c r="F3331" s="205"/>
      <c r="G3331" s="205"/>
      <c r="H3331" s="205"/>
    </row>
    <row r="3332" spans="5:8">
      <c r="E3332" s="205"/>
      <c r="F3332" s="205"/>
      <c r="G3332" s="205"/>
      <c r="H3332" s="205"/>
    </row>
    <row r="3333" spans="5:8">
      <c r="E3333" s="205"/>
      <c r="F3333" s="205"/>
      <c r="G3333" s="205"/>
      <c r="H3333" s="205"/>
    </row>
    <row r="3334" spans="5:8">
      <c r="E3334" s="205"/>
      <c r="F3334" s="205"/>
      <c r="G3334" s="205"/>
      <c r="H3334" s="205"/>
    </row>
    <row r="3335" spans="5:8">
      <c r="E3335" s="205"/>
      <c r="F3335" s="205"/>
      <c r="G3335" s="205"/>
      <c r="H3335" s="205"/>
    </row>
    <row r="3336" spans="5:8">
      <c r="E3336" s="205"/>
      <c r="F3336" s="205"/>
      <c r="G3336" s="205"/>
      <c r="H3336" s="205"/>
    </row>
    <row r="3337" spans="5:8">
      <c r="E3337" s="205"/>
      <c r="F3337" s="205"/>
      <c r="G3337" s="205"/>
      <c r="H3337" s="205"/>
    </row>
    <row r="3338" spans="5:8">
      <c r="E3338" s="205"/>
      <c r="F3338" s="205"/>
      <c r="G3338" s="205"/>
      <c r="H3338" s="205"/>
    </row>
    <row r="3339" spans="5:8">
      <c r="E3339" s="205"/>
      <c r="F3339" s="205"/>
      <c r="G3339" s="205"/>
      <c r="H3339" s="205"/>
    </row>
    <row r="3340" spans="5:8">
      <c r="E3340" s="205"/>
      <c r="F3340" s="205"/>
      <c r="G3340" s="205"/>
      <c r="H3340" s="205"/>
    </row>
    <row r="3341" spans="5:8">
      <c r="E3341" s="205"/>
      <c r="F3341" s="205"/>
      <c r="G3341" s="205"/>
      <c r="H3341" s="205"/>
    </row>
    <row r="3342" spans="5:8">
      <c r="E3342" s="205"/>
      <c r="F3342" s="205"/>
      <c r="G3342" s="205"/>
      <c r="H3342" s="205"/>
    </row>
    <row r="3343" spans="5:8">
      <c r="E3343" s="205"/>
      <c r="F3343" s="205"/>
      <c r="G3343" s="205"/>
      <c r="H3343" s="205"/>
    </row>
    <row r="3344" spans="5:8">
      <c r="E3344" s="205"/>
      <c r="F3344" s="205"/>
      <c r="G3344" s="205"/>
      <c r="H3344" s="205"/>
    </row>
    <row r="3345" spans="5:8">
      <c r="E3345" s="205"/>
      <c r="F3345" s="205"/>
      <c r="G3345" s="205"/>
      <c r="H3345" s="205"/>
    </row>
    <row r="3346" spans="5:8">
      <c r="E3346" s="205"/>
      <c r="F3346" s="205"/>
      <c r="G3346" s="205"/>
      <c r="H3346" s="205"/>
    </row>
    <row r="3347" spans="5:8">
      <c r="E3347" s="205"/>
      <c r="F3347" s="205"/>
      <c r="G3347" s="205"/>
      <c r="H3347" s="205"/>
    </row>
    <row r="3348" spans="5:8">
      <c r="E3348" s="205"/>
      <c r="F3348" s="205"/>
      <c r="G3348" s="205"/>
      <c r="H3348" s="205"/>
    </row>
    <row r="3349" spans="5:8">
      <c r="E3349" s="205"/>
      <c r="F3349" s="205"/>
      <c r="G3349" s="205"/>
      <c r="H3349" s="205"/>
    </row>
    <row r="3350" spans="5:8">
      <c r="E3350" s="205"/>
      <c r="F3350" s="205"/>
      <c r="G3350" s="205"/>
      <c r="H3350" s="205"/>
    </row>
    <row r="3351" spans="5:8">
      <c r="E3351" s="205"/>
      <c r="F3351" s="205"/>
      <c r="G3351" s="205"/>
      <c r="H3351" s="205"/>
    </row>
    <row r="3352" spans="5:8">
      <c r="E3352" s="205"/>
      <c r="F3352" s="205"/>
      <c r="G3352" s="205"/>
      <c r="H3352" s="205"/>
    </row>
    <row r="3353" spans="5:8">
      <c r="E3353" s="205"/>
      <c r="F3353" s="205"/>
      <c r="G3353" s="205"/>
      <c r="H3353" s="205"/>
    </row>
    <row r="3354" spans="5:8">
      <c r="E3354" s="205"/>
      <c r="F3354" s="205"/>
      <c r="G3354" s="205"/>
      <c r="H3354" s="205"/>
    </row>
    <row r="3355" spans="5:8">
      <c r="E3355" s="205"/>
      <c r="F3355" s="205"/>
      <c r="G3355" s="205"/>
      <c r="H3355" s="205"/>
    </row>
    <row r="3356" spans="5:8">
      <c r="E3356" s="205"/>
      <c r="F3356" s="205"/>
      <c r="G3356" s="205"/>
      <c r="H3356" s="205"/>
    </row>
    <row r="3357" spans="5:8">
      <c r="E3357" s="205"/>
      <c r="F3357" s="205"/>
      <c r="G3357" s="205"/>
      <c r="H3357" s="205"/>
    </row>
    <row r="3358" spans="5:8">
      <c r="E3358" s="205"/>
      <c r="F3358" s="205"/>
      <c r="G3358" s="205"/>
      <c r="H3358" s="205"/>
    </row>
    <row r="3359" spans="5:8">
      <c r="E3359" s="205"/>
      <c r="F3359" s="205"/>
      <c r="G3359" s="205"/>
      <c r="H3359" s="205"/>
    </row>
    <row r="3360" spans="5:8">
      <c r="E3360" s="205"/>
      <c r="F3360" s="205"/>
      <c r="G3360" s="205"/>
      <c r="H3360" s="205"/>
    </row>
    <row r="3361" spans="5:8">
      <c r="E3361" s="205"/>
      <c r="F3361" s="205"/>
      <c r="G3361" s="205"/>
      <c r="H3361" s="205"/>
    </row>
    <row r="3362" spans="5:8">
      <c r="E3362" s="205"/>
      <c r="F3362" s="205"/>
      <c r="G3362" s="205"/>
      <c r="H3362" s="205"/>
    </row>
    <row r="3363" spans="5:8">
      <c r="E3363" s="205"/>
      <c r="F3363" s="205"/>
      <c r="G3363" s="205"/>
      <c r="H3363" s="205"/>
    </row>
    <row r="3364" spans="5:8">
      <c r="E3364" s="205"/>
      <c r="F3364" s="205"/>
      <c r="G3364" s="205"/>
      <c r="H3364" s="205"/>
    </row>
    <row r="3365" spans="5:8">
      <c r="E3365" s="205"/>
      <c r="F3365" s="205"/>
      <c r="G3365" s="205"/>
      <c r="H3365" s="205"/>
    </row>
    <row r="3366" spans="5:8">
      <c r="E3366" s="205"/>
      <c r="F3366" s="205"/>
      <c r="G3366" s="205"/>
      <c r="H3366" s="205"/>
    </row>
    <row r="3367" spans="5:8">
      <c r="E3367" s="205"/>
      <c r="F3367" s="205"/>
      <c r="G3367" s="205"/>
      <c r="H3367" s="205"/>
    </row>
    <row r="3368" spans="5:8">
      <c r="E3368" s="205"/>
      <c r="F3368" s="205"/>
      <c r="G3368" s="205"/>
      <c r="H3368" s="205"/>
    </row>
    <row r="3369" spans="5:8">
      <c r="E3369" s="205"/>
      <c r="F3369" s="205"/>
      <c r="G3369" s="205"/>
      <c r="H3369" s="205"/>
    </row>
    <row r="3370" spans="5:8">
      <c r="E3370" s="205"/>
      <c r="F3370" s="205"/>
      <c r="G3370" s="205"/>
      <c r="H3370" s="205"/>
    </row>
    <row r="3371" spans="5:8">
      <c r="E3371" s="205"/>
      <c r="F3371" s="205"/>
      <c r="G3371" s="205"/>
      <c r="H3371" s="205"/>
    </row>
    <row r="3372" spans="5:8">
      <c r="E3372" s="205"/>
      <c r="F3372" s="205"/>
      <c r="G3372" s="205"/>
      <c r="H3372" s="205"/>
    </row>
    <row r="3373" spans="5:8">
      <c r="E3373" s="205"/>
      <c r="F3373" s="205"/>
      <c r="G3373" s="205"/>
      <c r="H3373" s="205"/>
    </row>
    <row r="3374" spans="5:8">
      <c r="E3374" s="205"/>
      <c r="F3374" s="205"/>
      <c r="G3374" s="205"/>
      <c r="H3374" s="205"/>
    </row>
    <row r="3375" spans="5:8">
      <c r="E3375" s="205"/>
      <c r="F3375" s="205"/>
      <c r="G3375" s="205"/>
      <c r="H3375" s="205"/>
    </row>
    <row r="3376" spans="5:8">
      <c r="E3376" s="205"/>
      <c r="F3376" s="205"/>
      <c r="G3376" s="205"/>
      <c r="H3376" s="205"/>
    </row>
    <row r="3377" spans="5:8">
      <c r="E3377" s="205"/>
      <c r="F3377" s="205"/>
      <c r="G3377" s="205"/>
      <c r="H3377" s="205"/>
    </row>
    <row r="3378" spans="5:8">
      <c r="E3378" s="205"/>
      <c r="F3378" s="205"/>
      <c r="G3378" s="205"/>
      <c r="H3378" s="205"/>
    </row>
    <row r="3379" spans="5:8">
      <c r="E3379" s="205"/>
      <c r="F3379" s="205"/>
      <c r="G3379" s="205"/>
      <c r="H3379" s="205"/>
    </row>
    <row r="3380" spans="5:8">
      <c r="E3380" s="205"/>
      <c r="F3380" s="205"/>
      <c r="G3380" s="205"/>
      <c r="H3380" s="205"/>
    </row>
    <row r="3381" spans="5:8">
      <c r="E3381" s="205"/>
      <c r="F3381" s="205"/>
      <c r="G3381" s="205"/>
      <c r="H3381" s="205"/>
    </row>
    <row r="3382" spans="5:8">
      <c r="E3382" s="205"/>
      <c r="F3382" s="205"/>
      <c r="G3382" s="205"/>
      <c r="H3382" s="205"/>
    </row>
    <row r="3383" spans="5:8">
      <c r="E3383" s="205"/>
      <c r="F3383" s="205"/>
      <c r="G3383" s="205"/>
      <c r="H3383" s="205"/>
    </row>
    <row r="3384" spans="5:8">
      <c r="E3384" s="205"/>
      <c r="F3384" s="205"/>
      <c r="G3384" s="205"/>
      <c r="H3384" s="205"/>
    </row>
    <row r="3385" spans="5:8">
      <c r="E3385" s="205"/>
      <c r="F3385" s="205"/>
      <c r="G3385" s="205"/>
      <c r="H3385" s="205"/>
    </row>
    <row r="3386" spans="5:8">
      <c r="E3386" s="205"/>
      <c r="F3386" s="205"/>
      <c r="G3386" s="205"/>
      <c r="H3386" s="205"/>
    </row>
    <row r="3387" spans="5:8">
      <c r="E3387" s="205"/>
      <c r="F3387" s="205"/>
      <c r="G3387" s="205"/>
      <c r="H3387" s="205"/>
    </row>
    <row r="3388" spans="5:8">
      <c r="E3388" s="205"/>
      <c r="F3388" s="205"/>
      <c r="G3388" s="205"/>
      <c r="H3388" s="205"/>
    </row>
    <row r="3389" spans="5:8">
      <c r="E3389" s="205"/>
      <c r="F3389" s="205"/>
      <c r="G3389" s="205"/>
      <c r="H3389" s="205"/>
    </row>
    <row r="3390" spans="5:8">
      <c r="E3390" s="205"/>
      <c r="F3390" s="205"/>
      <c r="G3390" s="205"/>
      <c r="H3390" s="205"/>
    </row>
    <row r="3391" spans="5:8">
      <c r="E3391" s="205"/>
      <c r="F3391" s="205"/>
      <c r="G3391" s="205"/>
      <c r="H3391" s="205"/>
    </row>
    <row r="3392" spans="5:8">
      <c r="E3392" s="205"/>
      <c r="F3392" s="205"/>
      <c r="G3392" s="205"/>
      <c r="H3392" s="205"/>
    </row>
    <row r="3393" spans="5:8">
      <c r="E3393" s="205"/>
      <c r="F3393" s="205"/>
      <c r="G3393" s="205"/>
      <c r="H3393" s="205"/>
    </row>
    <row r="3394" spans="5:8">
      <c r="E3394" s="205"/>
      <c r="F3394" s="205"/>
      <c r="G3394" s="205"/>
      <c r="H3394" s="205"/>
    </row>
    <row r="3395" spans="5:8">
      <c r="E3395" s="205"/>
      <c r="F3395" s="205"/>
      <c r="G3395" s="205"/>
      <c r="H3395" s="205"/>
    </row>
    <row r="3396" spans="5:8">
      <c r="E3396" s="205"/>
      <c r="F3396" s="205"/>
      <c r="G3396" s="205"/>
      <c r="H3396" s="205"/>
    </row>
    <row r="3397" spans="5:8">
      <c r="E3397" s="205"/>
      <c r="F3397" s="205"/>
      <c r="G3397" s="205"/>
      <c r="H3397" s="205"/>
    </row>
    <row r="3398" spans="5:8">
      <c r="E3398" s="205"/>
      <c r="F3398" s="205"/>
      <c r="G3398" s="205"/>
      <c r="H3398" s="205"/>
    </row>
    <row r="3399" spans="5:8">
      <c r="E3399" s="205"/>
      <c r="F3399" s="205"/>
      <c r="G3399" s="205"/>
      <c r="H3399" s="205"/>
    </row>
    <row r="3400" spans="5:8">
      <c r="E3400" s="205"/>
      <c r="F3400" s="205"/>
      <c r="G3400" s="205"/>
      <c r="H3400" s="205"/>
    </row>
    <row r="3401" spans="5:8">
      <c r="E3401" s="205"/>
      <c r="F3401" s="205"/>
      <c r="G3401" s="205"/>
      <c r="H3401" s="205"/>
    </row>
    <row r="3402" spans="5:8">
      <c r="E3402" s="205"/>
      <c r="F3402" s="205"/>
      <c r="G3402" s="205"/>
      <c r="H3402" s="205"/>
    </row>
    <row r="3403" spans="5:8">
      <c r="E3403" s="205"/>
      <c r="F3403" s="205"/>
      <c r="G3403" s="205"/>
      <c r="H3403" s="205"/>
    </row>
    <row r="3404" spans="5:8">
      <c r="E3404" s="205"/>
      <c r="F3404" s="205"/>
      <c r="G3404" s="205"/>
      <c r="H3404" s="205"/>
    </row>
    <row r="3405" spans="5:8">
      <c r="E3405" s="205"/>
      <c r="F3405" s="205"/>
      <c r="G3405" s="205"/>
      <c r="H3405" s="205"/>
    </row>
    <row r="3406" spans="5:8">
      <c r="E3406" s="205"/>
      <c r="F3406" s="205"/>
      <c r="G3406" s="205"/>
      <c r="H3406" s="205"/>
    </row>
    <row r="3407" spans="5:8">
      <c r="E3407" s="205"/>
      <c r="F3407" s="205"/>
      <c r="G3407" s="205"/>
      <c r="H3407" s="205"/>
    </row>
    <row r="3408" spans="5:8">
      <c r="E3408" s="205"/>
      <c r="F3408" s="205"/>
      <c r="G3408" s="205"/>
      <c r="H3408" s="205"/>
    </row>
    <row r="3409" spans="5:8">
      <c r="E3409" s="205"/>
      <c r="F3409" s="205"/>
      <c r="G3409" s="205"/>
      <c r="H3409" s="205"/>
    </row>
    <row r="3410" spans="5:8">
      <c r="E3410" s="205"/>
      <c r="F3410" s="205"/>
      <c r="G3410" s="205"/>
      <c r="H3410" s="205"/>
    </row>
    <row r="3411" spans="5:8">
      <c r="E3411" s="205"/>
      <c r="F3411" s="205"/>
      <c r="G3411" s="205"/>
      <c r="H3411" s="205"/>
    </row>
    <row r="3412" spans="5:8">
      <c r="E3412" s="205"/>
      <c r="F3412" s="205"/>
      <c r="G3412" s="205"/>
      <c r="H3412" s="205"/>
    </row>
    <row r="3413" spans="5:8">
      <c r="E3413" s="205"/>
      <c r="F3413" s="205"/>
      <c r="G3413" s="205"/>
      <c r="H3413" s="205"/>
    </row>
    <row r="3414" spans="5:8">
      <c r="E3414" s="205"/>
      <c r="F3414" s="205"/>
      <c r="G3414" s="205"/>
      <c r="H3414" s="205"/>
    </row>
    <row r="3415" spans="5:8">
      <c r="E3415" s="205"/>
      <c r="F3415" s="205"/>
      <c r="G3415" s="205"/>
      <c r="H3415" s="205"/>
    </row>
    <row r="3416" spans="5:8">
      <c r="E3416" s="205"/>
      <c r="F3416" s="205"/>
      <c r="G3416" s="205"/>
      <c r="H3416" s="205"/>
    </row>
    <row r="3417" spans="5:8">
      <c r="E3417" s="205"/>
      <c r="F3417" s="205"/>
      <c r="G3417" s="205"/>
      <c r="H3417" s="205"/>
    </row>
    <row r="3418" spans="5:8">
      <c r="E3418" s="205"/>
      <c r="F3418" s="205"/>
      <c r="G3418" s="205"/>
      <c r="H3418" s="205"/>
    </row>
    <row r="3419" spans="5:8">
      <c r="E3419" s="205"/>
      <c r="F3419" s="205"/>
      <c r="G3419" s="205"/>
      <c r="H3419" s="205"/>
    </row>
    <row r="3420" spans="5:8">
      <c r="E3420" s="205"/>
      <c r="F3420" s="205"/>
      <c r="G3420" s="205"/>
      <c r="H3420" s="205"/>
    </row>
    <row r="3421" spans="5:8">
      <c r="E3421" s="205"/>
      <c r="F3421" s="205"/>
      <c r="G3421" s="205"/>
      <c r="H3421" s="205"/>
    </row>
    <row r="3422" spans="5:8">
      <c r="E3422" s="205"/>
      <c r="F3422" s="205"/>
      <c r="G3422" s="205"/>
      <c r="H3422" s="205"/>
    </row>
    <row r="3423" spans="5:8">
      <c r="E3423" s="205"/>
      <c r="F3423" s="205"/>
      <c r="G3423" s="205"/>
      <c r="H3423" s="205"/>
    </row>
    <row r="3424" spans="5:8">
      <c r="E3424" s="205"/>
      <c r="F3424" s="205"/>
      <c r="G3424" s="205"/>
      <c r="H3424" s="205"/>
    </row>
    <row r="3425" spans="5:8">
      <c r="E3425" s="205"/>
      <c r="F3425" s="205"/>
      <c r="G3425" s="205"/>
      <c r="H3425" s="205"/>
    </row>
    <row r="3426" spans="5:8">
      <c r="E3426" s="205"/>
      <c r="F3426" s="205"/>
      <c r="G3426" s="205"/>
      <c r="H3426" s="205"/>
    </row>
    <row r="3427" spans="5:8">
      <c r="E3427" s="205"/>
      <c r="F3427" s="205"/>
      <c r="G3427" s="205"/>
      <c r="H3427" s="205"/>
    </row>
    <row r="3428" spans="5:8">
      <c r="E3428" s="205"/>
      <c r="F3428" s="205"/>
      <c r="G3428" s="205"/>
      <c r="H3428" s="205"/>
    </row>
    <row r="3429" spans="5:8">
      <c r="E3429" s="205"/>
      <c r="F3429" s="205"/>
      <c r="G3429" s="205"/>
      <c r="H3429" s="205"/>
    </row>
    <row r="3430" spans="5:8">
      <c r="E3430" s="205"/>
      <c r="F3430" s="205"/>
      <c r="G3430" s="205"/>
      <c r="H3430" s="205"/>
    </row>
    <row r="3431" spans="5:8">
      <c r="E3431" s="205"/>
      <c r="F3431" s="205"/>
      <c r="G3431" s="205"/>
      <c r="H3431" s="205"/>
    </row>
    <row r="3432" spans="5:8">
      <c r="E3432" s="205"/>
      <c r="F3432" s="205"/>
      <c r="G3432" s="205"/>
      <c r="H3432" s="205"/>
    </row>
    <row r="3433" spans="5:8">
      <c r="E3433" s="205"/>
      <c r="F3433" s="205"/>
      <c r="G3433" s="205"/>
      <c r="H3433" s="205"/>
    </row>
    <row r="3434" spans="5:8">
      <c r="E3434" s="205"/>
      <c r="F3434" s="205"/>
      <c r="G3434" s="205"/>
      <c r="H3434" s="205"/>
    </row>
    <row r="3435" spans="5:8">
      <c r="E3435" s="205"/>
      <c r="F3435" s="205"/>
      <c r="G3435" s="205"/>
      <c r="H3435" s="205"/>
    </row>
    <row r="3436" spans="5:8">
      <c r="E3436" s="205"/>
      <c r="F3436" s="205"/>
      <c r="G3436" s="205"/>
      <c r="H3436" s="205"/>
    </row>
    <row r="3437" spans="5:8">
      <c r="E3437" s="205"/>
      <c r="F3437" s="205"/>
      <c r="G3437" s="205"/>
      <c r="H3437" s="205"/>
    </row>
    <row r="3438" spans="5:8">
      <c r="E3438" s="205"/>
      <c r="F3438" s="205"/>
      <c r="G3438" s="205"/>
      <c r="H3438" s="205"/>
    </row>
    <row r="3439" spans="5:8">
      <c r="E3439" s="205"/>
      <c r="F3439" s="205"/>
      <c r="G3439" s="205"/>
      <c r="H3439" s="205"/>
    </row>
    <row r="3440" spans="5:8">
      <c r="E3440" s="205"/>
      <c r="F3440" s="205"/>
      <c r="G3440" s="205"/>
      <c r="H3440" s="205"/>
    </row>
    <row r="3441" spans="5:8">
      <c r="E3441" s="205"/>
      <c r="F3441" s="205"/>
      <c r="G3441" s="205"/>
      <c r="H3441" s="205"/>
    </row>
    <row r="3442" spans="5:8">
      <c r="E3442" s="205"/>
      <c r="F3442" s="205"/>
      <c r="G3442" s="205"/>
      <c r="H3442" s="205"/>
    </row>
  </sheetData>
  <mergeCells count="6">
    <mergeCell ref="A1:I1"/>
    <mergeCell ref="A2:I2"/>
    <mergeCell ref="C3:D3"/>
    <mergeCell ref="A5:A6"/>
    <mergeCell ref="B5:E5"/>
    <mergeCell ref="F5:I5"/>
  </mergeCells>
  <printOptions horizontalCentered="1" verticalCentered="1"/>
  <pageMargins left="0" right="0" top="0" bottom="0" header="0" footer="0"/>
  <pageSetup paperSize="9" scale="8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403"/>
  <sheetViews>
    <sheetView topLeftCell="B112" workbookViewId="0">
      <selection activeCell="J126" sqref="J126"/>
    </sheetView>
  </sheetViews>
  <sheetFormatPr defaultColWidth="7.796875" defaultRowHeight="13.8"/>
  <cols>
    <col min="1" max="1" width="39.5" style="206" customWidth="1"/>
    <col min="2" max="2" width="9.3984375" style="206" customWidth="1"/>
    <col min="3" max="4" width="7.796875" style="206"/>
    <col min="5" max="6" width="11.5" style="206" customWidth="1"/>
    <col min="7" max="16384" width="7.796875" style="206"/>
  </cols>
  <sheetData>
    <row r="1" spans="1:12" ht="21">
      <c r="A1" s="452" t="s">
        <v>162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</row>
    <row r="2" spans="1:12" ht="21">
      <c r="A2" s="452" t="s">
        <v>16</v>
      </c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</row>
    <row r="3" spans="1:12" ht="18">
      <c r="A3" s="453" t="s">
        <v>31</v>
      </c>
      <c r="B3" s="455" t="s">
        <v>45</v>
      </c>
      <c r="C3" s="457" t="s">
        <v>163</v>
      </c>
      <c r="D3" s="458"/>
      <c r="E3" s="457" t="s">
        <v>166</v>
      </c>
      <c r="F3" s="458"/>
      <c r="G3" s="457" t="s">
        <v>173</v>
      </c>
      <c r="H3" s="459"/>
      <c r="I3" s="459"/>
      <c r="J3" s="458"/>
      <c r="K3" s="460" t="s">
        <v>556</v>
      </c>
      <c r="L3" s="462" t="s">
        <v>345</v>
      </c>
    </row>
    <row r="4" spans="1:12" ht="18">
      <c r="A4" s="454"/>
      <c r="B4" s="456"/>
      <c r="C4" s="207" t="s">
        <v>164</v>
      </c>
      <c r="D4" s="207" t="s">
        <v>165</v>
      </c>
      <c r="E4" s="207" t="s">
        <v>171</v>
      </c>
      <c r="F4" s="207" t="s">
        <v>172</v>
      </c>
      <c r="G4" s="207" t="s">
        <v>168</v>
      </c>
      <c r="H4" s="207" t="s">
        <v>169</v>
      </c>
      <c r="I4" s="207" t="s">
        <v>170</v>
      </c>
      <c r="J4" s="207" t="s">
        <v>167</v>
      </c>
      <c r="K4" s="461"/>
      <c r="L4" s="463"/>
    </row>
    <row r="5" spans="1:12" ht="15.6" customHeight="1">
      <c r="A5" s="208" t="s">
        <v>175</v>
      </c>
      <c r="B5" s="209">
        <f>B6+B7</f>
        <v>4238</v>
      </c>
      <c r="C5" s="210">
        <f>C6+C7</f>
        <v>2720</v>
      </c>
      <c r="D5" s="210">
        <f>D6+D7</f>
        <v>1518</v>
      </c>
      <c r="E5" s="433"/>
      <c r="F5" s="434"/>
      <c r="G5" s="434"/>
      <c r="H5" s="434"/>
      <c r="I5" s="434"/>
      <c r="J5" s="434"/>
      <c r="K5" s="434"/>
      <c r="L5" s="435"/>
    </row>
    <row r="6" spans="1:12" ht="18">
      <c r="A6" s="208" t="s">
        <v>197</v>
      </c>
      <c r="B6" s="209">
        <f>SUM(C6:D6)</f>
        <v>4238</v>
      </c>
      <c r="C6" s="210">
        <f>C11+C28+C30+C43+C54+C90+C112+C144+C198+C212+C227+C233+C235+C244+C246+C367+C379+C387</f>
        <v>2720</v>
      </c>
      <c r="D6" s="210">
        <f>D11+D28+D30+D43+D54+D90+D112+D144+D198+D212+D227+D233+D235+D244+D246+D367+D379+D387</f>
        <v>1518</v>
      </c>
      <c r="E6" s="436"/>
      <c r="F6" s="437"/>
      <c r="G6" s="437"/>
      <c r="H6" s="437"/>
      <c r="I6" s="437"/>
      <c r="J6" s="437"/>
      <c r="K6" s="437"/>
      <c r="L6" s="438"/>
    </row>
    <row r="7" spans="1:12" ht="18">
      <c r="A7" s="208" t="s">
        <v>198</v>
      </c>
      <c r="B7" s="209">
        <f>SUM(C7:D7)</f>
        <v>0</v>
      </c>
      <c r="C7" s="210">
        <f>C351</f>
        <v>0</v>
      </c>
      <c r="D7" s="210">
        <f t="shared" ref="D7" si="0">D351</f>
        <v>0</v>
      </c>
      <c r="E7" s="439"/>
      <c r="F7" s="440"/>
      <c r="G7" s="440"/>
      <c r="H7" s="440"/>
      <c r="I7" s="440"/>
      <c r="J7" s="440"/>
      <c r="K7" s="440"/>
      <c r="L7" s="441"/>
    </row>
    <row r="8" spans="1:12" ht="36">
      <c r="A8" s="211" t="s">
        <v>46</v>
      </c>
      <c r="B8" s="211"/>
      <c r="C8" s="211"/>
      <c r="D8" s="211"/>
      <c r="E8" s="211"/>
      <c r="F8" s="211"/>
      <c r="G8" s="211"/>
      <c r="H8" s="211"/>
      <c r="I8" s="211"/>
      <c r="J8" s="211"/>
      <c r="K8" s="211"/>
      <c r="L8" s="211"/>
    </row>
    <row r="9" spans="1:12" ht="36">
      <c r="A9" s="212" t="s">
        <v>47</v>
      </c>
      <c r="B9" s="213">
        <f>SUM(B11:B54)</f>
        <v>968</v>
      </c>
      <c r="C9" s="214"/>
      <c r="D9" s="215"/>
      <c r="E9" s="215"/>
      <c r="F9" s="215"/>
      <c r="G9" s="215"/>
      <c r="H9" s="215"/>
      <c r="I9" s="215"/>
      <c r="J9" s="215"/>
      <c r="K9" s="215"/>
      <c r="L9" s="215"/>
    </row>
    <row r="10" spans="1:12" ht="72">
      <c r="A10" s="212" t="s">
        <v>48</v>
      </c>
      <c r="B10" s="213"/>
      <c r="C10" s="214"/>
      <c r="D10" s="215"/>
      <c r="E10" s="215"/>
      <c r="F10" s="215"/>
      <c r="G10" s="215"/>
      <c r="H10" s="215"/>
      <c r="I10" s="215"/>
      <c r="J10" s="215"/>
      <c r="K10" s="215"/>
      <c r="L10" s="215"/>
    </row>
    <row r="11" spans="1:12" ht="18">
      <c r="A11" s="216" t="s">
        <v>43</v>
      </c>
      <c r="B11" s="217">
        <f>C11+D11</f>
        <v>224</v>
      </c>
      <c r="C11" s="214">
        <f>SUM(C12:C26)</f>
        <v>104</v>
      </c>
      <c r="D11" s="214">
        <f t="shared" ref="D11" si="1">SUM(D12:D26)</f>
        <v>120</v>
      </c>
      <c r="E11" s="214"/>
      <c r="F11" s="214"/>
      <c r="G11" s="214">
        <f>SUM(G12:G26)</f>
        <v>251400</v>
      </c>
      <c r="H11" s="214">
        <f t="shared" ref="H11:J11" si="2">SUM(H12:H26)</f>
        <v>22418</v>
      </c>
      <c r="I11" s="214">
        <f t="shared" si="2"/>
        <v>3840</v>
      </c>
      <c r="J11" s="214">
        <f t="shared" si="2"/>
        <v>3260</v>
      </c>
      <c r="K11" s="214"/>
      <c r="L11" s="214"/>
    </row>
    <row r="12" spans="1:12" ht="54">
      <c r="A12" s="218" t="s">
        <v>105</v>
      </c>
      <c r="B12" s="219" t="s">
        <v>8</v>
      </c>
      <c r="C12" s="220">
        <v>20</v>
      </c>
      <c r="D12" s="220"/>
      <c r="E12" s="220" t="s">
        <v>256</v>
      </c>
      <c r="F12" s="220" t="s">
        <v>257</v>
      </c>
      <c r="G12" s="220">
        <v>17700</v>
      </c>
      <c r="H12" s="220">
        <v>2209</v>
      </c>
      <c r="I12" s="220">
        <v>0</v>
      </c>
      <c r="J12" s="220">
        <v>745</v>
      </c>
      <c r="K12" s="220"/>
      <c r="L12" s="220" t="s">
        <v>230</v>
      </c>
    </row>
    <row r="13" spans="1:12" ht="54">
      <c r="A13" s="218" t="s">
        <v>105</v>
      </c>
      <c r="B13" s="219" t="s">
        <v>8</v>
      </c>
      <c r="C13" s="221">
        <v>21</v>
      </c>
      <c r="D13" s="221">
        <v>3</v>
      </c>
      <c r="E13" s="220" t="s">
        <v>258</v>
      </c>
      <c r="F13" s="220" t="s">
        <v>259</v>
      </c>
      <c r="G13" s="220">
        <v>17700</v>
      </c>
      <c r="H13" s="220">
        <v>2209</v>
      </c>
      <c r="I13" s="221">
        <v>0</v>
      </c>
      <c r="J13" s="220">
        <v>745</v>
      </c>
      <c r="K13" s="221"/>
      <c r="L13" s="220" t="s">
        <v>230</v>
      </c>
    </row>
    <row r="14" spans="1:12" ht="54">
      <c r="A14" s="218" t="s">
        <v>105</v>
      </c>
      <c r="B14" s="219" t="s">
        <v>8</v>
      </c>
      <c r="C14" s="221"/>
      <c r="D14" s="221"/>
      <c r="E14" s="221"/>
      <c r="F14" s="221"/>
      <c r="G14" s="221"/>
      <c r="H14" s="221"/>
      <c r="I14" s="221"/>
      <c r="J14" s="221"/>
      <c r="K14" s="221"/>
      <c r="L14" s="221"/>
    </row>
    <row r="15" spans="1:12" ht="54">
      <c r="A15" s="218" t="s">
        <v>105</v>
      </c>
      <c r="B15" s="219" t="s">
        <v>8</v>
      </c>
      <c r="C15" s="221"/>
      <c r="D15" s="221"/>
      <c r="E15" s="221"/>
      <c r="F15" s="221"/>
      <c r="G15" s="221"/>
      <c r="H15" s="221"/>
      <c r="I15" s="221"/>
      <c r="J15" s="221"/>
      <c r="K15" s="221"/>
      <c r="L15" s="221"/>
    </row>
    <row r="16" spans="1:12" ht="18">
      <c r="A16" s="222" t="s">
        <v>328</v>
      </c>
      <c r="B16" s="223" t="s">
        <v>9</v>
      </c>
      <c r="C16" s="220">
        <v>8</v>
      </c>
      <c r="D16" s="220">
        <v>12</v>
      </c>
      <c r="E16" s="220" t="s">
        <v>252</v>
      </c>
      <c r="F16" s="220" t="s">
        <v>253</v>
      </c>
      <c r="G16" s="220">
        <v>24000</v>
      </c>
      <c r="H16" s="220">
        <v>2000</v>
      </c>
      <c r="I16" s="220">
        <v>420</v>
      </c>
      <c r="J16" s="224">
        <v>675</v>
      </c>
      <c r="K16" s="220"/>
      <c r="L16" s="220" t="s">
        <v>230</v>
      </c>
    </row>
    <row r="17" spans="1:12" ht="18">
      <c r="A17" s="222" t="s">
        <v>328</v>
      </c>
      <c r="B17" s="223" t="s">
        <v>9</v>
      </c>
      <c r="C17" s="221">
        <v>9</v>
      </c>
      <c r="D17" s="221">
        <v>11</v>
      </c>
      <c r="E17" s="221" t="s">
        <v>309</v>
      </c>
      <c r="F17" s="221" t="s">
        <v>278</v>
      </c>
      <c r="G17" s="220">
        <v>24000</v>
      </c>
      <c r="H17" s="221">
        <v>2000</v>
      </c>
      <c r="I17" s="221">
        <v>420</v>
      </c>
      <c r="J17" s="221">
        <v>675</v>
      </c>
      <c r="K17" s="221" t="s">
        <v>310</v>
      </c>
      <c r="L17" s="221" t="s">
        <v>230</v>
      </c>
    </row>
    <row r="18" spans="1:12" ht="18">
      <c r="A18" s="222" t="s">
        <v>328</v>
      </c>
      <c r="B18" s="223" t="s">
        <v>9</v>
      </c>
      <c r="C18" s="221">
        <v>12</v>
      </c>
      <c r="D18" s="221">
        <v>8</v>
      </c>
      <c r="E18" s="221" t="s">
        <v>316</v>
      </c>
      <c r="F18" s="221" t="s">
        <v>317</v>
      </c>
      <c r="G18" s="221">
        <v>24000</v>
      </c>
      <c r="H18" s="221">
        <v>2000</v>
      </c>
      <c r="I18" s="221">
        <v>420</v>
      </c>
      <c r="J18" s="221"/>
      <c r="K18" s="221"/>
      <c r="L18" s="221" t="s">
        <v>230</v>
      </c>
    </row>
    <row r="19" spans="1:12" ht="18">
      <c r="A19" s="218" t="s">
        <v>427</v>
      </c>
      <c r="B19" s="223" t="s">
        <v>9</v>
      </c>
      <c r="C19" s="221">
        <v>6</v>
      </c>
      <c r="D19" s="221">
        <v>14</v>
      </c>
      <c r="E19" s="221" t="s">
        <v>413</v>
      </c>
      <c r="F19" s="221" t="s">
        <v>344</v>
      </c>
      <c r="G19" s="221">
        <v>24000</v>
      </c>
      <c r="H19" s="221">
        <v>2000</v>
      </c>
      <c r="I19" s="221">
        <v>420</v>
      </c>
      <c r="J19" s="221"/>
      <c r="K19" s="221"/>
      <c r="L19" s="221" t="s">
        <v>421</v>
      </c>
    </row>
    <row r="20" spans="1:12" ht="18">
      <c r="A20" s="218" t="s">
        <v>36</v>
      </c>
      <c r="B20" s="223" t="s">
        <v>10</v>
      </c>
      <c r="C20" s="221">
        <v>1</v>
      </c>
      <c r="D20" s="221">
        <v>19</v>
      </c>
      <c r="E20" s="221" t="s">
        <v>413</v>
      </c>
      <c r="F20" s="221" t="s">
        <v>344</v>
      </c>
      <c r="G20" s="221">
        <v>24000</v>
      </c>
      <c r="H20" s="221">
        <v>2000</v>
      </c>
      <c r="I20" s="221">
        <v>660</v>
      </c>
      <c r="J20" s="221"/>
      <c r="K20" s="221"/>
      <c r="L20" s="221" t="s">
        <v>416</v>
      </c>
    </row>
    <row r="21" spans="1:12" ht="18">
      <c r="A21" s="218" t="s">
        <v>36</v>
      </c>
      <c r="B21" s="223" t="s">
        <v>10</v>
      </c>
      <c r="C21" s="221">
        <v>6</v>
      </c>
      <c r="D21" s="221">
        <v>14</v>
      </c>
      <c r="E21" s="221" t="s">
        <v>440</v>
      </c>
      <c r="F21" s="221" t="s">
        <v>441</v>
      </c>
      <c r="G21" s="221">
        <v>24000</v>
      </c>
      <c r="H21" s="221">
        <v>2000</v>
      </c>
      <c r="I21" s="221">
        <v>660</v>
      </c>
      <c r="J21" s="221"/>
      <c r="K21" s="221"/>
      <c r="L21" s="221" t="s">
        <v>442</v>
      </c>
    </row>
    <row r="22" spans="1:12" ht="18">
      <c r="A22" s="225" t="s">
        <v>37</v>
      </c>
      <c r="B22" s="219" t="s">
        <v>10</v>
      </c>
      <c r="C22" s="221"/>
      <c r="D22" s="221"/>
      <c r="E22" s="221"/>
      <c r="F22" s="221"/>
      <c r="G22" s="221"/>
      <c r="H22" s="221"/>
      <c r="I22" s="221"/>
      <c r="J22" s="221"/>
      <c r="K22" s="221"/>
      <c r="L22" s="221"/>
    </row>
    <row r="23" spans="1:12" ht="18">
      <c r="A23" s="218" t="s">
        <v>42</v>
      </c>
      <c r="B23" s="219" t="s">
        <v>10</v>
      </c>
      <c r="C23" s="226"/>
      <c r="D23" s="226"/>
      <c r="E23" s="226"/>
      <c r="F23" s="226"/>
      <c r="G23" s="226"/>
      <c r="H23" s="226"/>
      <c r="I23" s="226"/>
      <c r="J23" s="226"/>
      <c r="K23" s="226"/>
      <c r="L23" s="226"/>
    </row>
    <row r="24" spans="1:12" ht="18">
      <c r="A24" s="222" t="s">
        <v>213</v>
      </c>
      <c r="B24" s="219" t="s">
        <v>11</v>
      </c>
      <c r="C24" s="227"/>
      <c r="D24" s="227">
        <v>20</v>
      </c>
      <c r="E24" s="227" t="s">
        <v>277</v>
      </c>
      <c r="F24" s="227" t="s">
        <v>278</v>
      </c>
      <c r="G24" s="228">
        <v>24000</v>
      </c>
      <c r="H24" s="228">
        <v>2000</v>
      </c>
      <c r="I24" s="227"/>
      <c r="J24" s="227">
        <v>420</v>
      </c>
      <c r="K24" s="220"/>
      <c r="L24" s="224" t="s">
        <v>230</v>
      </c>
    </row>
    <row r="25" spans="1:12" ht="18">
      <c r="A25" s="222" t="s">
        <v>213</v>
      </c>
      <c r="B25" s="219" t="s">
        <v>11</v>
      </c>
      <c r="C25" s="220">
        <v>7</v>
      </c>
      <c r="D25" s="220">
        <v>13</v>
      </c>
      <c r="E25" s="220" t="s">
        <v>346</v>
      </c>
      <c r="F25" s="220" t="s">
        <v>347</v>
      </c>
      <c r="G25" s="220">
        <v>24000</v>
      </c>
      <c r="H25" s="220">
        <v>2000</v>
      </c>
      <c r="I25" s="220">
        <v>420</v>
      </c>
      <c r="J25" s="220"/>
      <c r="K25" s="220"/>
      <c r="L25" s="220" t="s">
        <v>348</v>
      </c>
    </row>
    <row r="26" spans="1:12" ht="18">
      <c r="A26" s="222" t="s">
        <v>427</v>
      </c>
      <c r="B26" s="219" t="s">
        <v>11</v>
      </c>
      <c r="C26" s="220">
        <v>14</v>
      </c>
      <c r="D26" s="220">
        <v>6</v>
      </c>
      <c r="E26" s="220" t="s">
        <v>464</v>
      </c>
      <c r="F26" s="220" t="s">
        <v>465</v>
      </c>
      <c r="G26" s="220">
        <v>24000</v>
      </c>
      <c r="H26" s="220">
        <v>2000</v>
      </c>
      <c r="I26" s="220">
        <v>420</v>
      </c>
      <c r="J26" s="220"/>
      <c r="K26" s="220"/>
      <c r="L26" s="220" t="s">
        <v>466</v>
      </c>
    </row>
    <row r="27" spans="1:12" ht="36">
      <c r="A27" s="229" t="s">
        <v>49</v>
      </c>
      <c r="B27" s="217"/>
      <c r="C27" s="230"/>
      <c r="D27" s="230"/>
      <c r="E27" s="230"/>
      <c r="F27" s="230"/>
      <c r="G27" s="230"/>
      <c r="H27" s="230"/>
      <c r="I27" s="230"/>
      <c r="J27" s="230"/>
      <c r="K27" s="230"/>
      <c r="L27" s="230"/>
    </row>
    <row r="28" spans="1:12" ht="18">
      <c r="A28" s="216" t="s">
        <v>50</v>
      </c>
      <c r="B28" s="217">
        <f>C28+D28</f>
        <v>16</v>
      </c>
      <c r="C28" s="230">
        <f>C29</f>
        <v>3</v>
      </c>
      <c r="D28" s="230">
        <f t="shared" ref="D28" si="3">D29</f>
        <v>13</v>
      </c>
      <c r="E28" s="230"/>
      <c r="F28" s="230"/>
      <c r="G28" s="230">
        <f t="shared" ref="G28:J28" si="4">G29</f>
        <v>36000</v>
      </c>
      <c r="H28" s="230">
        <f>H29</f>
        <v>48000</v>
      </c>
      <c r="I28" s="230">
        <f t="shared" si="4"/>
        <v>0</v>
      </c>
      <c r="J28" s="230">
        <f t="shared" si="4"/>
        <v>0</v>
      </c>
      <c r="K28" s="230"/>
      <c r="L28" s="230"/>
    </row>
    <row r="29" spans="1:12" ht="18">
      <c r="A29" s="231" t="s">
        <v>51</v>
      </c>
      <c r="B29" s="219" t="s">
        <v>3</v>
      </c>
      <c r="C29" s="220">
        <v>3</v>
      </c>
      <c r="D29" s="220">
        <v>13</v>
      </c>
      <c r="E29" s="232" t="s">
        <v>370</v>
      </c>
      <c r="F29" s="232" t="s">
        <v>402</v>
      </c>
      <c r="G29" s="232">
        <v>36000</v>
      </c>
      <c r="H29" s="232">
        <v>48000</v>
      </c>
      <c r="I29" s="232"/>
      <c r="J29" s="232"/>
      <c r="K29" s="232"/>
      <c r="L29" s="233" t="s">
        <v>403</v>
      </c>
    </row>
    <row r="30" spans="1:12" ht="18">
      <c r="A30" s="216" t="s">
        <v>43</v>
      </c>
      <c r="B30" s="217">
        <f>C30+D30</f>
        <v>140</v>
      </c>
      <c r="C30" s="230">
        <f>SUM(C31:C41)</f>
        <v>37</v>
      </c>
      <c r="D30" s="230">
        <f t="shared" ref="D30" si="5">SUM(D31:D41)</f>
        <v>103</v>
      </c>
      <c r="E30" s="230"/>
      <c r="F30" s="230"/>
      <c r="G30" s="230">
        <f t="shared" ref="G30:J30" si="6">SUM(G31:G41)</f>
        <v>168000</v>
      </c>
      <c r="H30" s="230">
        <f t="shared" si="6"/>
        <v>104000</v>
      </c>
      <c r="I30" s="230">
        <f>SUM(I31:I41)</f>
        <v>4040</v>
      </c>
      <c r="J30" s="230">
        <f t="shared" si="6"/>
        <v>0</v>
      </c>
      <c r="K30" s="230"/>
      <c r="L30" s="230"/>
    </row>
    <row r="31" spans="1:12" ht="18">
      <c r="A31" s="231" t="s">
        <v>87</v>
      </c>
      <c r="B31" s="219" t="s">
        <v>3</v>
      </c>
      <c r="C31" s="220"/>
      <c r="D31" s="220"/>
      <c r="E31" s="232"/>
      <c r="F31" s="232"/>
      <c r="G31" s="232"/>
      <c r="H31" s="232"/>
      <c r="I31" s="232"/>
      <c r="J31" s="232"/>
      <c r="K31" s="232"/>
      <c r="L31" s="232"/>
    </row>
    <row r="32" spans="1:12" ht="18">
      <c r="A32" s="231" t="s">
        <v>88</v>
      </c>
      <c r="B32" s="219" t="s">
        <v>3</v>
      </c>
      <c r="C32" s="232"/>
      <c r="D32" s="232">
        <v>20</v>
      </c>
      <c r="E32" s="232" t="s">
        <v>263</v>
      </c>
      <c r="F32" s="232" t="s">
        <v>266</v>
      </c>
      <c r="G32" s="232">
        <v>24000</v>
      </c>
      <c r="H32" s="232">
        <v>14000</v>
      </c>
      <c r="I32" s="232"/>
      <c r="J32" s="232"/>
      <c r="K32" s="232"/>
      <c r="L32" s="232" t="s">
        <v>230</v>
      </c>
    </row>
    <row r="33" spans="1:12" ht="18">
      <c r="A33" s="231" t="s">
        <v>32</v>
      </c>
      <c r="B33" s="219" t="s">
        <v>3</v>
      </c>
      <c r="C33" s="232">
        <v>11</v>
      </c>
      <c r="D33" s="232">
        <v>9</v>
      </c>
      <c r="E33" s="232" t="s">
        <v>405</v>
      </c>
      <c r="F33" s="232" t="s">
        <v>406</v>
      </c>
      <c r="G33" s="232">
        <v>24000</v>
      </c>
      <c r="H33" s="232">
        <v>20000</v>
      </c>
      <c r="I33" s="232">
        <v>800</v>
      </c>
      <c r="J33" s="232"/>
      <c r="K33" s="232"/>
      <c r="L33" s="232" t="s">
        <v>434</v>
      </c>
    </row>
    <row r="34" spans="1:12" ht="18">
      <c r="A34" s="231" t="s">
        <v>469</v>
      </c>
      <c r="B34" s="219" t="s">
        <v>3</v>
      </c>
      <c r="C34" s="232">
        <v>12</v>
      </c>
      <c r="D34" s="232">
        <v>8</v>
      </c>
      <c r="E34" s="232" t="s">
        <v>429</v>
      </c>
      <c r="F34" s="232" t="s">
        <v>455</v>
      </c>
      <c r="G34" s="232">
        <v>24000</v>
      </c>
      <c r="H34" s="232">
        <v>14000</v>
      </c>
      <c r="I34" s="232">
        <v>1260</v>
      </c>
      <c r="J34" s="232"/>
      <c r="K34" s="232"/>
      <c r="L34" s="232" t="s">
        <v>466</v>
      </c>
    </row>
    <row r="35" spans="1:12" ht="18">
      <c r="A35" s="231" t="s">
        <v>32</v>
      </c>
      <c r="B35" s="219" t="s">
        <v>3</v>
      </c>
      <c r="C35" s="232">
        <v>1</v>
      </c>
      <c r="D35" s="232">
        <v>19</v>
      </c>
      <c r="E35" s="232" t="s">
        <v>471</v>
      </c>
      <c r="F35" s="232" t="s">
        <v>477</v>
      </c>
      <c r="G35" s="232">
        <v>24000</v>
      </c>
      <c r="H35" s="232">
        <v>14000</v>
      </c>
      <c r="I35" s="232">
        <v>1020</v>
      </c>
      <c r="J35" s="232"/>
      <c r="K35" s="232"/>
      <c r="L35" s="232" t="s">
        <v>478</v>
      </c>
    </row>
    <row r="36" spans="1:12" ht="18">
      <c r="A36" s="231" t="s">
        <v>91</v>
      </c>
      <c r="B36" s="219" t="s">
        <v>3</v>
      </c>
      <c r="C36" s="232"/>
      <c r="D36" s="232"/>
      <c r="E36" s="232"/>
      <c r="F36" s="232"/>
      <c r="G36" s="232"/>
      <c r="H36" s="232"/>
      <c r="I36" s="232"/>
      <c r="J36" s="232"/>
      <c r="K36" s="232"/>
      <c r="L36" s="232"/>
    </row>
    <row r="37" spans="1:12" ht="18">
      <c r="A37" s="231" t="s">
        <v>92</v>
      </c>
      <c r="B37" s="219" t="s">
        <v>3</v>
      </c>
      <c r="C37" s="232"/>
      <c r="D37" s="232"/>
      <c r="E37" s="232"/>
      <c r="F37" s="232"/>
      <c r="G37" s="232"/>
      <c r="H37" s="232"/>
      <c r="I37" s="232"/>
      <c r="J37" s="232"/>
      <c r="K37" s="232"/>
      <c r="L37" s="232"/>
    </row>
    <row r="38" spans="1:12" ht="18">
      <c r="A38" s="231" t="s">
        <v>32</v>
      </c>
      <c r="B38" s="219" t="s">
        <v>3</v>
      </c>
      <c r="C38" s="232"/>
      <c r="D38" s="232">
        <v>20</v>
      </c>
      <c r="E38" s="232" t="s">
        <v>498</v>
      </c>
      <c r="F38" s="232" t="s">
        <v>499</v>
      </c>
      <c r="G38" s="232">
        <v>24000</v>
      </c>
      <c r="H38" s="232">
        <v>14000</v>
      </c>
      <c r="I38" s="232">
        <v>480</v>
      </c>
      <c r="J38" s="232"/>
      <c r="K38" s="232"/>
      <c r="L38" s="232" t="s">
        <v>500</v>
      </c>
    </row>
    <row r="39" spans="1:12" ht="18">
      <c r="A39" s="231" t="s">
        <v>32</v>
      </c>
      <c r="B39" s="219" t="s">
        <v>3</v>
      </c>
      <c r="C39" s="232"/>
      <c r="D39" s="232">
        <v>20</v>
      </c>
      <c r="E39" s="232" t="s">
        <v>528</v>
      </c>
      <c r="F39" s="232" t="s">
        <v>529</v>
      </c>
      <c r="G39" s="232">
        <v>24000</v>
      </c>
      <c r="H39" s="232">
        <v>14000</v>
      </c>
      <c r="I39" s="232">
        <v>480</v>
      </c>
      <c r="J39" s="232"/>
      <c r="K39" s="232" t="s">
        <v>557</v>
      </c>
      <c r="L39" s="232" t="s">
        <v>521</v>
      </c>
    </row>
    <row r="40" spans="1:12" ht="18">
      <c r="A40" s="231" t="s">
        <v>32</v>
      </c>
      <c r="B40" s="219" t="s">
        <v>4</v>
      </c>
      <c r="C40" s="232">
        <v>13</v>
      </c>
      <c r="D40" s="232">
        <v>7</v>
      </c>
      <c r="E40" s="232" t="s">
        <v>532</v>
      </c>
      <c r="F40" s="232" t="s">
        <v>293</v>
      </c>
      <c r="G40" s="232">
        <v>24000</v>
      </c>
      <c r="H40" s="232">
        <v>14000</v>
      </c>
      <c r="I40" s="232"/>
      <c r="J40" s="232"/>
      <c r="K40" s="232"/>
      <c r="L40" s="232" t="s">
        <v>533</v>
      </c>
    </row>
    <row r="41" spans="1:12" ht="18">
      <c r="A41" s="231" t="s">
        <v>32</v>
      </c>
      <c r="B41" s="219" t="s">
        <v>4</v>
      </c>
      <c r="C41" s="232"/>
      <c r="D41" s="232"/>
      <c r="E41" s="232"/>
      <c r="F41" s="232"/>
      <c r="G41" s="232"/>
      <c r="H41" s="232"/>
      <c r="I41" s="232"/>
      <c r="J41" s="232"/>
      <c r="K41" s="232"/>
      <c r="L41" s="232"/>
    </row>
    <row r="42" spans="1:12" ht="54">
      <c r="A42" s="229" t="s">
        <v>52</v>
      </c>
      <c r="B42" s="217"/>
      <c r="C42" s="230"/>
      <c r="D42" s="230"/>
      <c r="E42" s="230"/>
      <c r="F42" s="230"/>
      <c r="G42" s="230"/>
      <c r="H42" s="230"/>
      <c r="I42" s="230"/>
      <c r="J42" s="230"/>
      <c r="K42" s="230"/>
      <c r="L42" s="230"/>
    </row>
    <row r="43" spans="1:12" ht="18">
      <c r="A43" s="216" t="s">
        <v>50</v>
      </c>
      <c r="B43" s="217">
        <f>C43+D43</f>
        <v>77</v>
      </c>
      <c r="C43" s="230">
        <f t="shared" ref="C43:D43" si="7">SUM(C44:C53)</f>
        <v>16</v>
      </c>
      <c r="D43" s="230">
        <f t="shared" si="7"/>
        <v>61</v>
      </c>
      <c r="E43" s="230"/>
      <c r="F43" s="230"/>
      <c r="G43" s="230">
        <f>SUM(G44:G53)</f>
        <v>139850</v>
      </c>
      <c r="H43" s="230">
        <f t="shared" ref="H43:J43" si="8">SUM(H44:H53)</f>
        <v>111600</v>
      </c>
      <c r="I43" s="230">
        <f t="shared" si="8"/>
        <v>0</v>
      </c>
      <c r="J43" s="230">
        <f t="shared" si="8"/>
        <v>0</v>
      </c>
      <c r="K43" s="230"/>
      <c r="L43" s="230"/>
    </row>
    <row r="44" spans="1:12" ht="18">
      <c r="A44" s="231" t="s">
        <v>93</v>
      </c>
      <c r="B44" s="219" t="s">
        <v>227</v>
      </c>
      <c r="C44" s="220"/>
      <c r="D44" s="220">
        <v>16</v>
      </c>
      <c r="E44" s="232" t="s">
        <v>435</v>
      </c>
      <c r="F44" s="232" t="s">
        <v>468</v>
      </c>
      <c r="G44" s="232">
        <v>24900</v>
      </c>
      <c r="H44" s="232">
        <v>24000</v>
      </c>
      <c r="I44" s="232"/>
      <c r="J44" s="232"/>
      <c r="K44" s="232"/>
      <c r="L44" s="232" t="s">
        <v>461</v>
      </c>
    </row>
    <row r="45" spans="1:12" ht="18">
      <c r="A45" s="231" t="s">
        <v>93</v>
      </c>
      <c r="B45" s="219" t="s">
        <v>227</v>
      </c>
      <c r="C45" s="232"/>
      <c r="D45" s="232"/>
      <c r="E45" s="232"/>
      <c r="F45" s="232"/>
      <c r="G45" s="232"/>
      <c r="H45" s="232"/>
      <c r="I45" s="232"/>
      <c r="J45" s="232"/>
      <c r="K45" s="232"/>
      <c r="L45" s="232"/>
    </row>
    <row r="46" spans="1:12" ht="18">
      <c r="A46" s="231" t="s">
        <v>93</v>
      </c>
      <c r="B46" s="219" t="s">
        <v>227</v>
      </c>
      <c r="C46" s="232"/>
      <c r="D46" s="232"/>
      <c r="E46" s="232"/>
      <c r="F46" s="232"/>
      <c r="G46" s="232"/>
      <c r="H46" s="232"/>
      <c r="I46" s="232"/>
      <c r="J46" s="232"/>
      <c r="K46" s="232"/>
      <c r="L46" s="232"/>
    </row>
    <row r="47" spans="1:12" ht="18">
      <c r="A47" s="231" t="s">
        <v>385</v>
      </c>
      <c r="B47" s="219" t="s">
        <v>227</v>
      </c>
      <c r="C47" s="232">
        <v>2</v>
      </c>
      <c r="D47" s="232">
        <v>14</v>
      </c>
      <c r="E47" s="232" t="s">
        <v>383</v>
      </c>
      <c r="F47" s="232" t="s">
        <v>384</v>
      </c>
      <c r="G47" s="232">
        <v>24000</v>
      </c>
      <c r="H47" s="232">
        <v>25600</v>
      </c>
      <c r="I47" s="232" t="s">
        <v>350</v>
      </c>
      <c r="J47" s="232" t="s">
        <v>350</v>
      </c>
      <c r="K47" s="232"/>
      <c r="L47" s="232" t="s">
        <v>381</v>
      </c>
    </row>
    <row r="48" spans="1:12" ht="18">
      <c r="A48" s="231" t="s">
        <v>385</v>
      </c>
      <c r="B48" s="219" t="s">
        <v>227</v>
      </c>
      <c r="C48" s="232"/>
      <c r="D48" s="232">
        <v>15</v>
      </c>
      <c r="E48" s="232" t="s">
        <v>532</v>
      </c>
      <c r="F48" s="232" t="s">
        <v>545</v>
      </c>
      <c r="G48" s="232">
        <v>27920</v>
      </c>
      <c r="H48" s="232">
        <v>24000</v>
      </c>
      <c r="I48" s="232"/>
      <c r="J48" s="232"/>
      <c r="K48" s="232"/>
      <c r="L48" s="232" t="s">
        <v>546</v>
      </c>
    </row>
    <row r="49" spans="1:12" ht="18">
      <c r="A49" s="231" t="s">
        <v>505</v>
      </c>
      <c r="B49" s="219" t="s">
        <v>227</v>
      </c>
      <c r="C49" s="232">
        <v>3</v>
      </c>
      <c r="D49" s="232">
        <v>5</v>
      </c>
      <c r="E49" s="232" t="s">
        <v>503</v>
      </c>
      <c r="F49" s="232" t="s">
        <v>526</v>
      </c>
      <c r="G49" s="232">
        <v>35110</v>
      </c>
      <c r="H49" s="232"/>
      <c r="I49" s="232"/>
      <c r="J49" s="232"/>
      <c r="K49" s="232"/>
      <c r="L49" s="232">
        <v>21292</v>
      </c>
    </row>
    <row r="50" spans="1:12" ht="18">
      <c r="A50" s="231" t="s">
        <v>457</v>
      </c>
      <c r="B50" s="219" t="s">
        <v>227</v>
      </c>
      <c r="C50" s="232"/>
      <c r="D50" s="232"/>
      <c r="E50" s="232"/>
      <c r="F50" s="232"/>
      <c r="G50" s="232"/>
      <c r="H50" s="232"/>
      <c r="I50" s="232"/>
      <c r="J50" s="232"/>
      <c r="K50" s="232"/>
      <c r="L50" s="232"/>
    </row>
    <row r="51" spans="1:12" ht="18">
      <c r="A51" s="231" t="s">
        <v>458</v>
      </c>
      <c r="B51" s="219" t="s">
        <v>459</v>
      </c>
      <c r="C51" s="232">
        <v>5</v>
      </c>
      <c r="D51" s="232"/>
      <c r="E51" s="232" t="s">
        <v>440</v>
      </c>
      <c r="F51" s="232" t="s">
        <v>467</v>
      </c>
      <c r="G51" s="232"/>
      <c r="H51" s="232">
        <v>4000</v>
      </c>
      <c r="I51" s="232"/>
      <c r="J51" s="232"/>
      <c r="K51" s="232"/>
      <c r="L51" s="232" t="s">
        <v>461</v>
      </c>
    </row>
    <row r="52" spans="1:12" ht="18">
      <c r="A52" s="231" t="s">
        <v>51</v>
      </c>
      <c r="B52" s="219" t="s">
        <v>227</v>
      </c>
      <c r="C52" s="232">
        <v>6</v>
      </c>
      <c r="D52" s="232">
        <v>11</v>
      </c>
      <c r="E52" s="232" t="s">
        <v>532</v>
      </c>
      <c r="F52" s="232" t="s">
        <v>545</v>
      </c>
      <c r="G52" s="232">
        <v>27920</v>
      </c>
      <c r="H52" s="232">
        <v>34000</v>
      </c>
      <c r="I52" s="232"/>
      <c r="J52" s="232"/>
      <c r="K52" s="232"/>
      <c r="L52" s="232" t="s">
        <v>546</v>
      </c>
    </row>
    <row r="53" spans="1:12" ht="18">
      <c r="A53" s="231" t="s">
        <v>53</v>
      </c>
      <c r="B53" s="219" t="s">
        <v>227</v>
      </c>
      <c r="C53" s="232"/>
      <c r="D53" s="232"/>
      <c r="E53" s="232"/>
      <c r="F53" s="232"/>
      <c r="G53" s="232"/>
      <c r="H53" s="232"/>
      <c r="I53" s="232"/>
      <c r="J53" s="232"/>
      <c r="K53" s="232"/>
      <c r="L53" s="232"/>
    </row>
    <row r="54" spans="1:12" ht="18">
      <c r="A54" s="216" t="s">
        <v>43</v>
      </c>
      <c r="B54" s="217">
        <f>C54+D54</f>
        <v>511</v>
      </c>
      <c r="C54" s="230">
        <f t="shared" ref="C54:D54" si="9">SUM(C55:C86)</f>
        <v>236</v>
      </c>
      <c r="D54" s="230">
        <f t="shared" si="9"/>
        <v>275</v>
      </c>
      <c r="E54" s="230"/>
      <c r="F54" s="230"/>
      <c r="G54" s="230">
        <f>SUM(G56:G86)</f>
        <v>532800</v>
      </c>
      <c r="H54" s="230">
        <f>SUM(H56:H86)</f>
        <v>92354</v>
      </c>
      <c r="I54" s="230">
        <f t="shared" ref="I54:J54" si="10">SUM(I55:I86)</f>
        <v>1320</v>
      </c>
      <c r="J54" s="230">
        <f t="shared" si="10"/>
        <v>8040</v>
      </c>
      <c r="K54" s="230"/>
      <c r="L54" s="230"/>
    </row>
    <row r="55" spans="1:12" ht="18">
      <c r="A55" s="231" t="s">
        <v>242</v>
      </c>
      <c r="B55" s="219" t="s">
        <v>5</v>
      </c>
      <c r="C55" s="220">
        <v>9</v>
      </c>
      <c r="D55" s="220">
        <v>11</v>
      </c>
      <c r="E55" s="220" t="s">
        <v>243</v>
      </c>
      <c r="F55" s="220" t="s">
        <v>244</v>
      </c>
      <c r="G55" s="220">
        <v>24000</v>
      </c>
      <c r="H55" s="234">
        <v>4000</v>
      </c>
      <c r="I55" s="220">
        <v>0</v>
      </c>
      <c r="J55" s="220">
        <v>1000</v>
      </c>
      <c r="K55" s="220"/>
      <c r="L55" s="220" t="s">
        <v>230</v>
      </c>
    </row>
    <row r="56" spans="1:12" ht="18">
      <c r="A56" s="231" t="s">
        <v>242</v>
      </c>
      <c r="B56" s="219" t="s">
        <v>5</v>
      </c>
      <c r="C56" s="220">
        <v>10</v>
      </c>
      <c r="D56" s="220">
        <v>10</v>
      </c>
      <c r="E56" s="220" t="s">
        <v>252</v>
      </c>
      <c r="F56" s="220" t="s">
        <v>253</v>
      </c>
      <c r="G56" s="220">
        <v>24000</v>
      </c>
      <c r="H56" s="220">
        <v>4000</v>
      </c>
      <c r="I56" s="220">
        <v>0</v>
      </c>
      <c r="J56" s="220">
        <v>1000</v>
      </c>
      <c r="K56" s="220"/>
      <c r="L56" s="220" t="s">
        <v>230</v>
      </c>
    </row>
    <row r="57" spans="1:12" ht="18">
      <c r="A57" s="231" t="s">
        <v>98</v>
      </c>
      <c r="B57" s="219" t="s">
        <v>5</v>
      </c>
      <c r="C57" s="220">
        <v>10</v>
      </c>
      <c r="D57" s="220">
        <v>10</v>
      </c>
      <c r="E57" s="220" t="s">
        <v>277</v>
      </c>
      <c r="F57" s="220" t="s">
        <v>278</v>
      </c>
      <c r="G57" s="220">
        <v>24000</v>
      </c>
      <c r="H57" s="220">
        <v>4000</v>
      </c>
      <c r="I57" s="220"/>
      <c r="J57" s="220">
        <v>1000</v>
      </c>
      <c r="K57" s="220"/>
      <c r="L57" s="220" t="s">
        <v>230</v>
      </c>
    </row>
    <row r="58" spans="1:12" ht="18">
      <c r="A58" s="231" t="s">
        <v>98</v>
      </c>
      <c r="B58" s="219" t="s">
        <v>5</v>
      </c>
      <c r="C58" s="220">
        <v>10</v>
      </c>
      <c r="D58" s="220">
        <v>10</v>
      </c>
      <c r="E58" s="220" t="s">
        <v>279</v>
      </c>
      <c r="F58" s="220" t="s">
        <v>280</v>
      </c>
      <c r="G58" s="220">
        <v>24000</v>
      </c>
      <c r="H58" s="220">
        <v>4000</v>
      </c>
      <c r="I58" s="220"/>
      <c r="J58" s="220">
        <v>1000</v>
      </c>
      <c r="K58" s="220"/>
      <c r="L58" s="220" t="s">
        <v>230</v>
      </c>
    </row>
    <row r="59" spans="1:12" ht="18">
      <c r="A59" s="231" t="s">
        <v>98</v>
      </c>
      <c r="B59" s="219" t="s">
        <v>5</v>
      </c>
      <c r="C59" s="220">
        <v>14</v>
      </c>
      <c r="D59" s="220">
        <v>6</v>
      </c>
      <c r="E59" s="220" t="s">
        <v>429</v>
      </c>
      <c r="F59" s="220" t="s">
        <v>455</v>
      </c>
      <c r="G59" s="220">
        <v>24000</v>
      </c>
      <c r="H59" s="220">
        <v>5000</v>
      </c>
      <c r="I59" s="220"/>
      <c r="J59" s="220" t="s">
        <v>236</v>
      </c>
      <c r="K59" s="220"/>
      <c r="L59" s="220" t="s">
        <v>434</v>
      </c>
    </row>
    <row r="60" spans="1:12" ht="18">
      <c r="A60" s="231" t="s">
        <v>199</v>
      </c>
      <c r="B60" s="219" t="s">
        <v>4</v>
      </c>
      <c r="C60" s="220">
        <v>11</v>
      </c>
      <c r="D60" s="220">
        <v>9</v>
      </c>
      <c r="E60" s="220" t="s">
        <v>440</v>
      </c>
      <c r="F60" s="220" t="s">
        <v>449</v>
      </c>
      <c r="G60" s="220">
        <v>24000</v>
      </c>
      <c r="H60" s="220">
        <v>5000</v>
      </c>
      <c r="I60" s="220"/>
      <c r="J60" s="220"/>
      <c r="K60" s="220"/>
      <c r="L60" s="220" t="s">
        <v>450</v>
      </c>
    </row>
    <row r="61" spans="1:12" ht="18">
      <c r="A61" s="231" t="s">
        <v>451</v>
      </c>
      <c r="B61" s="219" t="s">
        <v>5</v>
      </c>
      <c r="C61" s="220">
        <v>7</v>
      </c>
      <c r="D61" s="220">
        <v>13</v>
      </c>
      <c r="E61" s="220" t="s">
        <v>452</v>
      </c>
      <c r="F61" s="220" t="s">
        <v>453</v>
      </c>
      <c r="G61" s="220">
        <v>24000</v>
      </c>
      <c r="H61" s="220">
        <v>5000</v>
      </c>
      <c r="I61" s="220"/>
      <c r="J61" s="220"/>
      <c r="K61" s="220"/>
      <c r="L61" s="220" t="s">
        <v>454</v>
      </c>
    </row>
    <row r="62" spans="1:12" ht="18">
      <c r="A62" s="231" t="s">
        <v>199</v>
      </c>
      <c r="B62" s="219" t="s">
        <v>4</v>
      </c>
      <c r="C62" s="220">
        <v>16</v>
      </c>
      <c r="D62" s="220">
        <v>5</v>
      </c>
      <c r="E62" s="220" t="s">
        <v>484</v>
      </c>
      <c r="F62" s="220" t="s">
        <v>499</v>
      </c>
      <c r="G62" s="220">
        <v>24000</v>
      </c>
      <c r="H62" s="220">
        <v>5000</v>
      </c>
      <c r="I62" s="220"/>
      <c r="J62" s="220"/>
      <c r="K62" s="220"/>
      <c r="L62" s="220" t="s">
        <v>485</v>
      </c>
    </row>
    <row r="63" spans="1:12" ht="18">
      <c r="A63" s="231" t="s">
        <v>199</v>
      </c>
      <c r="B63" s="219" t="s">
        <v>4</v>
      </c>
      <c r="C63" s="220"/>
      <c r="D63" s="220"/>
      <c r="E63" s="220"/>
      <c r="F63" s="220"/>
      <c r="G63" s="220"/>
      <c r="H63" s="220"/>
      <c r="I63" s="220"/>
      <c r="J63" s="220"/>
      <c r="K63" s="220"/>
      <c r="L63" s="220"/>
    </row>
    <row r="64" spans="1:12" ht="18">
      <c r="A64" s="235" t="s">
        <v>283</v>
      </c>
      <c r="B64" s="219" t="s">
        <v>2</v>
      </c>
      <c r="C64" s="232">
        <v>10</v>
      </c>
      <c r="D64" s="232">
        <v>10</v>
      </c>
      <c r="E64" s="232" t="s">
        <v>252</v>
      </c>
      <c r="F64" s="232" t="s">
        <v>253</v>
      </c>
      <c r="G64" s="232">
        <v>24000</v>
      </c>
      <c r="H64" s="232">
        <v>3130</v>
      </c>
      <c r="I64" s="232">
        <v>0</v>
      </c>
      <c r="J64" s="232">
        <v>0</v>
      </c>
      <c r="K64" s="232"/>
      <c r="L64" s="232" t="s">
        <v>230</v>
      </c>
    </row>
    <row r="65" spans="1:12" ht="18">
      <c r="A65" s="236" t="s">
        <v>283</v>
      </c>
      <c r="B65" s="219" t="s">
        <v>2</v>
      </c>
      <c r="C65" s="232">
        <v>0</v>
      </c>
      <c r="D65" s="232">
        <v>20</v>
      </c>
      <c r="E65" s="232" t="s">
        <v>267</v>
      </c>
      <c r="F65" s="232" t="s">
        <v>273</v>
      </c>
      <c r="G65" s="232">
        <v>24000</v>
      </c>
      <c r="H65" s="232">
        <v>3130</v>
      </c>
      <c r="I65" s="232">
        <v>0</v>
      </c>
      <c r="J65" s="232">
        <v>0</v>
      </c>
      <c r="K65" s="232"/>
      <c r="L65" s="232" t="s">
        <v>230</v>
      </c>
    </row>
    <row r="66" spans="1:12" ht="18">
      <c r="A66" s="237" t="s">
        <v>283</v>
      </c>
      <c r="B66" s="219" t="s">
        <v>2</v>
      </c>
      <c r="C66" s="232">
        <v>10</v>
      </c>
      <c r="D66" s="232">
        <v>10</v>
      </c>
      <c r="E66" s="232" t="s">
        <v>502</v>
      </c>
      <c r="F66" s="232" t="s">
        <v>501</v>
      </c>
      <c r="G66" s="232">
        <v>24000</v>
      </c>
      <c r="H66" s="232">
        <v>3104</v>
      </c>
      <c r="I66" s="232">
        <v>480</v>
      </c>
      <c r="J66" s="232"/>
      <c r="K66" s="232"/>
      <c r="L66" s="232">
        <v>21284</v>
      </c>
    </row>
    <row r="67" spans="1:12" ht="18">
      <c r="A67" s="236" t="s">
        <v>143</v>
      </c>
      <c r="B67" s="219" t="s">
        <v>2</v>
      </c>
      <c r="C67" s="232"/>
      <c r="D67" s="232"/>
      <c r="E67" s="232"/>
      <c r="F67" s="232"/>
      <c r="G67" s="232"/>
      <c r="H67" s="232"/>
      <c r="I67" s="232"/>
      <c r="J67" s="232"/>
      <c r="K67" s="232"/>
      <c r="L67" s="232"/>
    </row>
    <row r="68" spans="1:12" ht="18">
      <c r="A68" s="231" t="s">
        <v>417</v>
      </c>
      <c r="B68" s="219" t="s">
        <v>227</v>
      </c>
      <c r="C68" s="220">
        <v>6</v>
      </c>
      <c r="D68" s="220">
        <v>14</v>
      </c>
      <c r="E68" s="220" t="s">
        <v>413</v>
      </c>
      <c r="F68" s="220" t="s">
        <v>344</v>
      </c>
      <c r="G68" s="220">
        <v>24000</v>
      </c>
      <c r="H68" s="220">
        <v>3970</v>
      </c>
      <c r="I68" s="220"/>
      <c r="J68" s="220"/>
      <c r="K68" s="220"/>
      <c r="L68" s="220" t="s">
        <v>416</v>
      </c>
    </row>
    <row r="69" spans="1:12" ht="18">
      <c r="A69" s="231" t="s">
        <v>443</v>
      </c>
      <c r="B69" s="219" t="s">
        <v>227</v>
      </c>
      <c r="C69" s="220">
        <v>7</v>
      </c>
      <c r="D69" s="220">
        <v>13</v>
      </c>
      <c r="E69" s="220" t="s">
        <v>444</v>
      </c>
      <c r="F69" s="220" t="s">
        <v>391</v>
      </c>
      <c r="G69" s="220">
        <v>24000</v>
      </c>
      <c r="H69" s="220">
        <v>3850</v>
      </c>
      <c r="I69" s="220"/>
      <c r="J69" s="220"/>
      <c r="K69" s="220"/>
      <c r="L69" s="220" t="s">
        <v>445</v>
      </c>
    </row>
    <row r="70" spans="1:12" ht="18">
      <c r="A70" s="231" t="s">
        <v>97</v>
      </c>
      <c r="B70" s="219" t="s">
        <v>6</v>
      </c>
      <c r="C70" s="220"/>
      <c r="D70" s="220"/>
      <c r="E70" s="220"/>
      <c r="F70" s="220"/>
      <c r="G70" s="220"/>
      <c r="H70" s="220"/>
      <c r="I70" s="220"/>
      <c r="J70" s="220"/>
      <c r="K70" s="220"/>
      <c r="L70" s="220"/>
    </row>
    <row r="71" spans="1:12" ht="18">
      <c r="A71" s="231" t="s">
        <v>97</v>
      </c>
      <c r="B71" s="219" t="s">
        <v>6</v>
      </c>
      <c r="C71" s="220"/>
      <c r="D71" s="220"/>
      <c r="E71" s="220"/>
      <c r="F71" s="220"/>
      <c r="G71" s="220"/>
      <c r="H71" s="220"/>
      <c r="I71" s="220"/>
      <c r="J71" s="220"/>
      <c r="K71" s="220"/>
      <c r="L71" s="220"/>
    </row>
    <row r="72" spans="1:12" ht="18">
      <c r="A72" s="231" t="s">
        <v>324</v>
      </c>
      <c r="B72" s="219" t="s">
        <v>7</v>
      </c>
      <c r="C72" s="220">
        <v>3</v>
      </c>
      <c r="D72" s="220">
        <v>17</v>
      </c>
      <c r="E72" s="220" t="s">
        <v>312</v>
      </c>
      <c r="F72" s="220" t="s">
        <v>325</v>
      </c>
      <c r="G72" s="220">
        <v>24000</v>
      </c>
      <c r="H72" s="220">
        <v>4000</v>
      </c>
      <c r="I72" s="220"/>
      <c r="J72" s="220">
        <v>480</v>
      </c>
      <c r="K72" s="220"/>
      <c r="L72" s="220" t="s">
        <v>230</v>
      </c>
    </row>
    <row r="73" spans="1:12" ht="18">
      <c r="A73" s="231" t="s">
        <v>451</v>
      </c>
      <c r="B73" s="219" t="s">
        <v>510</v>
      </c>
      <c r="C73" s="220">
        <v>6</v>
      </c>
      <c r="D73" s="220">
        <v>14</v>
      </c>
      <c r="E73" s="220" t="s">
        <v>511</v>
      </c>
      <c r="F73" s="220" t="s">
        <v>512</v>
      </c>
      <c r="G73" s="220">
        <v>24000</v>
      </c>
      <c r="H73" s="220">
        <v>5000</v>
      </c>
      <c r="I73" s="220"/>
      <c r="J73" s="220"/>
      <c r="K73" s="220"/>
      <c r="L73" s="220" t="s">
        <v>513</v>
      </c>
    </row>
    <row r="74" spans="1:12" ht="18">
      <c r="A74" s="231" t="s">
        <v>107</v>
      </c>
      <c r="B74" s="219" t="s">
        <v>7</v>
      </c>
      <c r="C74" s="220"/>
      <c r="D74" s="220"/>
      <c r="E74" s="220"/>
      <c r="F74" s="220"/>
      <c r="G74" s="220"/>
      <c r="H74" s="220"/>
      <c r="I74" s="220"/>
      <c r="J74" s="220"/>
      <c r="K74" s="220"/>
      <c r="L74" s="220"/>
    </row>
    <row r="75" spans="1:12" ht="18">
      <c r="A75" s="231" t="s">
        <v>107</v>
      </c>
      <c r="B75" s="219" t="s">
        <v>7</v>
      </c>
      <c r="C75" s="220"/>
      <c r="D75" s="220"/>
      <c r="E75" s="220"/>
      <c r="F75" s="220"/>
      <c r="G75" s="220"/>
      <c r="H75" s="220"/>
      <c r="I75" s="220"/>
      <c r="J75" s="220"/>
      <c r="K75" s="220"/>
      <c r="L75" s="220"/>
    </row>
    <row r="76" spans="1:12" ht="36">
      <c r="A76" s="231" t="s">
        <v>106</v>
      </c>
      <c r="B76" s="219" t="s">
        <v>8</v>
      </c>
      <c r="C76" s="220">
        <v>10</v>
      </c>
      <c r="D76" s="220">
        <v>10</v>
      </c>
      <c r="E76" s="220" t="s">
        <v>267</v>
      </c>
      <c r="F76" s="220" t="s">
        <v>273</v>
      </c>
      <c r="G76" s="220">
        <v>9600</v>
      </c>
      <c r="H76" s="220">
        <v>2400</v>
      </c>
      <c r="I76" s="220">
        <v>0</v>
      </c>
      <c r="J76" s="220">
        <v>0</v>
      </c>
      <c r="K76" s="220"/>
      <c r="L76" s="220" t="s">
        <v>230</v>
      </c>
    </row>
    <row r="77" spans="1:12" ht="36">
      <c r="A77" s="231" t="s">
        <v>106</v>
      </c>
      <c r="B77" s="219" t="s">
        <v>8</v>
      </c>
      <c r="C77" s="220">
        <v>10</v>
      </c>
      <c r="D77" s="220">
        <v>15</v>
      </c>
      <c r="E77" s="220" t="s">
        <v>316</v>
      </c>
      <c r="F77" s="220" t="s">
        <v>317</v>
      </c>
      <c r="G77" s="220">
        <v>9600</v>
      </c>
      <c r="H77" s="220">
        <v>3140</v>
      </c>
      <c r="I77" s="220">
        <v>0</v>
      </c>
      <c r="J77" s="220">
        <v>0</v>
      </c>
      <c r="K77" s="220" t="s">
        <v>318</v>
      </c>
      <c r="L77" s="220" t="s">
        <v>230</v>
      </c>
    </row>
    <row r="78" spans="1:12" ht="36">
      <c r="A78" s="231" t="s">
        <v>106</v>
      </c>
      <c r="B78" s="219" t="s">
        <v>8</v>
      </c>
      <c r="C78" s="220">
        <v>10</v>
      </c>
      <c r="D78" s="220">
        <v>13</v>
      </c>
      <c r="E78" s="220" t="s">
        <v>395</v>
      </c>
      <c r="F78" s="220" t="s">
        <v>396</v>
      </c>
      <c r="G78" s="220">
        <v>9600</v>
      </c>
      <c r="H78" s="220">
        <v>2500</v>
      </c>
      <c r="I78" s="220" t="s">
        <v>350</v>
      </c>
      <c r="J78" s="220" t="s">
        <v>350</v>
      </c>
      <c r="K78" s="220"/>
      <c r="L78" s="220" t="s">
        <v>397</v>
      </c>
    </row>
    <row r="79" spans="1:12" ht="18">
      <c r="A79" s="231" t="s">
        <v>82</v>
      </c>
      <c r="B79" s="219" t="s">
        <v>9</v>
      </c>
      <c r="C79" s="220"/>
      <c r="D79" s="220"/>
      <c r="E79" s="220"/>
      <c r="F79" s="220"/>
      <c r="G79" s="220"/>
      <c r="H79" s="220"/>
      <c r="I79" s="220"/>
      <c r="J79" s="220"/>
      <c r="K79" s="220"/>
      <c r="L79" s="220"/>
    </row>
    <row r="80" spans="1:12" ht="18">
      <c r="A80" s="238" t="s">
        <v>475</v>
      </c>
      <c r="B80" s="219" t="s">
        <v>11</v>
      </c>
      <c r="C80" s="220">
        <v>6</v>
      </c>
      <c r="D80" s="220">
        <v>10</v>
      </c>
      <c r="E80" s="220" t="s">
        <v>452</v>
      </c>
      <c r="F80" s="220" t="s">
        <v>453</v>
      </c>
      <c r="G80" s="220">
        <v>24000</v>
      </c>
      <c r="H80" s="220">
        <v>3200</v>
      </c>
      <c r="I80" s="220">
        <v>420</v>
      </c>
      <c r="J80" s="220"/>
      <c r="K80" s="220"/>
      <c r="L80" s="220" t="s">
        <v>466</v>
      </c>
    </row>
    <row r="81" spans="1:12" ht="18">
      <c r="A81" s="238" t="s">
        <v>475</v>
      </c>
      <c r="B81" s="219" t="s">
        <v>11</v>
      </c>
      <c r="C81" s="220">
        <v>6</v>
      </c>
      <c r="D81" s="220">
        <v>10</v>
      </c>
      <c r="E81" s="220" t="s">
        <v>476</v>
      </c>
      <c r="F81" s="220" t="s">
        <v>467</v>
      </c>
      <c r="G81" s="220">
        <v>24000</v>
      </c>
      <c r="H81" s="220">
        <v>3200</v>
      </c>
      <c r="I81" s="220">
        <v>420</v>
      </c>
      <c r="J81" s="220"/>
      <c r="K81" s="220"/>
      <c r="L81" s="220" t="s">
        <v>466</v>
      </c>
    </row>
    <row r="82" spans="1:12" ht="18">
      <c r="A82" s="231" t="s">
        <v>110</v>
      </c>
      <c r="B82" s="219" t="s">
        <v>14</v>
      </c>
      <c r="C82" s="220">
        <v>12</v>
      </c>
      <c r="D82" s="220">
        <v>13</v>
      </c>
      <c r="E82" s="220" t="s">
        <v>252</v>
      </c>
      <c r="F82" s="220" t="s">
        <v>253</v>
      </c>
      <c r="G82" s="220">
        <v>24000</v>
      </c>
      <c r="H82" s="220">
        <v>3976</v>
      </c>
      <c r="I82" s="220"/>
      <c r="J82" s="220">
        <v>900</v>
      </c>
      <c r="K82" s="220"/>
      <c r="L82" s="220" t="s">
        <v>230</v>
      </c>
    </row>
    <row r="83" spans="1:12" ht="18">
      <c r="A83" s="231" t="s">
        <v>110</v>
      </c>
      <c r="B83" s="219" t="s">
        <v>14</v>
      </c>
      <c r="C83" s="220">
        <v>13</v>
      </c>
      <c r="D83" s="220">
        <v>12</v>
      </c>
      <c r="E83" s="220" t="s">
        <v>254</v>
      </c>
      <c r="F83" s="220" t="s">
        <v>255</v>
      </c>
      <c r="G83" s="220">
        <v>24000</v>
      </c>
      <c r="H83" s="220">
        <v>3976</v>
      </c>
      <c r="I83" s="220"/>
      <c r="J83" s="220" t="s">
        <v>236</v>
      </c>
      <c r="K83" s="220"/>
      <c r="L83" s="220" t="s">
        <v>230</v>
      </c>
    </row>
    <row r="84" spans="1:12" ht="18">
      <c r="A84" s="231" t="s">
        <v>281</v>
      </c>
      <c r="B84" s="219" t="s">
        <v>14</v>
      </c>
      <c r="C84" s="220">
        <v>10</v>
      </c>
      <c r="D84" s="220">
        <v>10</v>
      </c>
      <c r="E84" s="220" t="s">
        <v>261</v>
      </c>
      <c r="F84" s="220" t="s">
        <v>282</v>
      </c>
      <c r="G84" s="220">
        <v>24000</v>
      </c>
      <c r="H84" s="220">
        <v>3926</v>
      </c>
      <c r="I84" s="220"/>
      <c r="J84" s="220">
        <v>880</v>
      </c>
      <c r="K84" s="220"/>
      <c r="L84" s="220" t="s">
        <v>230</v>
      </c>
    </row>
    <row r="85" spans="1:12" ht="18">
      <c r="A85" s="231" t="s">
        <v>288</v>
      </c>
      <c r="B85" s="219" t="s">
        <v>14</v>
      </c>
      <c r="C85" s="220">
        <v>10</v>
      </c>
      <c r="D85" s="220">
        <v>10</v>
      </c>
      <c r="E85" s="220" t="s">
        <v>267</v>
      </c>
      <c r="F85" s="220" t="s">
        <v>289</v>
      </c>
      <c r="G85" s="220">
        <v>24000</v>
      </c>
      <c r="H85" s="220">
        <v>3926</v>
      </c>
      <c r="I85" s="220">
        <v>0</v>
      </c>
      <c r="J85" s="220">
        <v>900</v>
      </c>
      <c r="K85" s="220"/>
      <c r="L85" s="220" t="s">
        <v>230</v>
      </c>
    </row>
    <row r="86" spans="1:12" ht="18">
      <c r="A86" s="231" t="s">
        <v>305</v>
      </c>
      <c r="B86" s="219" t="s">
        <v>14</v>
      </c>
      <c r="C86" s="220">
        <v>20</v>
      </c>
      <c r="D86" s="220">
        <v>0</v>
      </c>
      <c r="E86" s="220" t="s">
        <v>306</v>
      </c>
      <c r="F86" s="220" t="s">
        <v>307</v>
      </c>
      <c r="G86" s="220">
        <v>24000</v>
      </c>
      <c r="H86" s="220">
        <v>3926</v>
      </c>
      <c r="I86" s="220">
        <v>0</v>
      </c>
      <c r="J86" s="220">
        <v>880</v>
      </c>
      <c r="K86" s="220"/>
      <c r="L86" s="220" t="s">
        <v>230</v>
      </c>
    </row>
    <row r="87" spans="1:12" ht="18">
      <c r="A87" s="231" t="s">
        <v>334</v>
      </c>
      <c r="B87" s="219" t="s">
        <v>14</v>
      </c>
      <c r="C87" s="220">
        <v>20</v>
      </c>
      <c r="D87" s="220">
        <v>0</v>
      </c>
      <c r="E87" s="220" t="s">
        <v>321</v>
      </c>
      <c r="F87" s="220" t="s">
        <v>312</v>
      </c>
      <c r="G87" s="220">
        <v>24000</v>
      </c>
      <c r="H87" s="220">
        <v>3926</v>
      </c>
      <c r="I87" s="220"/>
      <c r="J87" s="220">
        <v>880</v>
      </c>
      <c r="K87" s="220"/>
      <c r="L87" s="220" t="s">
        <v>230</v>
      </c>
    </row>
    <row r="88" spans="1:12" ht="18">
      <c r="A88" s="231" t="s">
        <v>329</v>
      </c>
      <c r="B88" s="219" t="s">
        <v>14</v>
      </c>
      <c r="C88" s="220"/>
      <c r="D88" s="220">
        <v>20</v>
      </c>
      <c r="E88" s="220" t="s">
        <v>316</v>
      </c>
      <c r="F88" s="220" t="s">
        <v>317</v>
      </c>
      <c r="G88" s="220">
        <v>24000</v>
      </c>
      <c r="H88" s="220">
        <v>10085</v>
      </c>
      <c r="I88" s="220"/>
      <c r="J88" s="220">
        <v>900</v>
      </c>
      <c r="K88" s="220">
        <v>0</v>
      </c>
      <c r="L88" s="220" t="s">
        <v>230</v>
      </c>
    </row>
    <row r="89" spans="1:12" ht="36">
      <c r="A89" s="212" t="s">
        <v>54</v>
      </c>
      <c r="B89" s="213"/>
      <c r="C89" s="214"/>
      <c r="D89" s="215"/>
      <c r="E89" s="215"/>
      <c r="F89" s="215"/>
      <c r="G89" s="215"/>
      <c r="H89" s="215"/>
      <c r="I89" s="215"/>
      <c r="J89" s="215"/>
      <c r="K89" s="215"/>
      <c r="L89" s="215"/>
    </row>
    <row r="90" spans="1:12" ht="18">
      <c r="A90" s="216" t="s">
        <v>43</v>
      </c>
      <c r="B90" s="217">
        <f>C90+D90</f>
        <v>344</v>
      </c>
      <c r="C90" s="214">
        <f>SUM(C91:C110)</f>
        <v>334</v>
      </c>
      <c r="D90" s="214">
        <f t="shared" ref="D90" si="11">SUM(D91:D110)</f>
        <v>10</v>
      </c>
      <c r="E90" s="214"/>
      <c r="F90" s="214"/>
      <c r="G90" s="214">
        <f t="shared" ref="G90:J90" si="12">SUM(G91:G110)</f>
        <v>243000</v>
      </c>
      <c r="H90" s="214">
        <f t="shared" si="12"/>
        <v>180370.5</v>
      </c>
      <c r="I90" s="214">
        <f t="shared" si="12"/>
        <v>0</v>
      </c>
      <c r="J90" s="214">
        <f t="shared" si="12"/>
        <v>0</v>
      </c>
      <c r="K90" s="214"/>
      <c r="L90" s="214"/>
    </row>
    <row r="91" spans="1:12" ht="18">
      <c r="A91" s="239" t="s">
        <v>83</v>
      </c>
      <c r="B91" s="219" t="s">
        <v>12</v>
      </c>
      <c r="C91" s="220">
        <v>25</v>
      </c>
      <c r="D91" s="220"/>
      <c r="E91" s="220" t="s">
        <v>252</v>
      </c>
      <c r="F91" s="220" t="s">
        <v>261</v>
      </c>
      <c r="G91" s="220">
        <v>24000</v>
      </c>
      <c r="H91" s="220">
        <v>13960</v>
      </c>
      <c r="I91" s="220">
        <v>0</v>
      </c>
      <c r="J91" s="220">
        <v>0</v>
      </c>
      <c r="K91" s="220"/>
      <c r="L91" s="220" t="s">
        <v>236</v>
      </c>
    </row>
    <row r="92" spans="1:12" ht="18">
      <c r="A92" s="239" t="s">
        <v>335</v>
      </c>
      <c r="B92" s="219" t="s">
        <v>12</v>
      </c>
      <c r="C92" s="221">
        <v>20</v>
      </c>
      <c r="D92" s="221"/>
      <c r="E92" s="221" t="s">
        <v>267</v>
      </c>
      <c r="F92" s="221" t="s">
        <v>268</v>
      </c>
      <c r="G92" s="220">
        <v>24000</v>
      </c>
      <c r="H92" s="221">
        <v>13970</v>
      </c>
      <c r="I92" s="221"/>
      <c r="J92" s="221"/>
      <c r="K92" s="221"/>
      <c r="L92" s="221" t="s">
        <v>230</v>
      </c>
    </row>
    <row r="93" spans="1:12" ht="18">
      <c r="A93" s="239" t="s">
        <v>336</v>
      </c>
      <c r="B93" s="219" t="s">
        <v>12</v>
      </c>
      <c r="C93" s="220">
        <v>21</v>
      </c>
      <c r="D93" s="220"/>
      <c r="E93" s="220" t="s">
        <v>302</v>
      </c>
      <c r="F93" s="220" t="s">
        <v>303</v>
      </c>
      <c r="G93" s="220">
        <v>24000</v>
      </c>
      <c r="H93" s="220">
        <v>14000</v>
      </c>
      <c r="I93" s="220">
        <v>0</v>
      </c>
      <c r="J93" s="220">
        <v>0</v>
      </c>
      <c r="K93" s="220"/>
      <c r="L93" s="220" t="s">
        <v>230</v>
      </c>
    </row>
    <row r="94" spans="1:12" ht="18">
      <c r="A94" s="239" t="s">
        <v>336</v>
      </c>
      <c r="B94" s="219" t="s">
        <v>12</v>
      </c>
      <c r="C94" s="220">
        <v>18</v>
      </c>
      <c r="D94" s="220"/>
      <c r="E94" s="220" t="s">
        <v>337</v>
      </c>
      <c r="F94" s="220" t="s">
        <v>338</v>
      </c>
      <c r="G94" s="220">
        <v>24000</v>
      </c>
      <c r="H94" s="220">
        <v>14000</v>
      </c>
      <c r="I94" s="220">
        <v>0</v>
      </c>
      <c r="J94" s="220">
        <v>0</v>
      </c>
      <c r="K94" s="220"/>
      <c r="L94" s="220" t="s">
        <v>230</v>
      </c>
    </row>
    <row r="95" spans="1:12" ht="18">
      <c r="A95" s="239" t="s">
        <v>336</v>
      </c>
      <c r="B95" s="219" t="s">
        <v>12</v>
      </c>
      <c r="C95" s="220">
        <v>20</v>
      </c>
      <c r="D95" s="220"/>
      <c r="E95" s="220" t="s">
        <v>331</v>
      </c>
      <c r="F95" s="220" t="s">
        <v>332</v>
      </c>
      <c r="G95" s="220">
        <v>24000</v>
      </c>
      <c r="H95" s="220">
        <v>14000</v>
      </c>
      <c r="I95" s="220">
        <v>0</v>
      </c>
      <c r="J95" s="220">
        <v>0</v>
      </c>
      <c r="K95" s="220"/>
      <c r="L95" s="220" t="s">
        <v>230</v>
      </c>
    </row>
    <row r="96" spans="1:12" ht="18">
      <c r="A96" s="239" t="s">
        <v>262</v>
      </c>
      <c r="B96" s="219" t="s">
        <v>12</v>
      </c>
      <c r="C96" s="220">
        <v>25</v>
      </c>
      <c r="D96" s="220"/>
      <c r="E96" s="220" t="s">
        <v>252</v>
      </c>
      <c r="F96" s="220" t="s">
        <v>261</v>
      </c>
      <c r="G96" s="220">
        <v>4500</v>
      </c>
      <c r="H96" s="220">
        <v>14000</v>
      </c>
      <c r="I96" s="220">
        <v>0</v>
      </c>
      <c r="J96" s="220">
        <v>0</v>
      </c>
      <c r="K96" s="220"/>
      <c r="L96" s="220" t="s">
        <v>230</v>
      </c>
    </row>
    <row r="97" spans="1:12" ht="18">
      <c r="A97" s="239" t="s">
        <v>262</v>
      </c>
      <c r="B97" s="219" t="s">
        <v>12</v>
      </c>
      <c r="C97" s="220">
        <v>30</v>
      </c>
      <c r="D97" s="220"/>
      <c r="E97" s="220" t="s">
        <v>270</v>
      </c>
      <c r="F97" s="220" t="s">
        <v>286</v>
      </c>
      <c r="G97" s="220">
        <v>24000</v>
      </c>
      <c r="H97" s="220">
        <v>13940</v>
      </c>
      <c r="I97" s="220">
        <v>0</v>
      </c>
      <c r="J97" s="220">
        <v>0</v>
      </c>
      <c r="K97" s="220"/>
      <c r="L97" s="220" t="s">
        <v>230</v>
      </c>
    </row>
    <row r="98" spans="1:12" ht="18">
      <c r="A98" s="239" t="s">
        <v>363</v>
      </c>
      <c r="B98" s="219" t="s">
        <v>12</v>
      </c>
      <c r="C98" s="220">
        <v>22</v>
      </c>
      <c r="D98" s="220"/>
      <c r="E98" s="220" t="s">
        <v>356</v>
      </c>
      <c r="F98" s="220" t="s">
        <v>357</v>
      </c>
      <c r="G98" s="220">
        <v>24000</v>
      </c>
      <c r="H98" s="220">
        <v>14660</v>
      </c>
      <c r="I98" s="220">
        <v>0</v>
      </c>
      <c r="J98" s="220">
        <v>0</v>
      </c>
      <c r="K98" s="220"/>
      <c r="L98" s="220" t="s">
        <v>362</v>
      </c>
    </row>
    <row r="99" spans="1:12" ht="18">
      <c r="A99" s="239"/>
      <c r="B99" s="219"/>
      <c r="C99" s="220"/>
      <c r="D99" s="220"/>
      <c r="E99" s="220"/>
      <c r="F99" s="220"/>
      <c r="G99" s="220"/>
      <c r="H99" s="220"/>
      <c r="I99" s="220"/>
      <c r="J99" s="220"/>
      <c r="K99" s="220"/>
      <c r="L99" s="220"/>
    </row>
    <row r="100" spans="1:12" ht="18">
      <c r="A100" s="239" t="s">
        <v>367</v>
      </c>
      <c r="B100" s="219" t="s">
        <v>12</v>
      </c>
      <c r="C100" s="220">
        <v>22</v>
      </c>
      <c r="D100" s="220"/>
      <c r="E100" s="220" t="s">
        <v>364</v>
      </c>
      <c r="F100" s="220" t="s">
        <v>365</v>
      </c>
      <c r="G100" s="220">
        <v>24000</v>
      </c>
      <c r="H100" s="220">
        <v>14460</v>
      </c>
      <c r="I100" s="220" t="s">
        <v>350</v>
      </c>
      <c r="J100" s="220" t="s">
        <v>350</v>
      </c>
      <c r="K100" s="220"/>
      <c r="L100" s="220" t="s">
        <v>366</v>
      </c>
    </row>
    <row r="101" spans="1:12" ht="18">
      <c r="A101" s="239" t="s">
        <v>368</v>
      </c>
      <c r="B101" s="219" t="s">
        <v>12</v>
      </c>
      <c r="C101" s="220">
        <v>20</v>
      </c>
      <c r="D101" s="220"/>
      <c r="E101" s="220" t="s">
        <v>369</v>
      </c>
      <c r="F101" s="220" t="s">
        <v>370</v>
      </c>
      <c r="G101" s="220">
        <v>4500</v>
      </c>
      <c r="H101" s="220">
        <v>13800</v>
      </c>
      <c r="I101" s="220" t="s">
        <v>350</v>
      </c>
      <c r="J101" s="220" t="s">
        <v>350</v>
      </c>
      <c r="K101" s="220"/>
      <c r="L101" s="220" t="s">
        <v>366</v>
      </c>
    </row>
    <row r="102" spans="1:12" ht="18">
      <c r="A102" s="239" t="s">
        <v>368</v>
      </c>
      <c r="B102" s="219" t="s">
        <v>12</v>
      </c>
      <c r="C102" s="220">
        <v>21</v>
      </c>
      <c r="D102" s="220">
        <v>1</v>
      </c>
      <c r="E102" s="220" t="s">
        <v>428</v>
      </c>
      <c r="F102" s="220" t="s">
        <v>429</v>
      </c>
      <c r="G102" s="220">
        <v>4500</v>
      </c>
      <c r="H102" s="220">
        <v>13600</v>
      </c>
      <c r="I102" s="220" t="s">
        <v>350</v>
      </c>
      <c r="J102" s="220" t="s">
        <v>350</v>
      </c>
      <c r="K102" s="220"/>
      <c r="L102" s="220" t="s">
        <v>421</v>
      </c>
    </row>
    <row r="103" spans="1:12" ht="18">
      <c r="A103" s="239" t="s">
        <v>239</v>
      </c>
      <c r="B103" s="219" t="s">
        <v>12</v>
      </c>
      <c r="C103" s="220">
        <v>16</v>
      </c>
      <c r="D103" s="220">
        <v>7</v>
      </c>
      <c r="E103" s="220" t="s">
        <v>240</v>
      </c>
      <c r="F103" s="220" t="s">
        <v>241</v>
      </c>
      <c r="G103" s="220">
        <v>4500</v>
      </c>
      <c r="H103" s="220">
        <v>3900</v>
      </c>
      <c r="I103" s="220">
        <v>0</v>
      </c>
      <c r="J103" s="220">
        <v>0</v>
      </c>
      <c r="K103" s="220"/>
      <c r="L103" s="220" t="s">
        <v>230</v>
      </c>
    </row>
    <row r="104" spans="1:12" ht="18">
      <c r="A104" s="239" t="s">
        <v>260</v>
      </c>
      <c r="B104" s="219" t="s">
        <v>12</v>
      </c>
      <c r="C104" s="220">
        <v>21</v>
      </c>
      <c r="D104" s="220">
        <v>0</v>
      </c>
      <c r="E104" s="220" t="s">
        <v>252</v>
      </c>
      <c r="F104" s="220" t="s">
        <v>261</v>
      </c>
      <c r="G104" s="220">
        <v>4500</v>
      </c>
      <c r="H104" s="220">
        <v>12600</v>
      </c>
      <c r="I104" s="220">
        <v>0</v>
      </c>
      <c r="J104" s="220">
        <v>0</v>
      </c>
      <c r="K104" s="220"/>
      <c r="L104" s="220" t="s">
        <v>230</v>
      </c>
    </row>
    <row r="105" spans="1:12" ht="18">
      <c r="A105" s="239" t="s">
        <v>260</v>
      </c>
      <c r="B105" s="219" t="s">
        <v>12</v>
      </c>
      <c r="C105" s="220">
        <v>21</v>
      </c>
      <c r="D105" s="220">
        <v>0</v>
      </c>
      <c r="E105" s="220" t="s">
        <v>287</v>
      </c>
      <c r="F105" s="220" t="s">
        <v>278</v>
      </c>
      <c r="G105" s="220">
        <v>4500</v>
      </c>
      <c r="H105" s="220">
        <v>6580.5</v>
      </c>
      <c r="I105" s="220">
        <v>0</v>
      </c>
      <c r="J105" s="220">
        <v>0</v>
      </c>
      <c r="K105" s="220"/>
      <c r="L105" s="220" t="s">
        <v>230</v>
      </c>
    </row>
    <row r="106" spans="1:12" ht="18">
      <c r="A106" s="239" t="s">
        <v>260</v>
      </c>
      <c r="B106" s="219" t="s">
        <v>12</v>
      </c>
      <c r="C106" s="220">
        <v>16</v>
      </c>
      <c r="D106" s="220" t="s">
        <v>350</v>
      </c>
      <c r="E106" s="220" t="s">
        <v>370</v>
      </c>
      <c r="F106" s="220" t="s">
        <v>382</v>
      </c>
      <c r="G106" s="220">
        <v>12000</v>
      </c>
      <c r="H106" s="220">
        <v>2900</v>
      </c>
      <c r="I106" s="220" t="s">
        <v>350</v>
      </c>
      <c r="J106" s="220" t="s">
        <v>350</v>
      </c>
      <c r="K106" s="220"/>
      <c r="L106" s="220" t="s">
        <v>377</v>
      </c>
    </row>
    <row r="107" spans="1:12" ht="18">
      <c r="A107" s="239" t="s">
        <v>84</v>
      </c>
      <c r="B107" s="219" t="s">
        <v>12</v>
      </c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</row>
    <row r="108" spans="1:12" ht="18">
      <c r="A108" s="239" t="s">
        <v>85</v>
      </c>
      <c r="B108" s="219" t="s">
        <v>12</v>
      </c>
      <c r="C108" s="220">
        <v>16</v>
      </c>
      <c r="D108" s="220">
        <v>2</v>
      </c>
      <c r="E108" s="220" t="s">
        <v>413</v>
      </c>
      <c r="F108" s="220" t="s">
        <v>344</v>
      </c>
      <c r="G108" s="220">
        <v>12000</v>
      </c>
      <c r="H108" s="220"/>
      <c r="I108" s="220"/>
      <c r="J108" s="220"/>
      <c r="K108" s="220"/>
      <c r="L108" s="220" t="s">
        <v>421</v>
      </c>
    </row>
    <row r="109" spans="1:12" ht="18">
      <c r="A109" s="239" t="s">
        <v>85</v>
      </c>
      <c r="B109" s="219" t="s">
        <v>12</v>
      </c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</row>
    <row r="110" spans="1:12" ht="18">
      <c r="A110" s="239" t="s">
        <v>86</v>
      </c>
      <c r="B110" s="219" t="s">
        <v>12</v>
      </c>
      <c r="C110" s="220"/>
      <c r="D110" s="220"/>
      <c r="E110" s="220"/>
      <c r="F110" s="220"/>
      <c r="G110" s="220"/>
      <c r="H110" s="220"/>
      <c r="I110" s="220"/>
      <c r="J110" s="220"/>
      <c r="K110" s="220"/>
      <c r="L110" s="220"/>
    </row>
    <row r="111" spans="1:12" ht="36">
      <c r="A111" s="229" t="s">
        <v>55</v>
      </c>
      <c r="B111" s="217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</row>
    <row r="112" spans="1:12" ht="18">
      <c r="A112" s="216" t="s">
        <v>50</v>
      </c>
      <c r="B112" s="217">
        <f>C112+D112</f>
        <v>170</v>
      </c>
      <c r="C112" s="230">
        <f>SUM(C113:C143)</f>
        <v>151</v>
      </c>
      <c r="D112" s="230">
        <f>SUM(D113:D143)</f>
        <v>19</v>
      </c>
      <c r="E112" s="230"/>
      <c r="F112" s="230"/>
      <c r="G112" s="230">
        <f>SUM(G124:G129)</f>
        <v>0</v>
      </c>
      <c r="H112" s="230">
        <f>SUM(H124:H129)</f>
        <v>292800</v>
      </c>
      <c r="I112" s="230">
        <f>SUM(I124:I129)</f>
        <v>0</v>
      </c>
      <c r="J112" s="230">
        <f>SUM(J124:J129)</f>
        <v>0</v>
      </c>
      <c r="K112" s="230"/>
      <c r="L112" s="230"/>
    </row>
    <row r="113" spans="1:12" ht="18">
      <c r="A113" s="240" t="s">
        <v>99</v>
      </c>
      <c r="B113" s="241" t="s">
        <v>5</v>
      </c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</row>
    <row r="114" spans="1:12" ht="18">
      <c r="A114" s="240" t="s">
        <v>341</v>
      </c>
      <c r="B114" s="241" t="s">
        <v>5</v>
      </c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</row>
    <row r="115" spans="1:12" ht="18">
      <c r="A115" s="240" t="s">
        <v>342</v>
      </c>
      <c r="B115" s="241" t="s">
        <v>4</v>
      </c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</row>
    <row r="116" spans="1:12" ht="18">
      <c r="A116" s="240" t="s">
        <v>342</v>
      </c>
      <c r="B116" s="241" t="s">
        <v>4</v>
      </c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</row>
    <row r="117" spans="1:12" ht="18">
      <c r="A117" s="240" t="s">
        <v>343</v>
      </c>
      <c r="B117" s="241" t="s">
        <v>2</v>
      </c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</row>
    <row r="118" spans="1:12" ht="18">
      <c r="A118" s="240" t="s">
        <v>374</v>
      </c>
      <c r="B118" s="241" t="s">
        <v>6</v>
      </c>
      <c r="C118" s="242">
        <v>2</v>
      </c>
      <c r="D118" s="242"/>
      <c r="E118" s="242" t="s">
        <v>473</v>
      </c>
      <c r="F118" s="242" t="s">
        <v>474</v>
      </c>
      <c r="G118" s="242" t="s">
        <v>350</v>
      </c>
      <c r="H118" s="242">
        <v>14400</v>
      </c>
      <c r="I118" s="242" t="s">
        <v>350</v>
      </c>
      <c r="J118" s="242" t="s">
        <v>350</v>
      </c>
      <c r="K118" s="242"/>
      <c r="L118" s="242" t="s">
        <v>466</v>
      </c>
    </row>
    <row r="119" spans="1:12" ht="18">
      <c r="A119" s="240" t="s">
        <v>374</v>
      </c>
      <c r="B119" s="241" t="s">
        <v>6</v>
      </c>
      <c r="C119" s="242">
        <v>8</v>
      </c>
      <c r="D119" s="242"/>
      <c r="E119" s="242" t="s">
        <v>371</v>
      </c>
      <c r="F119" s="242" t="s">
        <v>375</v>
      </c>
      <c r="G119" s="242" t="s">
        <v>350</v>
      </c>
      <c r="H119" s="242">
        <v>57600</v>
      </c>
      <c r="I119" s="242" t="s">
        <v>350</v>
      </c>
      <c r="J119" s="242" t="s">
        <v>350</v>
      </c>
      <c r="K119" s="242"/>
      <c r="L119" s="242" t="s">
        <v>366</v>
      </c>
    </row>
    <row r="120" spans="1:12" ht="18">
      <c r="A120" s="240" t="s">
        <v>379</v>
      </c>
      <c r="B120" s="241" t="s">
        <v>6</v>
      </c>
      <c r="C120" s="242">
        <v>1</v>
      </c>
      <c r="D120" s="242"/>
      <c r="E120" s="242" t="s">
        <v>380</v>
      </c>
      <c r="F120" s="242" t="s">
        <v>375</v>
      </c>
      <c r="G120" s="242" t="s">
        <v>350</v>
      </c>
      <c r="H120" s="242">
        <v>7200</v>
      </c>
      <c r="I120" s="242" t="s">
        <v>350</v>
      </c>
      <c r="J120" s="242" t="s">
        <v>350</v>
      </c>
      <c r="K120" s="242"/>
      <c r="L120" s="242" t="s">
        <v>381</v>
      </c>
    </row>
    <row r="121" spans="1:12" ht="18">
      <c r="A121" s="240" t="s">
        <v>376</v>
      </c>
      <c r="B121" s="241" t="s">
        <v>7</v>
      </c>
      <c r="C121" s="242">
        <v>3</v>
      </c>
      <c r="D121" s="242"/>
      <c r="E121" s="242" t="s">
        <v>369</v>
      </c>
      <c r="F121" s="242" t="s">
        <v>378</v>
      </c>
      <c r="G121" s="242" t="s">
        <v>350</v>
      </c>
      <c r="H121" s="242">
        <v>9600</v>
      </c>
      <c r="I121" s="242" t="s">
        <v>350</v>
      </c>
      <c r="J121" s="242" t="s">
        <v>350</v>
      </c>
      <c r="K121" s="242"/>
      <c r="L121" s="242" t="s">
        <v>377</v>
      </c>
    </row>
    <row r="122" spans="1:12" ht="18">
      <c r="A122" s="240" t="s">
        <v>376</v>
      </c>
      <c r="B122" s="241" t="s">
        <v>7</v>
      </c>
      <c r="C122" s="242">
        <v>1</v>
      </c>
      <c r="D122" s="242"/>
      <c r="E122" s="242" t="s">
        <v>357</v>
      </c>
      <c r="F122" s="242" t="s">
        <v>378</v>
      </c>
      <c r="G122" s="242" t="s">
        <v>350</v>
      </c>
      <c r="H122" s="242">
        <v>3200</v>
      </c>
      <c r="I122" s="242" t="s">
        <v>350</v>
      </c>
      <c r="J122" s="242" t="s">
        <v>350</v>
      </c>
      <c r="K122" s="242"/>
      <c r="L122" s="242" t="s">
        <v>387</v>
      </c>
    </row>
    <row r="123" spans="1:12" ht="18">
      <c r="A123" s="240" t="s">
        <v>372</v>
      </c>
      <c r="B123" s="241" t="s">
        <v>7</v>
      </c>
      <c r="C123" s="242"/>
      <c r="D123" s="242">
        <v>1</v>
      </c>
      <c r="E123" s="242" t="s">
        <v>371</v>
      </c>
      <c r="F123" s="242" t="s">
        <v>373</v>
      </c>
      <c r="G123" s="242" t="s">
        <v>350</v>
      </c>
      <c r="H123" s="242">
        <v>3200</v>
      </c>
      <c r="I123" s="448" t="s">
        <v>571</v>
      </c>
      <c r="J123" s="449"/>
      <c r="K123" s="242" t="s">
        <v>570</v>
      </c>
      <c r="L123" s="242" t="s">
        <v>366</v>
      </c>
    </row>
    <row r="124" spans="1:12" ht="18">
      <c r="A124" s="231" t="s">
        <v>300</v>
      </c>
      <c r="B124" s="243" t="s">
        <v>8</v>
      </c>
      <c r="C124" s="244">
        <v>16</v>
      </c>
      <c r="D124" s="244">
        <v>0</v>
      </c>
      <c r="E124" s="244" t="s">
        <v>252</v>
      </c>
      <c r="F124" s="244" t="s">
        <v>301</v>
      </c>
      <c r="G124" s="244">
        <v>0</v>
      </c>
      <c r="H124" s="244">
        <v>76800</v>
      </c>
      <c r="I124" s="450" t="s">
        <v>572</v>
      </c>
      <c r="J124" s="451"/>
      <c r="K124" s="244" t="s">
        <v>570</v>
      </c>
      <c r="L124" s="244" t="s">
        <v>230</v>
      </c>
    </row>
    <row r="125" spans="1:12" ht="18">
      <c r="A125" s="231" t="s">
        <v>298</v>
      </c>
      <c r="B125" s="243" t="s">
        <v>8</v>
      </c>
      <c r="C125" s="244">
        <v>2</v>
      </c>
      <c r="D125" s="244">
        <v>13</v>
      </c>
      <c r="E125" s="244" t="s">
        <v>252</v>
      </c>
      <c r="F125" s="244" t="s">
        <v>299</v>
      </c>
      <c r="G125" s="244">
        <v>0</v>
      </c>
      <c r="H125" s="244">
        <v>41600</v>
      </c>
      <c r="I125" s="244">
        <v>0</v>
      </c>
      <c r="J125" s="244">
        <v>0</v>
      </c>
      <c r="K125" s="244"/>
      <c r="L125" s="244" t="s">
        <v>230</v>
      </c>
    </row>
    <row r="126" spans="1:12" ht="18">
      <c r="A126" s="245" t="s">
        <v>295</v>
      </c>
      <c r="B126" s="219" t="s">
        <v>2</v>
      </c>
      <c r="C126" s="232">
        <v>14</v>
      </c>
      <c r="D126" s="232">
        <v>0</v>
      </c>
      <c r="E126" s="232" t="s">
        <v>252</v>
      </c>
      <c r="F126" s="232" t="s">
        <v>296</v>
      </c>
      <c r="G126" s="232">
        <v>0</v>
      </c>
      <c r="H126" s="232">
        <v>100800</v>
      </c>
      <c r="I126" s="232" t="s">
        <v>308</v>
      </c>
      <c r="J126" s="232"/>
      <c r="K126" s="232" t="s">
        <v>558</v>
      </c>
      <c r="L126" s="232" t="s">
        <v>230</v>
      </c>
    </row>
    <row r="127" spans="1:12" ht="18">
      <c r="A127" s="245" t="s">
        <v>294</v>
      </c>
      <c r="B127" s="219" t="s">
        <v>6</v>
      </c>
      <c r="C127" s="232">
        <v>8</v>
      </c>
      <c r="D127" s="232">
        <v>0</v>
      </c>
      <c r="E127" s="232" t="s">
        <v>252</v>
      </c>
      <c r="F127" s="232" t="s">
        <v>293</v>
      </c>
      <c r="G127" s="232">
        <v>0</v>
      </c>
      <c r="H127" s="232">
        <v>57600</v>
      </c>
      <c r="I127" s="232"/>
      <c r="J127" s="232"/>
      <c r="K127" s="232" t="s">
        <v>559</v>
      </c>
      <c r="L127" s="232" t="s">
        <v>230</v>
      </c>
    </row>
    <row r="128" spans="1:12" ht="18">
      <c r="A128" s="245" t="s">
        <v>304</v>
      </c>
      <c r="B128" s="219" t="s">
        <v>7</v>
      </c>
      <c r="C128" s="232">
        <v>0</v>
      </c>
      <c r="D128" s="232">
        <v>2</v>
      </c>
      <c r="E128" s="232" t="s">
        <v>252</v>
      </c>
      <c r="F128" s="232" t="s">
        <v>293</v>
      </c>
      <c r="G128" s="232">
        <v>0</v>
      </c>
      <c r="H128" s="232">
        <v>9600</v>
      </c>
      <c r="I128" s="232"/>
      <c r="J128" s="232"/>
      <c r="K128" s="232"/>
      <c r="L128" s="232" t="s">
        <v>230</v>
      </c>
    </row>
    <row r="129" spans="1:12" ht="18">
      <c r="A129" s="245" t="s">
        <v>297</v>
      </c>
      <c r="B129" s="219" t="s">
        <v>7</v>
      </c>
      <c r="C129" s="232">
        <v>4</v>
      </c>
      <c r="D129" s="232">
        <v>0</v>
      </c>
      <c r="E129" s="232" t="s">
        <v>252</v>
      </c>
      <c r="F129" s="232" t="s">
        <v>344</v>
      </c>
      <c r="G129" s="232"/>
      <c r="H129" s="232">
        <v>6400</v>
      </c>
      <c r="I129" s="232">
        <v>0</v>
      </c>
      <c r="J129" s="232">
        <v>0</v>
      </c>
      <c r="K129" s="232"/>
      <c r="L129" s="232" t="s">
        <v>230</v>
      </c>
    </row>
    <row r="130" spans="1:12" ht="18">
      <c r="A130" s="245" t="s">
        <v>304</v>
      </c>
      <c r="B130" s="219" t="s">
        <v>7</v>
      </c>
      <c r="C130" s="232">
        <v>0</v>
      </c>
      <c r="D130" s="232">
        <v>2</v>
      </c>
      <c r="E130" s="232" t="s">
        <v>380</v>
      </c>
      <c r="F130" s="232" t="s">
        <v>386</v>
      </c>
      <c r="G130" s="232">
        <v>0</v>
      </c>
      <c r="H130" s="232">
        <v>9600</v>
      </c>
      <c r="I130" s="232"/>
      <c r="J130" s="232"/>
      <c r="K130" s="232"/>
      <c r="L130" s="232" t="s">
        <v>387</v>
      </c>
    </row>
    <row r="131" spans="1:12" ht="18">
      <c r="A131" s="245" t="s">
        <v>352</v>
      </c>
      <c r="B131" s="219" t="s">
        <v>5</v>
      </c>
      <c r="C131" s="232">
        <v>5</v>
      </c>
      <c r="D131" s="232" t="s">
        <v>350</v>
      </c>
      <c r="E131" s="232" t="s">
        <v>277</v>
      </c>
      <c r="F131" s="232" t="s">
        <v>353</v>
      </c>
      <c r="G131" s="232" t="s">
        <v>350</v>
      </c>
      <c r="H131" s="232">
        <v>16000</v>
      </c>
      <c r="I131" s="232" t="s">
        <v>350</v>
      </c>
      <c r="J131" s="232" t="s">
        <v>350</v>
      </c>
      <c r="K131" s="232"/>
      <c r="L131" s="232" t="s">
        <v>354</v>
      </c>
    </row>
    <row r="132" spans="1:12" ht="18">
      <c r="A132" s="245" t="s">
        <v>352</v>
      </c>
      <c r="B132" s="219" t="s">
        <v>5</v>
      </c>
      <c r="C132" s="232">
        <v>4</v>
      </c>
      <c r="D132" s="232" t="s">
        <v>350</v>
      </c>
      <c r="E132" s="232" t="s">
        <v>357</v>
      </c>
      <c r="F132" s="232" t="s">
        <v>373</v>
      </c>
      <c r="G132" s="232" t="s">
        <v>350</v>
      </c>
      <c r="H132" s="232">
        <v>12800</v>
      </c>
      <c r="I132" s="232" t="s">
        <v>350</v>
      </c>
      <c r="J132" s="232" t="s">
        <v>350</v>
      </c>
      <c r="K132" s="232"/>
      <c r="L132" s="232" t="s">
        <v>387</v>
      </c>
    </row>
    <row r="133" spans="1:12" ht="18">
      <c r="A133" s="245" t="s">
        <v>355</v>
      </c>
      <c r="B133" s="219" t="s">
        <v>5</v>
      </c>
      <c r="C133" s="232">
        <v>7</v>
      </c>
      <c r="D133" s="232" t="s">
        <v>350</v>
      </c>
      <c r="E133" s="232" t="s">
        <v>277</v>
      </c>
      <c r="F133" s="232" t="s">
        <v>353</v>
      </c>
      <c r="G133" s="232" t="s">
        <v>350</v>
      </c>
      <c r="H133" s="232">
        <v>22400</v>
      </c>
      <c r="I133" s="232" t="s">
        <v>350</v>
      </c>
      <c r="J133" s="232" t="s">
        <v>350</v>
      </c>
      <c r="K133" s="232"/>
      <c r="L133" s="232" t="s">
        <v>354</v>
      </c>
    </row>
    <row r="134" spans="1:12" ht="18">
      <c r="A134" s="245" t="s">
        <v>520</v>
      </c>
      <c r="B134" s="219" t="s">
        <v>7</v>
      </c>
      <c r="C134" s="232">
        <v>0</v>
      </c>
      <c r="D134" s="232">
        <v>1</v>
      </c>
      <c r="E134" s="232" t="s">
        <v>514</v>
      </c>
      <c r="F134" s="232" t="s">
        <v>474</v>
      </c>
      <c r="G134" s="232" t="s">
        <v>350</v>
      </c>
      <c r="H134" s="232">
        <v>3200</v>
      </c>
      <c r="I134" s="232" t="s">
        <v>350</v>
      </c>
      <c r="J134" s="232" t="s">
        <v>350</v>
      </c>
      <c r="K134" s="232"/>
      <c r="L134" s="232" t="s">
        <v>521</v>
      </c>
    </row>
    <row r="135" spans="1:12" ht="18">
      <c r="A135" s="245" t="s">
        <v>374</v>
      </c>
      <c r="B135" s="219" t="s">
        <v>6</v>
      </c>
      <c r="C135" s="232">
        <v>8</v>
      </c>
      <c r="D135" s="232" t="s">
        <v>350</v>
      </c>
      <c r="E135" s="232" t="s">
        <v>514</v>
      </c>
      <c r="F135" s="232" t="s">
        <v>522</v>
      </c>
      <c r="G135" s="232" t="s">
        <v>350</v>
      </c>
      <c r="H135" s="232">
        <v>64800</v>
      </c>
      <c r="I135" s="232" t="s">
        <v>350</v>
      </c>
      <c r="J135" s="232" t="s">
        <v>350</v>
      </c>
      <c r="K135" s="232"/>
      <c r="L135" s="232" t="s">
        <v>521</v>
      </c>
    </row>
    <row r="136" spans="1:12" ht="18">
      <c r="A136" s="245" t="s">
        <v>376</v>
      </c>
      <c r="B136" s="219" t="s">
        <v>7</v>
      </c>
      <c r="C136" s="232">
        <v>4</v>
      </c>
      <c r="D136" s="232" t="s">
        <v>350</v>
      </c>
      <c r="E136" s="232" t="s">
        <v>514</v>
      </c>
      <c r="F136" s="232" t="s">
        <v>474</v>
      </c>
      <c r="G136" s="232" t="s">
        <v>350</v>
      </c>
      <c r="H136" s="232">
        <v>12800</v>
      </c>
      <c r="I136" s="232" t="s">
        <v>350</v>
      </c>
      <c r="J136" s="232" t="s">
        <v>350</v>
      </c>
      <c r="K136" s="232"/>
      <c r="L136" s="232" t="s">
        <v>521</v>
      </c>
    </row>
    <row r="137" spans="1:12" ht="18">
      <c r="A137" s="245" t="s">
        <v>352</v>
      </c>
      <c r="B137" s="219" t="s">
        <v>5</v>
      </c>
      <c r="C137" s="232">
        <v>3</v>
      </c>
      <c r="D137" s="232" t="s">
        <v>350</v>
      </c>
      <c r="E137" s="232" t="s">
        <v>514</v>
      </c>
      <c r="F137" s="232" t="s">
        <v>474</v>
      </c>
      <c r="G137" s="232" t="s">
        <v>350</v>
      </c>
      <c r="H137" s="232">
        <v>9600</v>
      </c>
      <c r="I137" s="232" t="s">
        <v>350</v>
      </c>
      <c r="J137" s="232" t="s">
        <v>350</v>
      </c>
      <c r="K137" s="232"/>
      <c r="L137" s="232" t="s">
        <v>521</v>
      </c>
    </row>
    <row r="138" spans="1:12" ht="18">
      <c r="A138" s="245" t="s">
        <v>523</v>
      </c>
      <c r="B138" s="219" t="s">
        <v>5</v>
      </c>
      <c r="C138" s="232">
        <v>22</v>
      </c>
      <c r="D138" s="232" t="s">
        <v>350</v>
      </c>
      <c r="E138" s="232" t="s">
        <v>514</v>
      </c>
      <c r="F138" s="232" t="s">
        <v>474</v>
      </c>
      <c r="G138" s="232" t="s">
        <v>350</v>
      </c>
      <c r="H138" s="232">
        <v>70400</v>
      </c>
      <c r="I138" s="232" t="s">
        <v>350</v>
      </c>
      <c r="J138" s="232" t="s">
        <v>350</v>
      </c>
      <c r="K138" s="232"/>
      <c r="L138" s="232" t="s">
        <v>521</v>
      </c>
    </row>
    <row r="139" spans="1:12" ht="18">
      <c r="A139" s="245" t="s">
        <v>99</v>
      </c>
      <c r="B139" s="219" t="s">
        <v>5</v>
      </c>
      <c r="C139" s="232">
        <v>7</v>
      </c>
      <c r="D139" s="232" t="s">
        <v>350</v>
      </c>
      <c r="E139" s="232" t="s">
        <v>514</v>
      </c>
      <c r="F139" s="232" t="s">
        <v>474</v>
      </c>
      <c r="G139" s="232" t="s">
        <v>350</v>
      </c>
      <c r="H139" s="232">
        <v>24000</v>
      </c>
      <c r="I139" s="232" t="s">
        <v>350</v>
      </c>
      <c r="J139" s="232" t="s">
        <v>350</v>
      </c>
      <c r="K139" s="232"/>
      <c r="L139" s="232" t="s">
        <v>521</v>
      </c>
    </row>
    <row r="140" spans="1:12" ht="18">
      <c r="A140" s="245" t="s">
        <v>525</v>
      </c>
      <c r="B140" s="219" t="s">
        <v>4</v>
      </c>
      <c r="C140" s="232">
        <v>14</v>
      </c>
      <c r="D140" s="232" t="s">
        <v>350</v>
      </c>
      <c r="E140" s="232" t="s">
        <v>514</v>
      </c>
      <c r="F140" s="232" t="s">
        <v>524</v>
      </c>
      <c r="G140" s="232" t="s">
        <v>350</v>
      </c>
      <c r="H140" s="232">
        <v>44800</v>
      </c>
      <c r="I140" s="232" t="s">
        <v>350</v>
      </c>
      <c r="J140" s="232" t="s">
        <v>350</v>
      </c>
      <c r="K140" s="232"/>
      <c r="L140" s="232" t="s">
        <v>521</v>
      </c>
    </row>
    <row r="141" spans="1:12" ht="18">
      <c r="A141" s="245" t="s">
        <v>295</v>
      </c>
      <c r="B141" s="219" t="s">
        <v>2</v>
      </c>
      <c r="C141" s="232">
        <v>18</v>
      </c>
      <c r="D141" s="232" t="s">
        <v>350</v>
      </c>
      <c r="E141" s="232" t="s">
        <v>514</v>
      </c>
      <c r="F141" s="232" t="s">
        <v>522</v>
      </c>
      <c r="G141" s="232" t="s">
        <v>350</v>
      </c>
      <c r="H141" s="232">
        <v>129600</v>
      </c>
      <c r="I141" s="232" t="s">
        <v>350</v>
      </c>
      <c r="J141" s="232" t="s">
        <v>350</v>
      </c>
      <c r="K141" s="232"/>
      <c r="L141" s="232" t="s">
        <v>521</v>
      </c>
    </row>
    <row r="142" spans="1:12" ht="18">
      <c r="A142" s="245"/>
      <c r="B142" s="219"/>
      <c r="C142" s="232"/>
      <c r="D142" s="232"/>
      <c r="E142" s="232"/>
      <c r="F142" s="232"/>
      <c r="G142" s="232"/>
      <c r="H142" s="232"/>
      <c r="I142" s="232"/>
      <c r="J142" s="232"/>
      <c r="K142" s="232"/>
      <c r="L142" s="232"/>
    </row>
    <row r="143" spans="1:12" ht="18">
      <c r="A143" s="245"/>
      <c r="B143" s="219"/>
      <c r="C143" s="232"/>
      <c r="D143" s="232"/>
      <c r="E143" s="232"/>
      <c r="F143" s="232"/>
      <c r="G143" s="232"/>
      <c r="H143" s="232"/>
      <c r="I143" s="232"/>
      <c r="J143" s="232"/>
      <c r="K143" s="232"/>
      <c r="L143" s="232"/>
    </row>
    <row r="144" spans="1:12" ht="18">
      <c r="A144" s="216" t="s">
        <v>43</v>
      </c>
      <c r="B144" s="217">
        <f>C144+D144</f>
        <v>626</v>
      </c>
      <c r="C144" s="214">
        <f>SUM(C146:C195)</f>
        <v>603</v>
      </c>
      <c r="D144" s="214">
        <f>SUM(D146:D195)</f>
        <v>23</v>
      </c>
      <c r="E144" s="214"/>
      <c r="F144" s="214"/>
      <c r="G144" s="214">
        <f t="shared" ref="G144:J144" si="13">SUM(G146:G195)</f>
        <v>576000</v>
      </c>
      <c r="H144" s="214">
        <f t="shared" si="13"/>
        <v>325027</v>
      </c>
      <c r="I144" s="214">
        <f t="shared" si="13"/>
        <v>8680</v>
      </c>
      <c r="J144" s="214">
        <f t="shared" si="13"/>
        <v>2360</v>
      </c>
      <c r="K144" s="214"/>
      <c r="L144" s="214"/>
    </row>
    <row r="145" spans="1:12" ht="18">
      <c r="A145" s="245" t="s">
        <v>315</v>
      </c>
      <c r="B145" s="219" t="s">
        <v>5</v>
      </c>
      <c r="C145" s="232">
        <v>13</v>
      </c>
      <c r="D145" s="232">
        <v>7</v>
      </c>
      <c r="E145" s="232" t="s">
        <v>514</v>
      </c>
      <c r="F145" s="232" t="s">
        <v>515</v>
      </c>
      <c r="G145" s="232">
        <v>24000</v>
      </c>
      <c r="H145" s="232">
        <v>11000</v>
      </c>
      <c r="I145" s="232"/>
      <c r="J145" s="232"/>
      <c r="K145" s="232"/>
      <c r="L145" s="232" t="s">
        <v>516</v>
      </c>
    </row>
    <row r="146" spans="1:12" ht="18">
      <c r="A146" s="245" t="s">
        <v>408</v>
      </c>
      <c r="B146" s="219" t="s">
        <v>5</v>
      </c>
      <c r="C146" s="220">
        <v>17</v>
      </c>
      <c r="D146" s="220">
        <v>3</v>
      </c>
      <c r="E146" s="220" t="s">
        <v>395</v>
      </c>
      <c r="F146" s="220" t="s">
        <v>396</v>
      </c>
      <c r="G146" s="220">
        <v>24000</v>
      </c>
      <c r="H146" s="220">
        <v>11000</v>
      </c>
      <c r="I146" s="220"/>
      <c r="J146" s="220"/>
      <c r="K146" s="220"/>
      <c r="L146" s="220" t="s">
        <v>407</v>
      </c>
    </row>
    <row r="147" spans="1:12" ht="18">
      <c r="A147" s="245" t="s">
        <v>330</v>
      </c>
      <c r="B147" s="219" t="s">
        <v>5</v>
      </c>
      <c r="C147" s="221">
        <v>20</v>
      </c>
      <c r="D147" s="221" t="s">
        <v>350</v>
      </c>
      <c r="E147" s="221" t="s">
        <v>393</v>
      </c>
      <c r="F147" s="221" t="s">
        <v>394</v>
      </c>
      <c r="G147" s="221">
        <v>24000</v>
      </c>
      <c r="H147" s="221">
        <v>11000</v>
      </c>
      <c r="I147" s="221" t="s">
        <v>350</v>
      </c>
      <c r="J147" s="221" t="s">
        <v>350</v>
      </c>
      <c r="K147" s="221"/>
      <c r="L147" s="221" t="s">
        <v>392</v>
      </c>
    </row>
    <row r="148" spans="1:12" ht="18">
      <c r="A148" s="245" t="s">
        <v>330</v>
      </c>
      <c r="B148" s="219" t="s">
        <v>5</v>
      </c>
      <c r="C148" s="221">
        <v>20</v>
      </c>
      <c r="D148" s="221">
        <v>0</v>
      </c>
      <c r="E148" s="221" t="s">
        <v>312</v>
      </c>
      <c r="F148" s="221" t="s">
        <v>313</v>
      </c>
      <c r="G148" s="221">
        <v>24000</v>
      </c>
      <c r="H148" s="221">
        <v>11000</v>
      </c>
      <c r="I148" s="221">
        <v>0</v>
      </c>
      <c r="J148" s="221">
        <v>0</v>
      </c>
      <c r="K148" s="221"/>
      <c r="L148" s="221" t="s">
        <v>230</v>
      </c>
    </row>
    <row r="149" spans="1:12" ht="18">
      <c r="A149" s="245" t="s">
        <v>315</v>
      </c>
      <c r="B149" s="219" t="s">
        <v>5</v>
      </c>
      <c r="C149" s="221">
        <v>20</v>
      </c>
      <c r="D149" s="221">
        <v>0</v>
      </c>
      <c r="E149" s="221" t="s">
        <v>279</v>
      </c>
      <c r="F149" s="221" t="s">
        <v>280</v>
      </c>
      <c r="G149" s="221">
        <v>24000</v>
      </c>
      <c r="H149" s="221">
        <v>11000</v>
      </c>
      <c r="I149" s="221">
        <v>0</v>
      </c>
      <c r="J149" s="221">
        <v>0</v>
      </c>
      <c r="K149" s="221"/>
      <c r="L149" s="221" t="s">
        <v>230</v>
      </c>
    </row>
    <row r="150" spans="1:12" ht="18">
      <c r="A150" s="245" t="s">
        <v>315</v>
      </c>
      <c r="B150" s="219" t="s">
        <v>5</v>
      </c>
      <c r="C150" s="221">
        <v>20</v>
      </c>
      <c r="D150" s="221">
        <v>0</v>
      </c>
      <c r="E150" s="221" t="s">
        <v>312</v>
      </c>
      <c r="F150" s="221" t="s">
        <v>313</v>
      </c>
      <c r="G150" s="221">
        <v>24000</v>
      </c>
      <c r="H150" s="221">
        <v>11000</v>
      </c>
      <c r="I150" s="221"/>
      <c r="J150" s="221"/>
      <c r="K150" s="221"/>
      <c r="L150" s="221" t="s">
        <v>230</v>
      </c>
    </row>
    <row r="151" spans="1:12" ht="18">
      <c r="A151" s="245" t="s">
        <v>193</v>
      </c>
      <c r="B151" s="219" t="s">
        <v>5</v>
      </c>
      <c r="C151" s="221">
        <v>20</v>
      </c>
      <c r="D151" s="221"/>
      <c r="E151" s="221" t="s">
        <v>243</v>
      </c>
      <c r="F151" s="221" t="s">
        <v>244</v>
      </c>
      <c r="G151" s="221">
        <v>24000</v>
      </c>
      <c r="H151" s="221">
        <v>10000</v>
      </c>
      <c r="I151" s="221"/>
      <c r="J151" s="221">
        <v>1000</v>
      </c>
      <c r="K151" s="221"/>
      <c r="L151" s="221" t="s">
        <v>230</v>
      </c>
    </row>
    <row r="152" spans="1:12" ht="18">
      <c r="A152" s="245" t="s">
        <v>404</v>
      </c>
      <c r="B152" s="219" t="s">
        <v>5</v>
      </c>
      <c r="C152" s="221">
        <v>17</v>
      </c>
      <c r="D152" s="221">
        <v>3</v>
      </c>
      <c r="E152" s="221" t="s">
        <v>405</v>
      </c>
      <c r="F152" s="221" t="s">
        <v>406</v>
      </c>
      <c r="G152" s="221">
        <v>24000</v>
      </c>
      <c r="H152" s="221">
        <v>11000</v>
      </c>
      <c r="I152" s="221"/>
      <c r="J152" s="221"/>
      <c r="K152" s="221"/>
      <c r="L152" s="221" t="s">
        <v>407</v>
      </c>
    </row>
    <row r="153" spans="1:12" ht="18">
      <c r="A153" s="245" t="s">
        <v>543</v>
      </c>
      <c r="B153" s="219" t="s">
        <v>5</v>
      </c>
      <c r="C153" s="221">
        <v>39</v>
      </c>
      <c r="D153" s="221">
        <v>0</v>
      </c>
      <c r="E153" s="221" t="s">
        <v>541</v>
      </c>
      <c r="F153" s="221" t="s">
        <v>542</v>
      </c>
      <c r="G153" s="221">
        <v>24000</v>
      </c>
      <c r="H153" s="442" t="s">
        <v>547</v>
      </c>
      <c r="I153" s="443"/>
      <c r="J153" s="443"/>
      <c r="K153" s="444"/>
      <c r="L153" s="221" t="s">
        <v>540</v>
      </c>
    </row>
    <row r="154" spans="1:12" ht="18">
      <c r="A154" s="245" t="s">
        <v>193</v>
      </c>
      <c r="B154" s="219" t="s">
        <v>5</v>
      </c>
      <c r="C154" s="221"/>
      <c r="D154" s="221"/>
      <c r="E154" s="221"/>
      <c r="F154" s="221"/>
      <c r="G154" s="221"/>
      <c r="H154" s="221"/>
      <c r="I154" s="221"/>
      <c r="J154" s="221"/>
      <c r="K154" s="221" t="s">
        <v>558</v>
      </c>
      <c r="L154" s="221"/>
    </row>
    <row r="155" spans="1:12" ht="18">
      <c r="A155" s="245" t="s">
        <v>200</v>
      </c>
      <c r="B155" s="219" t="s">
        <v>5</v>
      </c>
      <c r="C155" s="221"/>
      <c r="D155" s="221"/>
      <c r="E155" s="221"/>
      <c r="F155" s="221"/>
      <c r="G155" s="221"/>
      <c r="H155" s="221"/>
      <c r="I155" s="221"/>
      <c r="J155" s="221"/>
      <c r="K155" s="221"/>
      <c r="L155" s="221"/>
    </row>
    <row r="156" spans="1:12" ht="18">
      <c r="A156" s="245" t="s">
        <v>229</v>
      </c>
      <c r="B156" s="219" t="s">
        <v>398</v>
      </c>
      <c r="C156" s="221">
        <v>20</v>
      </c>
      <c r="D156" s="221">
        <v>0</v>
      </c>
      <c r="E156" s="221" t="s">
        <v>238</v>
      </c>
      <c r="F156" s="221" t="s">
        <v>400</v>
      </c>
      <c r="G156" s="221">
        <v>24000</v>
      </c>
      <c r="H156" s="221">
        <v>20000</v>
      </c>
      <c r="I156" s="221">
        <v>1000</v>
      </c>
      <c r="J156" s="221"/>
      <c r="K156" s="221"/>
      <c r="L156" s="221" t="s">
        <v>230</v>
      </c>
    </row>
    <row r="157" spans="1:12" ht="18">
      <c r="A157" s="245" t="s">
        <v>399</v>
      </c>
      <c r="B157" s="219" t="s">
        <v>398</v>
      </c>
      <c r="C157" s="221">
        <v>20</v>
      </c>
      <c r="D157" s="221" t="s">
        <v>350</v>
      </c>
      <c r="E157" s="221" t="s">
        <v>401</v>
      </c>
      <c r="F157" s="221" t="s">
        <v>394</v>
      </c>
      <c r="G157" s="221">
        <v>24000</v>
      </c>
      <c r="H157" s="221">
        <v>20000</v>
      </c>
      <c r="I157" s="221">
        <v>1000</v>
      </c>
      <c r="J157" s="221"/>
      <c r="K157" s="221"/>
      <c r="L157" s="221" t="s">
        <v>397</v>
      </c>
    </row>
    <row r="158" spans="1:12" ht="18">
      <c r="A158" s="245" t="s">
        <v>102</v>
      </c>
      <c r="B158" s="219" t="s">
        <v>4</v>
      </c>
      <c r="C158" s="221">
        <v>21</v>
      </c>
      <c r="D158" s="221">
        <v>1</v>
      </c>
      <c r="E158" s="221" t="s">
        <v>486</v>
      </c>
      <c r="F158" s="221" t="s">
        <v>487</v>
      </c>
      <c r="G158" s="221">
        <v>24000</v>
      </c>
      <c r="H158" s="221">
        <v>10000</v>
      </c>
      <c r="I158" s="221"/>
      <c r="J158" s="221"/>
      <c r="K158" s="221"/>
      <c r="L158" s="221" t="s">
        <v>488</v>
      </c>
    </row>
    <row r="159" spans="1:12" ht="18">
      <c r="A159" s="245" t="s">
        <v>79</v>
      </c>
      <c r="B159" s="219" t="s">
        <v>4</v>
      </c>
      <c r="C159" s="221"/>
      <c r="D159" s="221"/>
      <c r="E159" s="221"/>
      <c r="F159" s="221"/>
      <c r="G159" s="221"/>
      <c r="H159" s="221"/>
      <c r="I159" s="221"/>
      <c r="J159" s="221"/>
      <c r="K159" s="221"/>
      <c r="L159" s="221"/>
    </row>
    <row r="160" spans="1:12" ht="18">
      <c r="A160" s="245" t="s">
        <v>79</v>
      </c>
      <c r="B160" s="219" t="s">
        <v>4</v>
      </c>
      <c r="C160" s="221"/>
      <c r="D160" s="221"/>
      <c r="E160" s="221"/>
      <c r="F160" s="221"/>
      <c r="G160" s="221"/>
      <c r="H160" s="221"/>
      <c r="I160" s="221"/>
      <c r="J160" s="221"/>
      <c r="K160" s="221"/>
      <c r="L160" s="221"/>
    </row>
    <row r="161" spans="1:12" ht="18">
      <c r="A161" s="245" t="s">
        <v>79</v>
      </c>
      <c r="B161" s="219" t="s">
        <v>4</v>
      </c>
      <c r="C161" s="221"/>
      <c r="D161" s="221"/>
      <c r="E161" s="221"/>
      <c r="F161" s="221"/>
      <c r="G161" s="221"/>
      <c r="H161" s="221"/>
      <c r="I161" s="221"/>
      <c r="J161" s="221"/>
      <c r="K161" s="221"/>
      <c r="L161" s="221"/>
    </row>
    <row r="162" spans="1:12" ht="18">
      <c r="A162" s="245" t="s">
        <v>79</v>
      </c>
      <c r="B162" s="219" t="s">
        <v>4</v>
      </c>
      <c r="C162" s="221"/>
      <c r="D162" s="221"/>
      <c r="E162" s="221"/>
      <c r="F162" s="221"/>
      <c r="G162" s="221"/>
      <c r="H162" s="221"/>
      <c r="I162" s="221"/>
      <c r="J162" s="221"/>
      <c r="K162" s="221"/>
      <c r="L162" s="221"/>
    </row>
    <row r="163" spans="1:12" ht="18">
      <c r="A163" s="245" t="s">
        <v>79</v>
      </c>
      <c r="B163" s="219" t="s">
        <v>4</v>
      </c>
      <c r="C163" s="221"/>
      <c r="D163" s="221"/>
      <c r="E163" s="221"/>
      <c r="F163" s="221"/>
      <c r="G163" s="221"/>
      <c r="H163" s="221"/>
      <c r="I163" s="221"/>
      <c r="J163" s="221"/>
      <c r="K163" s="221"/>
      <c r="L163" s="221"/>
    </row>
    <row r="164" spans="1:12" ht="18">
      <c r="A164" s="245" t="s">
        <v>79</v>
      </c>
      <c r="B164" s="219" t="s">
        <v>4</v>
      </c>
      <c r="C164" s="221"/>
      <c r="D164" s="221"/>
      <c r="E164" s="221"/>
      <c r="F164" s="221"/>
      <c r="G164" s="221"/>
      <c r="H164" s="221"/>
      <c r="I164" s="221"/>
      <c r="J164" s="221"/>
      <c r="K164" s="221"/>
      <c r="L164" s="221"/>
    </row>
    <row r="165" spans="1:12" ht="18">
      <c r="A165" s="245" t="s">
        <v>79</v>
      </c>
      <c r="B165" s="219" t="s">
        <v>4</v>
      </c>
      <c r="C165" s="221"/>
      <c r="D165" s="221"/>
      <c r="E165" s="221"/>
      <c r="F165" s="221"/>
      <c r="G165" s="221"/>
      <c r="H165" s="221"/>
      <c r="I165" s="221"/>
      <c r="J165" s="221"/>
      <c r="K165" s="221"/>
      <c r="L165" s="221"/>
    </row>
    <row r="166" spans="1:12" ht="18">
      <c r="A166" s="245" t="s">
        <v>144</v>
      </c>
      <c r="B166" s="219" t="s">
        <v>2</v>
      </c>
      <c r="C166" s="221">
        <v>20</v>
      </c>
      <c r="D166" s="221">
        <v>0</v>
      </c>
      <c r="E166" s="221" t="s">
        <v>275</v>
      </c>
      <c r="F166" s="221" t="s">
        <v>277</v>
      </c>
      <c r="G166" s="221">
        <v>24000</v>
      </c>
      <c r="H166" s="221">
        <v>3263</v>
      </c>
      <c r="I166" s="221">
        <v>0</v>
      </c>
      <c r="J166" s="221">
        <v>0</v>
      </c>
      <c r="K166" s="221"/>
      <c r="L166" s="221" t="s">
        <v>230</v>
      </c>
    </row>
    <row r="167" spans="1:12" ht="18">
      <c r="A167" s="245" t="s">
        <v>144</v>
      </c>
      <c r="B167" s="219" t="s">
        <v>2</v>
      </c>
      <c r="C167" s="221">
        <v>20</v>
      </c>
      <c r="D167" s="221">
        <v>0</v>
      </c>
      <c r="E167" s="221" t="s">
        <v>302</v>
      </c>
      <c r="F167" s="221" t="s">
        <v>279</v>
      </c>
      <c r="G167" s="221">
        <v>24000</v>
      </c>
      <c r="H167" s="221">
        <v>3263</v>
      </c>
      <c r="I167" s="221">
        <v>0</v>
      </c>
      <c r="J167" s="221">
        <v>0</v>
      </c>
      <c r="K167" s="221"/>
      <c r="L167" s="221" t="s">
        <v>230</v>
      </c>
    </row>
    <row r="168" spans="1:12" ht="18">
      <c r="A168" s="245" t="s">
        <v>144</v>
      </c>
      <c r="B168" s="219" t="s">
        <v>2</v>
      </c>
      <c r="C168" s="221">
        <v>10</v>
      </c>
      <c r="D168" s="221">
        <v>10</v>
      </c>
      <c r="E168" s="221" t="s">
        <v>303</v>
      </c>
      <c r="F168" s="221" t="s">
        <v>339</v>
      </c>
      <c r="G168" s="221">
        <v>24000</v>
      </c>
      <c r="H168" s="221">
        <v>3263</v>
      </c>
      <c r="I168" s="221">
        <v>0</v>
      </c>
      <c r="J168" s="221">
        <v>0</v>
      </c>
      <c r="K168" s="221"/>
      <c r="L168" s="221" t="s">
        <v>230</v>
      </c>
    </row>
    <row r="169" spans="1:12" ht="18">
      <c r="A169" s="245" t="s">
        <v>144</v>
      </c>
      <c r="B169" s="219" t="s">
        <v>2</v>
      </c>
      <c r="C169" s="221"/>
      <c r="D169" s="221"/>
      <c r="E169" s="221"/>
      <c r="F169" s="221"/>
      <c r="G169" s="221"/>
      <c r="H169" s="221"/>
      <c r="I169" s="221"/>
      <c r="J169" s="221"/>
      <c r="K169" s="221"/>
      <c r="L169" s="221"/>
    </row>
    <row r="170" spans="1:12" ht="18">
      <c r="A170" s="245" t="s">
        <v>349</v>
      </c>
      <c r="B170" s="219" t="s">
        <v>2</v>
      </c>
      <c r="C170" s="221">
        <v>20</v>
      </c>
      <c r="D170" s="221" t="s">
        <v>350</v>
      </c>
      <c r="E170" s="221" t="s">
        <v>312</v>
      </c>
      <c r="F170" s="221" t="s">
        <v>313</v>
      </c>
      <c r="G170" s="221" t="s">
        <v>350</v>
      </c>
      <c r="H170" s="221" t="s">
        <v>350</v>
      </c>
      <c r="I170" s="221" t="s">
        <v>350</v>
      </c>
      <c r="J170" s="221" t="s">
        <v>350</v>
      </c>
      <c r="K170" s="246" t="s">
        <v>351</v>
      </c>
      <c r="L170" s="221">
        <v>14500</v>
      </c>
    </row>
    <row r="171" spans="1:12" ht="18">
      <c r="A171" s="245" t="s">
        <v>314</v>
      </c>
      <c r="B171" s="219" t="s">
        <v>2</v>
      </c>
      <c r="C171" s="221">
        <v>20</v>
      </c>
      <c r="D171" s="221">
        <v>0</v>
      </c>
      <c r="E171" s="221" t="s">
        <v>277</v>
      </c>
      <c r="F171" s="221" t="s">
        <v>278</v>
      </c>
      <c r="G171" s="221">
        <v>24000</v>
      </c>
      <c r="H171" s="220">
        <v>3248</v>
      </c>
      <c r="I171" s="221">
        <v>0</v>
      </c>
      <c r="J171" s="221">
        <v>0</v>
      </c>
      <c r="K171" s="221"/>
      <c r="L171" s="221" t="s">
        <v>230</v>
      </c>
    </row>
    <row r="172" spans="1:12" ht="18">
      <c r="A172" s="245" t="s">
        <v>141</v>
      </c>
      <c r="B172" s="219" t="s">
        <v>6</v>
      </c>
      <c r="C172" s="221"/>
      <c r="D172" s="221"/>
      <c r="E172" s="221"/>
      <c r="F172" s="221"/>
      <c r="G172" s="221"/>
      <c r="H172" s="234"/>
      <c r="I172" s="221"/>
      <c r="J172" s="221"/>
      <c r="K172" s="221"/>
      <c r="L172" s="221"/>
    </row>
    <row r="173" spans="1:12" ht="18">
      <c r="A173" s="245" t="s">
        <v>264</v>
      </c>
      <c r="B173" s="219" t="s">
        <v>6</v>
      </c>
      <c r="C173" s="247">
        <v>17</v>
      </c>
      <c r="D173" s="247">
        <v>3</v>
      </c>
      <c r="E173" s="247" t="s">
        <v>254</v>
      </c>
      <c r="F173" s="247" t="s">
        <v>255</v>
      </c>
      <c r="G173" s="247">
        <v>24000</v>
      </c>
      <c r="H173" s="247">
        <v>20000</v>
      </c>
      <c r="I173" s="247">
        <v>1000</v>
      </c>
      <c r="J173" s="247">
        <v>0</v>
      </c>
      <c r="K173" s="247"/>
      <c r="L173" s="247" t="s">
        <v>230</v>
      </c>
    </row>
    <row r="174" spans="1:12" ht="18">
      <c r="A174" s="245" t="s">
        <v>272</v>
      </c>
      <c r="B174" s="219" t="s">
        <v>6</v>
      </c>
      <c r="C174" s="247">
        <v>20</v>
      </c>
      <c r="D174" s="247"/>
      <c r="E174" s="247" t="s">
        <v>267</v>
      </c>
      <c r="F174" s="247" t="s">
        <v>273</v>
      </c>
      <c r="G174" s="247">
        <v>24000</v>
      </c>
      <c r="H174" s="247">
        <v>20000</v>
      </c>
      <c r="I174" s="247">
        <v>1000</v>
      </c>
      <c r="J174" s="247">
        <v>0</v>
      </c>
      <c r="K174" s="247"/>
      <c r="L174" s="247" t="s">
        <v>230</v>
      </c>
    </row>
    <row r="175" spans="1:12" ht="18">
      <c r="A175" s="245" t="s">
        <v>274</v>
      </c>
      <c r="B175" s="219" t="s">
        <v>6</v>
      </c>
      <c r="C175" s="247">
        <v>20</v>
      </c>
      <c r="D175" s="247"/>
      <c r="E175" s="247" t="s">
        <v>275</v>
      </c>
      <c r="F175" s="247" t="s">
        <v>276</v>
      </c>
      <c r="G175" s="247">
        <v>24000</v>
      </c>
      <c r="H175" s="247">
        <v>20000</v>
      </c>
      <c r="I175" s="247">
        <v>1000</v>
      </c>
      <c r="J175" s="247">
        <v>480</v>
      </c>
      <c r="K175" s="247"/>
      <c r="L175" s="247" t="s">
        <v>230</v>
      </c>
    </row>
    <row r="176" spans="1:12" ht="18">
      <c r="A176" s="245" t="s">
        <v>142</v>
      </c>
      <c r="B176" s="219" t="s">
        <v>6</v>
      </c>
      <c r="C176" s="247">
        <v>20</v>
      </c>
      <c r="D176" s="247"/>
      <c r="E176" s="247" t="s">
        <v>277</v>
      </c>
      <c r="F176" s="247" t="s">
        <v>291</v>
      </c>
      <c r="G176" s="247">
        <v>24000</v>
      </c>
      <c r="H176" s="247">
        <v>20000</v>
      </c>
      <c r="I176" s="247">
        <v>1000</v>
      </c>
      <c r="J176" s="247">
        <v>0</v>
      </c>
      <c r="K176" s="247"/>
      <c r="L176" s="247" t="s">
        <v>230</v>
      </c>
    </row>
    <row r="177" spans="1:12" ht="18">
      <c r="A177" s="245" t="s">
        <v>142</v>
      </c>
      <c r="B177" s="219" t="s">
        <v>6</v>
      </c>
      <c r="C177" s="247">
        <v>20</v>
      </c>
      <c r="D177" s="247"/>
      <c r="E177" s="247" t="s">
        <v>279</v>
      </c>
      <c r="F177" s="247" t="s">
        <v>280</v>
      </c>
      <c r="G177" s="247">
        <v>24000</v>
      </c>
      <c r="H177" s="247">
        <v>20000</v>
      </c>
      <c r="I177" s="247">
        <v>1000</v>
      </c>
      <c r="J177" s="247"/>
      <c r="K177" s="247"/>
      <c r="L177" s="247" t="s">
        <v>230</v>
      </c>
    </row>
    <row r="178" spans="1:12" ht="18">
      <c r="A178" s="245" t="s">
        <v>333</v>
      </c>
      <c r="B178" s="219" t="s">
        <v>6</v>
      </c>
      <c r="C178" s="247">
        <v>20</v>
      </c>
      <c r="D178" s="247"/>
      <c r="E178" s="247" t="s">
        <v>312</v>
      </c>
      <c r="F178" s="247" t="s">
        <v>313</v>
      </c>
      <c r="G178" s="247">
        <v>24000</v>
      </c>
      <c r="H178" s="247">
        <v>20000</v>
      </c>
      <c r="I178" s="247">
        <v>1000</v>
      </c>
      <c r="J178" s="247"/>
      <c r="K178" s="247"/>
      <c r="L178" s="247" t="s">
        <v>230</v>
      </c>
    </row>
    <row r="179" spans="1:12" ht="18">
      <c r="A179" s="245" t="s">
        <v>142</v>
      </c>
      <c r="B179" s="219" t="s">
        <v>6</v>
      </c>
      <c r="C179" s="247"/>
      <c r="D179" s="247"/>
      <c r="E179" s="247"/>
      <c r="F179" s="247"/>
      <c r="G179" s="247"/>
      <c r="H179" s="247"/>
      <c r="I179" s="247"/>
      <c r="J179" s="247"/>
      <c r="K179" s="247"/>
      <c r="L179" s="247"/>
    </row>
    <row r="180" spans="1:12" ht="36">
      <c r="A180" s="248" t="s">
        <v>195</v>
      </c>
      <c r="B180" s="219" t="s">
        <v>7</v>
      </c>
      <c r="C180" s="221">
        <v>50</v>
      </c>
      <c r="D180" s="221">
        <v>0</v>
      </c>
      <c r="E180" s="221" t="s">
        <v>388</v>
      </c>
      <c r="F180" s="221" t="s">
        <v>389</v>
      </c>
      <c r="G180" s="221">
        <v>0</v>
      </c>
      <c r="H180" s="221">
        <v>0</v>
      </c>
      <c r="I180" s="221">
        <v>0</v>
      </c>
      <c r="J180" s="221">
        <v>0</v>
      </c>
      <c r="K180" s="247"/>
      <c r="L180" s="221" t="s">
        <v>196</v>
      </c>
    </row>
    <row r="181" spans="1:12" ht="18">
      <c r="A181" s="249" t="s">
        <v>390</v>
      </c>
      <c r="B181" s="219" t="s">
        <v>7</v>
      </c>
      <c r="C181" s="221">
        <v>18</v>
      </c>
      <c r="D181" s="221">
        <v>2</v>
      </c>
      <c r="E181" s="221" t="s">
        <v>382</v>
      </c>
      <c r="F181" s="221" t="s">
        <v>391</v>
      </c>
      <c r="G181" s="221" t="s">
        <v>350</v>
      </c>
      <c r="H181" s="221">
        <v>35000</v>
      </c>
      <c r="I181" s="221" t="s">
        <v>350</v>
      </c>
      <c r="J181" s="221" t="s">
        <v>350</v>
      </c>
      <c r="K181" s="221"/>
      <c r="L181" s="221" t="s">
        <v>392</v>
      </c>
    </row>
    <row r="182" spans="1:12" ht="18">
      <c r="A182" s="245" t="s">
        <v>108</v>
      </c>
      <c r="B182" s="219" t="s">
        <v>7</v>
      </c>
      <c r="C182" s="221"/>
      <c r="D182" s="221"/>
      <c r="E182" s="221"/>
      <c r="F182" s="221"/>
      <c r="G182" s="221"/>
      <c r="H182" s="221"/>
      <c r="I182" s="221"/>
      <c r="J182" s="221"/>
      <c r="K182" s="221"/>
      <c r="L182" s="221"/>
    </row>
    <row r="183" spans="1:12" ht="18">
      <c r="A183" s="245" t="s">
        <v>108</v>
      </c>
      <c r="B183" s="219" t="s">
        <v>7</v>
      </c>
      <c r="C183" s="221"/>
      <c r="D183" s="221"/>
      <c r="E183" s="221"/>
      <c r="F183" s="221"/>
      <c r="G183" s="221"/>
      <c r="H183" s="221"/>
      <c r="I183" s="221"/>
      <c r="J183" s="221"/>
      <c r="K183" s="221"/>
      <c r="L183" s="221"/>
    </row>
    <row r="184" spans="1:12" ht="18">
      <c r="A184" s="245" t="s">
        <v>108</v>
      </c>
      <c r="B184" s="219" t="s">
        <v>7</v>
      </c>
      <c r="C184" s="221"/>
      <c r="D184" s="221"/>
      <c r="E184" s="221"/>
      <c r="F184" s="221"/>
      <c r="G184" s="221"/>
      <c r="H184" s="221"/>
      <c r="I184" s="221"/>
      <c r="J184" s="221"/>
      <c r="K184" s="221"/>
      <c r="L184" s="221"/>
    </row>
    <row r="185" spans="1:12" ht="18">
      <c r="A185" s="245" t="s">
        <v>108</v>
      </c>
      <c r="B185" s="219" t="s">
        <v>7</v>
      </c>
      <c r="C185" s="221"/>
      <c r="D185" s="221"/>
      <c r="E185" s="221"/>
      <c r="F185" s="221"/>
      <c r="G185" s="221"/>
      <c r="H185" s="221"/>
      <c r="I185" s="221"/>
      <c r="J185" s="221"/>
      <c r="K185" s="221"/>
      <c r="L185" s="221"/>
    </row>
    <row r="186" spans="1:12" ht="18">
      <c r="A186" s="245" t="s">
        <v>108</v>
      </c>
      <c r="B186" s="219" t="s">
        <v>7</v>
      </c>
      <c r="C186" s="221"/>
      <c r="D186" s="221"/>
      <c r="E186" s="221"/>
      <c r="F186" s="221"/>
      <c r="G186" s="221"/>
      <c r="H186" s="221"/>
      <c r="I186" s="221"/>
      <c r="J186" s="221"/>
      <c r="K186" s="221"/>
      <c r="L186" s="221"/>
    </row>
    <row r="187" spans="1:12" ht="18">
      <c r="A187" s="245" t="s">
        <v>109</v>
      </c>
      <c r="B187" s="219" t="s">
        <v>7</v>
      </c>
      <c r="C187" s="221"/>
      <c r="D187" s="221"/>
      <c r="E187" s="221"/>
      <c r="F187" s="221"/>
      <c r="G187" s="221"/>
      <c r="H187" s="221"/>
      <c r="I187" s="221"/>
      <c r="J187" s="221"/>
      <c r="K187" s="221"/>
      <c r="L187" s="221"/>
    </row>
    <row r="188" spans="1:12" ht="18">
      <c r="A188" s="245" t="s">
        <v>109</v>
      </c>
      <c r="B188" s="219" t="s">
        <v>7</v>
      </c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</row>
    <row r="189" spans="1:12" ht="18">
      <c r="A189" s="245" t="s">
        <v>109</v>
      </c>
      <c r="B189" s="219" t="s">
        <v>7</v>
      </c>
      <c r="C189" s="220"/>
      <c r="D189" s="220"/>
      <c r="E189" s="220"/>
      <c r="F189" s="220"/>
      <c r="G189" s="220"/>
      <c r="H189" s="220"/>
      <c r="I189" s="220"/>
      <c r="J189" s="220"/>
      <c r="K189" s="220"/>
      <c r="L189" s="220"/>
    </row>
    <row r="190" spans="1:12" ht="18">
      <c r="A190" s="245" t="s">
        <v>269</v>
      </c>
      <c r="B190" s="219" t="s">
        <v>14</v>
      </c>
      <c r="C190" s="232">
        <v>20</v>
      </c>
      <c r="D190" s="232"/>
      <c r="E190" s="232" t="s">
        <v>317</v>
      </c>
      <c r="F190" s="232" t="s">
        <v>303</v>
      </c>
      <c r="G190" s="232">
        <v>24000</v>
      </c>
      <c r="H190" s="232">
        <v>9990</v>
      </c>
      <c r="I190" s="232"/>
      <c r="J190" s="232">
        <v>880</v>
      </c>
      <c r="K190" s="232"/>
      <c r="L190" s="232" t="s">
        <v>230</v>
      </c>
    </row>
    <row r="191" spans="1:12" ht="18">
      <c r="A191" s="245" t="s">
        <v>483</v>
      </c>
      <c r="B191" s="219" t="s">
        <v>14</v>
      </c>
      <c r="C191" s="232">
        <v>20</v>
      </c>
      <c r="D191" s="232"/>
      <c r="E191" s="232" t="s">
        <v>465</v>
      </c>
      <c r="F191" s="232" t="s">
        <v>481</v>
      </c>
      <c r="G191" s="232">
        <v>24000</v>
      </c>
      <c r="H191" s="232">
        <v>10000</v>
      </c>
      <c r="I191" s="232">
        <v>680</v>
      </c>
      <c r="J191" s="232" t="s">
        <v>236</v>
      </c>
      <c r="K191" s="232"/>
      <c r="L191" s="232" t="s">
        <v>482</v>
      </c>
    </row>
    <row r="192" spans="1:12" ht="18">
      <c r="A192" s="245" t="s">
        <v>506</v>
      </c>
      <c r="B192" s="219" t="s">
        <v>5</v>
      </c>
      <c r="C192" s="220">
        <v>34</v>
      </c>
      <c r="D192" s="220">
        <v>1</v>
      </c>
      <c r="E192" s="220" t="s">
        <v>507</v>
      </c>
      <c r="F192" s="220" t="s">
        <v>508</v>
      </c>
      <c r="G192" s="442" t="s">
        <v>544</v>
      </c>
      <c r="H192" s="443"/>
      <c r="I192" s="443"/>
      <c r="J192" s="443"/>
      <c r="K192" s="444"/>
      <c r="L192" s="220" t="s">
        <v>509</v>
      </c>
    </row>
    <row r="193" spans="1:12" ht="18">
      <c r="A193" s="245" t="s">
        <v>518</v>
      </c>
      <c r="B193" s="219" t="s">
        <v>5</v>
      </c>
      <c r="C193" s="220">
        <v>20</v>
      </c>
      <c r="D193" s="220"/>
      <c r="E193" s="220" t="s">
        <v>532</v>
      </c>
      <c r="F193" s="220" t="s">
        <v>293</v>
      </c>
      <c r="G193" s="220">
        <v>24000</v>
      </c>
      <c r="H193" s="220">
        <v>11000</v>
      </c>
      <c r="I193" s="220"/>
      <c r="J193" s="220"/>
      <c r="K193" s="220" t="s">
        <v>557</v>
      </c>
      <c r="L193" s="220" t="s">
        <v>519</v>
      </c>
    </row>
    <row r="194" spans="1:12" ht="18">
      <c r="A194" s="245" t="s">
        <v>114</v>
      </c>
      <c r="B194" s="219" t="s">
        <v>14</v>
      </c>
      <c r="C194" s="220"/>
      <c r="D194" s="220"/>
      <c r="E194" s="220"/>
      <c r="F194" s="220"/>
      <c r="G194" s="220"/>
      <c r="H194" s="220"/>
      <c r="I194" s="220"/>
      <c r="J194" s="220"/>
      <c r="K194" s="220"/>
      <c r="L194" s="220"/>
    </row>
    <row r="195" spans="1:12" ht="18">
      <c r="A195" s="245" t="s">
        <v>114</v>
      </c>
      <c r="B195" s="219" t="s">
        <v>14</v>
      </c>
      <c r="C195" s="220"/>
      <c r="D195" s="220"/>
      <c r="E195" s="220"/>
      <c r="F195" s="220"/>
      <c r="G195" s="220"/>
      <c r="H195" s="220"/>
      <c r="I195" s="220"/>
      <c r="J195" s="220"/>
      <c r="K195" s="220"/>
      <c r="L195" s="220"/>
    </row>
    <row r="196" spans="1:12" ht="18">
      <c r="A196" s="245" t="s">
        <v>319</v>
      </c>
      <c r="B196" s="219" t="s">
        <v>320</v>
      </c>
      <c r="C196" s="220"/>
      <c r="D196" s="220"/>
      <c r="E196" s="220" t="s">
        <v>321</v>
      </c>
      <c r="F196" s="220" t="s">
        <v>321</v>
      </c>
      <c r="G196" s="220">
        <v>1800</v>
      </c>
      <c r="H196" s="220"/>
      <c r="I196" s="220">
        <v>5000</v>
      </c>
      <c r="J196" s="220"/>
      <c r="K196" s="220"/>
      <c r="L196" s="220" t="s">
        <v>230</v>
      </c>
    </row>
    <row r="197" spans="1:12" ht="36">
      <c r="A197" s="229" t="s">
        <v>58</v>
      </c>
      <c r="B197" s="217"/>
      <c r="C197" s="230"/>
      <c r="D197" s="230"/>
      <c r="E197" s="230"/>
      <c r="F197" s="230"/>
      <c r="G197" s="230"/>
      <c r="H197" s="230"/>
      <c r="I197" s="230"/>
      <c r="J197" s="230"/>
      <c r="K197" s="230"/>
      <c r="L197" s="230"/>
    </row>
    <row r="198" spans="1:12" ht="18">
      <c r="A198" s="216" t="s">
        <v>59</v>
      </c>
      <c r="B198" s="217">
        <f>C198+D198</f>
        <v>154</v>
      </c>
      <c r="C198" s="230">
        <f>SUM(C199:C211)</f>
        <v>85</v>
      </c>
      <c r="D198" s="230">
        <f t="shared" ref="D198" si="14">SUM(D199:D211)</f>
        <v>69</v>
      </c>
      <c r="E198" s="230"/>
      <c r="F198" s="230"/>
      <c r="G198" s="230">
        <f t="shared" ref="G198:J198" si="15">SUM(G199:G211)</f>
        <v>144000</v>
      </c>
      <c r="H198" s="230">
        <f t="shared" si="15"/>
        <v>31338</v>
      </c>
      <c r="I198" s="230">
        <f t="shared" si="15"/>
        <v>0</v>
      </c>
      <c r="J198" s="230">
        <f t="shared" si="15"/>
        <v>720</v>
      </c>
      <c r="K198" s="230"/>
      <c r="L198" s="230"/>
    </row>
    <row r="199" spans="1:12" ht="18">
      <c r="A199" s="231" t="s">
        <v>201</v>
      </c>
      <c r="B199" s="219" t="s">
        <v>5</v>
      </c>
      <c r="C199" s="232">
        <v>16</v>
      </c>
      <c r="D199" s="232">
        <v>0</v>
      </c>
      <c r="E199" s="232" t="s">
        <v>254</v>
      </c>
      <c r="F199" s="232" t="s">
        <v>255</v>
      </c>
      <c r="G199" s="232">
        <v>24000</v>
      </c>
      <c r="H199" s="232">
        <v>8800</v>
      </c>
      <c r="I199" s="232">
        <v>0</v>
      </c>
      <c r="J199" s="232">
        <v>0</v>
      </c>
      <c r="K199" s="232"/>
      <c r="L199" s="232" t="s">
        <v>230</v>
      </c>
    </row>
    <row r="200" spans="1:12" ht="18">
      <c r="A200" s="231" t="s">
        <v>408</v>
      </c>
      <c r="B200" s="219" t="s">
        <v>5</v>
      </c>
      <c r="C200" s="232">
        <v>2</v>
      </c>
      <c r="D200" s="232"/>
      <c r="E200" s="232" t="s">
        <v>401</v>
      </c>
      <c r="F200" s="232" t="s">
        <v>413</v>
      </c>
      <c r="G200" s="232"/>
      <c r="H200" s="232">
        <v>1000</v>
      </c>
      <c r="I200" s="232"/>
      <c r="J200" s="250"/>
      <c r="K200" s="250" t="s">
        <v>414</v>
      </c>
      <c r="L200" s="250"/>
    </row>
    <row r="201" spans="1:12" ht="18">
      <c r="A201" s="231" t="s">
        <v>408</v>
      </c>
      <c r="B201" s="219" t="s">
        <v>5</v>
      </c>
      <c r="C201" s="232">
        <v>32</v>
      </c>
      <c r="D201" s="232"/>
      <c r="E201" s="232" t="s">
        <v>470</v>
      </c>
      <c r="F201" s="232" t="s">
        <v>471</v>
      </c>
      <c r="G201" s="232"/>
      <c r="H201" s="232"/>
      <c r="I201" s="232"/>
      <c r="J201" s="232" t="s">
        <v>472</v>
      </c>
      <c r="K201" s="232"/>
      <c r="L201" s="232"/>
    </row>
    <row r="202" spans="1:12" ht="18">
      <c r="A202" s="231" t="s">
        <v>479</v>
      </c>
      <c r="B202" s="219" t="s">
        <v>5</v>
      </c>
      <c r="C202" s="232">
        <v>11</v>
      </c>
      <c r="D202" s="232">
        <v>1</v>
      </c>
      <c r="E202" s="232" t="s">
        <v>452</v>
      </c>
      <c r="F202" s="232" t="s">
        <v>453</v>
      </c>
      <c r="G202" s="232"/>
      <c r="H202" s="445" t="s">
        <v>480</v>
      </c>
      <c r="I202" s="446"/>
      <c r="J202" s="446"/>
      <c r="K202" s="446"/>
      <c r="L202" s="447"/>
    </row>
    <row r="203" spans="1:12" ht="18">
      <c r="A203" s="248" t="s">
        <v>145</v>
      </c>
      <c r="B203" s="219" t="s">
        <v>2</v>
      </c>
      <c r="C203" s="251">
        <v>3</v>
      </c>
      <c r="D203" s="251">
        <v>13</v>
      </c>
      <c r="E203" s="251" t="s">
        <v>456</v>
      </c>
      <c r="F203" s="251">
        <v>240270</v>
      </c>
      <c r="G203" s="251">
        <v>24000</v>
      </c>
      <c r="H203" s="251">
        <v>3016</v>
      </c>
      <c r="I203" s="251">
        <v>0</v>
      </c>
      <c r="J203" s="251">
        <v>0</v>
      </c>
      <c r="K203" s="251"/>
      <c r="L203" s="251" t="s">
        <v>230</v>
      </c>
    </row>
    <row r="204" spans="1:12" ht="18">
      <c r="A204" s="231" t="s">
        <v>145</v>
      </c>
      <c r="B204" s="219" t="s">
        <v>2</v>
      </c>
      <c r="C204" s="232">
        <v>3</v>
      </c>
      <c r="D204" s="232">
        <v>13</v>
      </c>
      <c r="E204" s="232" t="s">
        <v>243</v>
      </c>
      <c r="F204" s="232" t="s">
        <v>243</v>
      </c>
      <c r="G204" s="251">
        <v>24000</v>
      </c>
      <c r="H204" s="251">
        <v>3016</v>
      </c>
      <c r="I204" s="232">
        <v>0</v>
      </c>
      <c r="J204" s="232">
        <v>0</v>
      </c>
      <c r="K204" s="232"/>
      <c r="L204" s="251" t="s">
        <v>230</v>
      </c>
    </row>
    <row r="205" spans="1:12" ht="18">
      <c r="A205" s="231" t="s">
        <v>409</v>
      </c>
      <c r="B205" s="219" t="s">
        <v>2</v>
      </c>
      <c r="C205" s="232">
        <v>5</v>
      </c>
      <c r="D205" s="232">
        <v>15</v>
      </c>
      <c r="E205" s="232" t="s">
        <v>410</v>
      </c>
      <c r="F205" s="232" t="s">
        <v>411</v>
      </c>
      <c r="G205" s="232">
        <v>24000</v>
      </c>
      <c r="H205" s="232">
        <v>9050</v>
      </c>
      <c r="I205" s="232"/>
      <c r="J205" s="232"/>
      <c r="K205" s="232"/>
      <c r="L205" s="251" t="s">
        <v>412</v>
      </c>
    </row>
    <row r="206" spans="1:12" ht="18">
      <c r="A206" s="231" t="s">
        <v>146</v>
      </c>
      <c r="B206" s="219" t="s">
        <v>2</v>
      </c>
      <c r="C206" s="232"/>
      <c r="D206" s="232"/>
      <c r="E206" s="232"/>
      <c r="F206" s="232"/>
      <c r="G206" s="232"/>
      <c r="H206" s="232"/>
      <c r="I206" s="232"/>
      <c r="J206" s="232"/>
      <c r="K206" s="232"/>
      <c r="L206" s="232"/>
    </row>
    <row r="207" spans="1:12" ht="18">
      <c r="A207" s="231" t="s">
        <v>154</v>
      </c>
      <c r="B207" s="219" t="s">
        <v>6</v>
      </c>
      <c r="C207" s="232"/>
      <c r="D207" s="232"/>
      <c r="E207" s="232"/>
      <c r="F207" s="232"/>
      <c r="G207" s="232"/>
      <c r="H207" s="232"/>
      <c r="I207" s="232"/>
      <c r="J207" s="232"/>
      <c r="K207" s="232"/>
      <c r="L207" s="232"/>
    </row>
    <row r="208" spans="1:12" ht="18">
      <c r="A208" s="231" t="s">
        <v>157</v>
      </c>
      <c r="B208" s="219" t="s">
        <v>7</v>
      </c>
      <c r="C208" s="232"/>
      <c r="D208" s="232"/>
      <c r="E208" s="232"/>
      <c r="F208" s="232"/>
      <c r="G208" s="232"/>
      <c r="H208" s="232"/>
      <c r="I208" s="232"/>
      <c r="J208" s="232"/>
      <c r="K208" s="232"/>
      <c r="L208" s="232"/>
    </row>
    <row r="209" spans="1:12" ht="18">
      <c r="A209" s="231" t="s">
        <v>155</v>
      </c>
      <c r="B209" s="219" t="s">
        <v>12</v>
      </c>
      <c r="C209" s="232"/>
      <c r="D209" s="232">
        <v>20</v>
      </c>
      <c r="E209" s="232" t="s">
        <v>263</v>
      </c>
      <c r="F209" s="232" t="s">
        <v>265</v>
      </c>
      <c r="G209" s="232">
        <v>24000</v>
      </c>
      <c r="H209" s="232">
        <v>3228</v>
      </c>
      <c r="I209" s="232"/>
      <c r="J209" s="232">
        <v>720</v>
      </c>
      <c r="K209" s="232"/>
      <c r="L209" s="232" t="s">
        <v>236</v>
      </c>
    </row>
    <row r="210" spans="1:12" ht="18">
      <c r="A210" s="231" t="s">
        <v>156</v>
      </c>
      <c r="B210" s="219" t="s">
        <v>12</v>
      </c>
      <c r="C210" s="232">
        <v>13</v>
      </c>
      <c r="D210" s="232">
        <v>7</v>
      </c>
      <c r="E210" s="232" t="s">
        <v>426</v>
      </c>
      <c r="F210" s="232" t="s">
        <v>344</v>
      </c>
      <c r="G210" s="232">
        <v>24000</v>
      </c>
      <c r="H210" s="232">
        <v>3228</v>
      </c>
      <c r="I210" s="232"/>
      <c r="J210" s="232"/>
      <c r="K210" s="232"/>
      <c r="L210" s="232" t="s">
        <v>421</v>
      </c>
    </row>
    <row r="211" spans="1:12" ht="18">
      <c r="A211" s="231" t="s">
        <v>156</v>
      </c>
      <c r="B211" s="219" t="s">
        <v>12</v>
      </c>
      <c r="C211" s="232"/>
      <c r="D211" s="232"/>
      <c r="E211" s="232"/>
      <c r="F211" s="232"/>
      <c r="G211" s="232"/>
      <c r="H211" s="232"/>
      <c r="I211" s="232"/>
      <c r="J211" s="232"/>
      <c r="K211" s="232"/>
      <c r="L211" s="232"/>
    </row>
    <row r="212" spans="1:12" ht="18">
      <c r="A212" s="216" t="s">
        <v>60</v>
      </c>
      <c r="B212" s="217">
        <f>C212+D212</f>
        <v>215</v>
      </c>
      <c r="C212" s="214">
        <f t="shared" ref="C212:D212" si="16">SUM(C213:C225)</f>
        <v>18</v>
      </c>
      <c r="D212" s="214">
        <f t="shared" si="16"/>
        <v>197</v>
      </c>
      <c r="E212" s="214"/>
      <c r="F212" s="214"/>
      <c r="G212" s="214">
        <f t="shared" ref="G212:J212" si="17">SUM(G213:G225)</f>
        <v>72000</v>
      </c>
      <c r="H212" s="214">
        <f t="shared" si="17"/>
        <v>78005</v>
      </c>
      <c r="I212" s="214">
        <f t="shared" si="17"/>
        <v>0</v>
      </c>
      <c r="J212" s="214">
        <f t="shared" si="17"/>
        <v>4460</v>
      </c>
      <c r="K212" s="214"/>
      <c r="L212" s="214"/>
    </row>
    <row r="213" spans="1:12" ht="18">
      <c r="A213" s="231" t="s">
        <v>95</v>
      </c>
      <c r="B213" s="219" t="s">
        <v>3</v>
      </c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</row>
    <row r="214" spans="1:12" ht="18">
      <c r="A214" s="231" t="s">
        <v>95</v>
      </c>
      <c r="B214" s="219" t="s">
        <v>3</v>
      </c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</row>
    <row r="215" spans="1:12" ht="18">
      <c r="A215" s="231" t="s">
        <v>96</v>
      </c>
      <c r="B215" s="219" t="s">
        <v>3</v>
      </c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</row>
    <row r="216" spans="1:12" ht="18">
      <c r="A216" s="231" t="s">
        <v>96</v>
      </c>
      <c r="B216" s="219" t="s">
        <v>3</v>
      </c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</row>
    <row r="217" spans="1:12" ht="18">
      <c r="A217" s="231" t="s">
        <v>115</v>
      </c>
      <c r="B217" s="219" t="s">
        <v>14</v>
      </c>
      <c r="C217" s="220">
        <v>0</v>
      </c>
      <c r="D217" s="220">
        <v>20</v>
      </c>
      <c r="E217" s="220" t="s">
        <v>244</v>
      </c>
      <c r="F217" s="220" t="s">
        <v>246</v>
      </c>
      <c r="G217" s="220">
        <v>9000</v>
      </c>
      <c r="H217" s="220">
        <v>10000</v>
      </c>
      <c r="I217" s="220"/>
      <c r="J217" s="220">
        <v>880</v>
      </c>
      <c r="K217" s="220"/>
      <c r="L217" s="220" t="s">
        <v>230</v>
      </c>
    </row>
    <row r="218" spans="1:12" ht="18">
      <c r="A218" s="231" t="s">
        <v>245</v>
      </c>
      <c r="B218" s="219" t="s">
        <v>14</v>
      </c>
      <c r="C218" s="220">
        <v>0</v>
      </c>
      <c r="D218" s="220">
        <v>20</v>
      </c>
      <c r="E218" s="220" t="s">
        <v>244</v>
      </c>
      <c r="F218" s="220" t="s">
        <v>246</v>
      </c>
      <c r="G218" s="220">
        <v>9000</v>
      </c>
      <c r="H218" s="220">
        <v>9270</v>
      </c>
      <c r="I218" s="220"/>
      <c r="J218" s="220">
        <v>400</v>
      </c>
      <c r="K218" s="220"/>
      <c r="L218" s="220" t="s">
        <v>230</v>
      </c>
    </row>
    <row r="219" spans="1:12" ht="18">
      <c r="A219" s="231" t="s">
        <v>446</v>
      </c>
      <c r="B219" s="219" t="s">
        <v>14</v>
      </c>
      <c r="C219" s="220">
        <v>0</v>
      </c>
      <c r="D219" s="220">
        <v>26</v>
      </c>
      <c r="E219" s="220" t="s">
        <v>391</v>
      </c>
      <c r="F219" s="220" t="s">
        <v>447</v>
      </c>
      <c r="G219" s="220">
        <v>9000</v>
      </c>
      <c r="H219" s="220">
        <v>6955</v>
      </c>
      <c r="I219" s="220"/>
      <c r="J219" s="220">
        <v>880</v>
      </c>
      <c r="K219" s="220"/>
      <c r="L219" s="220" t="s">
        <v>448</v>
      </c>
    </row>
    <row r="220" spans="1:12" ht="18">
      <c r="A220" s="252" t="s">
        <v>117</v>
      </c>
      <c r="B220" s="253" t="s">
        <v>3</v>
      </c>
      <c r="C220" s="220"/>
      <c r="D220" s="220">
        <v>20</v>
      </c>
      <c r="E220" s="220" t="s">
        <v>252</v>
      </c>
      <c r="F220" s="220" t="s">
        <v>263</v>
      </c>
      <c r="G220" s="220">
        <v>9000</v>
      </c>
      <c r="H220" s="220">
        <v>9980</v>
      </c>
      <c r="I220" s="220">
        <v>0</v>
      </c>
      <c r="J220" s="220">
        <v>0</v>
      </c>
      <c r="K220" s="220"/>
      <c r="L220" s="220" t="s">
        <v>230</v>
      </c>
    </row>
    <row r="221" spans="1:12" ht="18">
      <c r="A221" s="252" t="s">
        <v>117</v>
      </c>
      <c r="B221" s="253" t="s">
        <v>3</v>
      </c>
      <c r="C221" s="220"/>
      <c r="D221" s="220">
        <v>20</v>
      </c>
      <c r="E221" s="220" t="s">
        <v>284</v>
      </c>
      <c r="F221" s="220" t="s">
        <v>285</v>
      </c>
      <c r="G221" s="220">
        <v>9000</v>
      </c>
      <c r="H221" s="220">
        <v>9980</v>
      </c>
      <c r="I221" s="220">
        <v>0</v>
      </c>
      <c r="J221" s="220">
        <v>0</v>
      </c>
      <c r="K221" s="220"/>
      <c r="L221" s="220" t="s">
        <v>230</v>
      </c>
    </row>
    <row r="222" spans="1:12" ht="18">
      <c r="A222" s="252" t="s">
        <v>117</v>
      </c>
      <c r="B222" s="253" t="s">
        <v>3</v>
      </c>
      <c r="C222" s="220"/>
      <c r="D222" s="220">
        <v>20</v>
      </c>
      <c r="E222" s="220" t="s">
        <v>322</v>
      </c>
      <c r="F222" s="220" t="s">
        <v>280</v>
      </c>
      <c r="G222" s="220">
        <v>9000</v>
      </c>
      <c r="H222" s="220">
        <v>9980</v>
      </c>
      <c r="I222" s="220"/>
      <c r="J222" s="220">
        <v>600</v>
      </c>
      <c r="K222" s="220"/>
      <c r="L222" s="220" t="s">
        <v>230</v>
      </c>
    </row>
    <row r="223" spans="1:12" ht="18">
      <c r="A223" s="231" t="s">
        <v>340</v>
      </c>
      <c r="B223" s="219" t="s">
        <v>3</v>
      </c>
      <c r="C223" s="220"/>
      <c r="D223" s="220">
        <v>20</v>
      </c>
      <c r="E223" s="220" t="s">
        <v>312</v>
      </c>
      <c r="F223" s="220" t="s">
        <v>323</v>
      </c>
      <c r="G223" s="220">
        <v>9000</v>
      </c>
      <c r="H223" s="220">
        <v>9950</v>
      </c>
      <c r="I223" s="220"/>
      <c r="J223" s="220">
        <v>800</v>
      </c>
      <c r="K223" s="220"/>
      <c r="L223" s="220" t="s">
        <v>230</v>
      </c>
    </row>
    <row r="224" spans="1:12" ht="18">
      <c r="A224" s="231" t="s">
        <v>311</v>
      </c>
      <c r="B224" s="219" t="s">
        <v>14</v>
      </c>
      <c r="C224" s="220"/>
      <c r="D224" s="220">
        <v>20</v>
      </c>
      <c r="E224" s="220" t="s">
        <v>276</v>
      </c>
      <c r="F224" s="220" t="s">
        <v>277</v>
      </c>
      <c r="G224" s="220">
        <v>9000</v>
      </c>
      <c r="H224" s="220">
        <v>11890</v>
      </c>
      <c r="I224" s="220">
        <v>0</v>
      </c>
      <c r="J224" s="220">
        <v>900</v>
      </c>
      <c r="K224" s="220"/>
      <c r="L224" s="220" t="s">
        <v>230</v>
      </c>
    </row>
    <row r="225" spans="1:12" ht="36">
      <c r="A225" s="248" t="s">
        <v>195</v>
      </c>
      <c r="B225" s="219" t="s">
        <v>7</v>
      </c>
      <c r="C225" s="221">
        <v>18</v>
      </c>
      <c r="D225" s="221">
        <v>31</v>
      </c>
      <c r="E225" s="221" t="s">
        <v>550</v>
      </c>
      <c r="F225" s="221" t="s">
        <v>551</v>
      </c>
      <c r="G225" s="427" t="s">
        <v>552</v>
      </c>
      <c r="H225" s="428"/>
      <c r="I225" s="428"/>
      <c r="J225" s="428"/>
      <c r="K225" s="429"/>
      <c r="L225" s="221" t="s">
        <v>546</v>
      </c>
    </row>
    <row r="226" spans="1:12" ht="36">
      <c r="A226" s="254" t="s">
        <v>61</v>
      </c>
      <c r="B226" s="255"/>
      <c r="C226" s="256"/>
      <c r="D226" s="256"/>
      <c r="E226" s="256"/>
      <c r="F226" s="256"/>
      <c r="G226" s="256"/>
      <c r="H226" s="256"/>
      <c r="I226" s="256"/>
      <c r="J226" s="256"/>
      <c r="K226" s="256"/>
      <c r="L226" s="256"/>
    </row>
    <row r="227" spans="1:12" ht="36">
      <c r="A227" s="229" t="s">
        <v>62</v>
      </c>
      <c r="B227" s="217">
        <f>C227+D227</f>
        <v>0</v>
      </c>
      <c r="C227" s="257">
        <f>C228</f>
        <v>0</v>
      </c>
      <c r="D227" s="257">
        <f t="shared" ref="D227" si="18">D228</f>
        <v>0</v>
      </c>
      <c r="E227" s="257"/>
      <c r="F227" s="257"/>
      <c r="G227" s="257">
        <f t="shared" ref="G227:J227" si="19">G228</f>
        <v>0</v>
      </c>
      <c r="H227" s="257">
        <f t="shared" si="19"/>
        <v>0</v>
      </c>
      <c r="I227" s="257">
        <f t="shared" si="19"/>
        <v>0</v>
      </c>
      <c r="J227" s="257">
        <f t="shared" si="19"/>
        <v>0</v>
      </c>
      <c r="K227" s="257"/>
      <c r="L227" s="257"/>
    </row>
    <row r="228" spans="1:12" ht="18">
      <c r="A228" s="231" t="s">
        <v>63</v>
      </c>
      <c r="B228" s="219" t="s">
        <v>9</v>
      </c>
      <c r="C228" s="220"/>
      <c r="D228" s="220"/>
      <c r="E228" s="220"/>
      <c r="F228" s="220"/>
      <c r="G228" s="220"/>
      <c r="H228" s="220"/>
      <c r="I228" s="220"/>
      <c r="J228" s="220"/>
      <c r="K228" s="220"/>
      <c r="L228" s="220"/>
    </row>
    <row r="229" spans="1:12" ht="36">
      <c r="A229" s="229" t="s">
        <v>64</v>
      </c>
      <c r="B229" s="217">
        <f>C229+D229</f>
        <v>0</v>
      </c>
      <c r="C229" s="257">
        <f>C230</f>
        <v>0</v>
      </c>
      <c r="D229" s="257">
        <f t="shared" ref="D229" si="20">D230</f>
        <v>0</v>
      </c>
      <c r="E229" s="257"/>
      <c r="F229" s="257"/>
      <c r="G229" s="257">
        <f t="shared" ref="G229:J229" si="21">G230</f>
        <v>0</v>
      </c>
      <c r="H229" s="257">
        <f t="shared" si="21"/>
        <v>0</v>
      </c>
      <c r="I229" s="257">
        <f t="shared" si="21"/>
        <v>0</v>
      </c>
      <c r="J229" s="257">
        <f t="shared" si="21"/>
        <v>0</v>
      </c>
      <c r="K229" s="257"/>
      <c r="L229" s="257"/>
    </row>
    <row r="230" spans="1:12" ht="36">
      <c r="A230" s="231" t="s">
        <v>65</v>
      </c>
      <c r="B230" s="219" t="s">
        <v>14</v>
      </c>
      <c r="C230" s="220"/>
      <c r="D230" s="220"/>
      <c r="E230" s="220"/>
      <c r="F230" s="220"/>
      <c r="G230" s="220"/>
      <c r="H230" s="220"/>
      <c r="I230" s="220"/>
      <c r="J230" s="220"/>
      <c r="K230" s="220"/>
      <c r="L230" s="220"/>
    </row>
    <row r="231" spans="1:12" ht="36">
      <c r="A231" s="254" t="s">
        <v>66</v>
      </c>
      <c r="B231" s="255"/>
      <c r="C231" s="256"/>
      <c r="D231" s="256"/>
      <c r="E231" s="256"/>
      <c r="F231" s="256"/>
      <c r="G231" s="256"/>
      <c r="H231" s="256"/>
      <c r="I231" s="256"/>
      <c r="J231" s="256"/>
      <c r="K231" s="256"/>
      <c r="L231" s="256"/>
    </row>
    <row r="232" spans="1:12" ht="36">
      <c r="A232" s="229" t="s">
        <v>67</v>
      </c>
      <c r="B232" s="213"/>
      <c r="C232" s="257"/>
      <c r="D232" s="257"/>
      <c r="E232" s="257"/>
      <c r="F232" s="257"/>
      <c r="G232" s="257"/>
      <c r="H232" s="257"/>
      <c r="I232" s="257"/>
      <c r="J232" s="257"/>
      <c r="K232" s="257"/>
      <c r="L232" s="257"/>
    </row>
    <row r="233" spans="1:12" ht="36">
      <c r="A233" s="229" t="s">
        <v>161</v>
      </c>
      <c r="B233" s="217">
        <f>C233+D233</f>
        <v>0</v>
      </c>
      <c r="C233" s="257">
        <f>C234</f>
        <v>0</v>
      </c>
      <c r="D233" s="257">
        <f t="shared" ref="D233" si="22">D234</f>
        <v>0</v>
      </c>
      <c r="E233" s="257"/>
      <c r="F233" s="257"/>
      <c r="G233" s="257">
        <f t="shared" ref="G233:J233" si="23">G234</f>
        <v>0</v>
      </c>
      <c r="H233" s="257">
        <f t="shared" si="23"/>
        <v>0</v>
      </c>
      <c r="I233" s="257">
        <f t="shared" si="23"/>
        <v>0</v>
      </c>
      <c r="J233" s="257">
        <f t="shared" si="23"/>
        <v>0</v>
      </c>
      <c r="K233" s="257"/>
      <c r="L233" s="257"/>
    </row>
    <row r="234" spans="1:12" ht="18">
      <c r="A234" s="231" t="s">
        <v>63</v>
      </c>
      <c r="B234" s="219" t="s">
        <v>9</v>
      </c>
      <c r="C234" s="220"/>
      <c r="D234" s="220"/>
      <c r="E234" s="220"/>
      <c r="F234" s="220"/>
      <c r="G234" s="220"/>
      <c r="H234" s="220"/>
      <c r="I234" s="220"/>
      <c r="J234" s="220"/>
      <c r="K234" s="220"/>
      <c r="L234" s="220"/>
    </row>
    <row r="235" spans="1:12" ht="54">
      <c r="A235" s="229" t="s">
        <v>68</v>
      </c>
      <c r="B235" s="217">
        <f>C235+D235</f>
        <v>230</v>
      </c>
      <c r="C235" s="257">
        <f>C236+C237+C238+C239+C240+C241+C242+C243</f>
        <v>230</v>
      </c>
      <c r="D235" s="257">
        <f t="shared" ref="D235" si="24">D236</f>
        <v>0</v>
      </c>
      <c r="E235" s="257"/>
      <c r="F235" s="257"/>
      <c r="G235" s="257">
        <f t="shared" ref="G235:J235" si="25">G236</f>
        <v>0</v>
      </c>
      <c r="H235" s="257">
        <v>80000</v>
      </c>
      <c r="I235" s="257">
        <f t="shared" si="25"/>
        <v>0</v>
      </c>
      <c r="J235" s="257">
        <f t="shared" si="25"/>
        <v>0</v>
      </c>
      <c r="K235" s="257"/>
      <c r="L235" s="257"/>
    </row>
    <row r="236" spans="1:12" ht="18">
      <c r="A236" s="231" t="s">
        <v>235</v>
      </c>
      <c r="B236" s="219" t="s">
        <v>7</v>
      </c>
      <c r="C236" s="220">
        <v>26</v>
      </c>
      <c r="D236" s="220">
        <v>0</v>
      </c>
      <c r="E236" s="220" t="s">
        <v>237</v>
      </c>
      <c r="F236" s="220" t="s">
        <v>238</v>
      </c>
      <c r="G236" s="220"/>
      <c r="H236" s="220">
        <v>7500</v>
      </c>
      <c r="I236" s="220">
        <v>0</v>
      </c>
      <c r="J236" s="220">
        <v>0</v>
      </c>
      <c r="K236" s="220"/>
      <c r="L236" s="220" t="s">
        <v>230</v>
      </c>
    </row>
    <row r="237" spans="1:12" ht="18">
      <c r="A237" s="231" t="s">
        <v>250</v>
      </c>
      <c r="B237" s="219" t="s">
        <v>7</v>
      </c>
      <c r="C237" s="220">
        <v>26</v>
      </c>
      <c r="D237" s="220">
        <v>0</v>
      </c>
      <c r="E237" s="220" t="s">
        <v>237</v>
      </c>
      <c r="F237" s="220" t="s">
        <v>251</v>
      </c>
      <c r="G237" s="220"/>
      <c r="H237" s="220">
        <v>7500</v>
      </c>
      <c r="I237" s="220">
        <v>0</v>
      </c>
      <c r="J237" s="220">
        <v>0</v>
      </c>
      <c r="K237" s="220"/>
      <c r="L237" s="220" t="s">
        <v>230</v>
      </c>
    </row>
    <row r="238" spans="1:12" ht="18">
      <c r="A238" s="231" t="s">
        <v>250</v>
      </c>
      <c r="B238" s="219" t="s">
        <v>7</v>
      </c>
      <c r="C238" s="220">
        <v>28</v>
      </c>
      <c r="D238" s="220">
        <v>0</v>
      </c>
      <c r="E238" s="220" t="s">
        <v>279</v>
      </c>
      <c r="F238" s="220" t="s">
        <v>280</v>
      </c>
      <c r="G238" s="220"/>
      <c r="H238" s="220">
        <v>25000</v>
      </c>
      <c r="I238" s="220"/>
      <c r="J238" s="220"/>
      <c r="K238" s="220"/>
      <c r="L238" s="220" t="s">
        <v>230</v>
      </c>
    </row>
    <row r="239" spans="1:12" ht="18">
      <c r="A239" s="231" t="s">
        <v>250</v>
      </c>
      <c r="B239" s="219" t="s">
        <v>7</v>
      </c>
      <c r="C239" s="220">
        <v>30</v>
      </c>
      <c r="D239" s="220"/>
      <c r="E239" s="220" t="s">
        <v>401</v>
      </c>
      <c r="F239" s="220" t="s">
        <v>394</v>
      </c>
      <c r="G239" s="220"/>
      <c r="H239" s="220"/>
      <c r="I239" s="220"/>
      <c r="J239" s="220"/>
      <c r="K239" s="220"/>
      <c r="L239" s="220" t="s">
        <v>418</v>
      </c>
    </row>
    <row r="240" spans="1:12" ht="18">
      <c r="A240" s="231" t="s">
        <v>235</v>
      </c>
      <c r="B240" s="219" t="s">
        <v>7</v>
      </c>
      <c r="C240" s="220">
        <v>34</v>
      </c>
      <c r="D240" s="220">
        <v>0</v>
      </c>
      <c r="E240" s="220" t="s">
        <v>502</v>
      </c>
      <c r="F240" s="220" t="s">
        <v>501</v>
      </c>
      <c r="G240" s="427" t="s">
        <v>530</v>
      </c>
      <c r="H240" s="428"/>
      <c r="I240" s="428"/>
      <c r="J240" s="428"/>
      <c r="K240" s="429"/>
      <c r="L240" s="220" t="s">
        <v>531</v>
      </c>
    </row>
    <row r="241" spans="1:12" ht="18">
      <c r="A241" s="231" t="s">
        <v>534</v>
      </c>
      <c r="B241" s="219" t="s">
        <v>4</v>
      </c>
      <c r="C241" s="220">
        <v>31</v>
      </c>
      <c r="D241" s="220"/>
      <c r="E241" s="220" t="s">
        <v>535</v>
      </c>
      <c r="F241" s="220" t="s">
        <v>536</v>
      </c>
      <c r="G241" s="427" t="s">
        <v>539</v>
      </c>
      <c r="H241" s="428"/>
      <c r="I241" s="428"/>
      <c r="J241" s="428"/>
      <c r="K241" s="429"/>
      <c r="L241" s="220" t="s">
        <v>540</v>
      </c>
    </row>
    <row r="242" spans="1:12" ht="18">
      <c r="A242" s="231" t="s">
        <v>534</v>
      </c>
      <c r="B242" s="219" t="s">
        <v>4</v>
      </c>
      <c r="C242" s="220">
        <v>30</v>
      </c>
      <c r="D242" s="220"/>
      <c r="E242" s="220" t="s">
        <v>537</v>
      </c>
      <c r="F242" s="220" t="s">
        <v>538</v>
      </c>
      <c r="G242" s="427" t="s">
        <v>539</v>
      </c>
      <c r="H242" s="428"/>
      <c r="I242" s="428"/>
      <c r="J242" s="428"/>
      <c r="K242" s="429"/>
      <c r="L242" s="220" t="s">
        <v>540</v>
      </c>
    </row>
    <row r="243" spans="1:12" ht="18">
      <c r="A243" s="231" t="s">
        <v>264</v>
      </c>
      <c r="B243" s="219" t="s">
        <v>6</v>
      </c>
      <c r="C243" s="220">
        <v>25</v>
      </c>
      <c r="D243" s="220">
        <v>0</v>
      </c>
      <c r="E243" s="220" t="s">
        <v>312</v>
      </c>
      <c r="F243" s="220" t="s">
        <v>313</v>
      </c>
      <c r="G243" s="220"/>
      <c r="H243" s="220">
        <v>40000</v>
      </c>
      <c r="I243" s="220"/>
      <c r="J243" s="220"/>
      <c r="K243" s="220"/>
      <c r="L243" s="220" t="s">
        <v>230</v>
      </c>
    </row>
    <row r="244" spans="1:12" ht="18">
      <c r="A244" s="229" t="s">
        <v>191</v>
      </c>
      <c r="B244" s="217">
        <f>C244+D244</f>
        <v>16</v>
      </c>
      <c r="C244" s="230">
        <f>C245</f>
        <v>0</v>
      </c>
      <c r="D244" s="230">
        <f t="shared" ref="D244" si="26">D245</f>
        <v>16</v>
      </c>
      <c r="E244" s="230"/>
      <c r="F244" s="230"/>
      <c r="G244" s="230">
        <f t="shared" ref="G244:J244" si="27">G245</f>
        <v>15000</v>
      </c>
      <c r="H244" s="230">
        <f t="shared" si="27"/>
        <v>8000</v>
      </c>
      <c r="I244" s="230">
        <f t="shared" si="27"/>
        <v>780</v>
      </c>
      <c r="J244" s="230">
        <f t="shared" si="27"/>
        <v>0</v>
      </c>
      <c r="K244" s="230"/>
      <c r="L244" s="230"/>
    </row>
    <row r="245" spans="1:12" ht="18">
      <c r="A245" s="231" t="s">
        <v>549</v>
      </c>
      <c r="B245" s="219" t="s">
        <v>14</v>
      </c>
      <c r="C245" s="220">
        <v>0</v>
      </c>
      <c r="D245" s="220">
        <v>16</v>
      </c>
      <c r="E245" s="220" t="s">
        <v>541</v>
      </c>
      <c r="F245" s="220" t="s">
        <v>542</v>
      </c>
      <c r="G245" s="220">
        <v>15000</v>
      </c>
      <c r="H245" s="220">
        <v>8000</v>
      </c>
      <c r="I245" s="220">
        <v>780</v>
      </c>
      <c r="J245" s="220"/>
      <c r="K245" s="220" t="s">
        <v>559</v>
      </c>
      <c r="L245" s="220" t="s">
        <v>546</v>
      </c>
    </row>
    <row r="246" spans="1:12" ht="18">
      <c r="A246" s="229" t="s">
        <v>489</v>
      </c>
      <c r="B246" s="257">
        <f>C246+D246</f>
        <v>991</v>
      </c>
      <c r="C246" s="257">
        <v>581</v>
      </c>
      <c r="D246" s="257">
        <v>410</v>
      </c>
      <c r="E246" s="257"/>
      <c r="F246" s="257"/>
      <c r="G246" s="257">
        <f>SUM(G247:G349)</f>
        <v>0</v>
      </c>
      <c r="H246" s="257">
        <f t="shared" ref="H246:J246" si="28">SUM(H247:H349)</f>
        <v>0</v>
      </c>
      <c r="I246" s="257">
        <f t="shared" si="28"/>
        <v>0</v>
      </c>
      <c r="J246" s="257">
        <f t="shared" si="28"/>
        <v>0</v>
      </c>
      <c r="K246" s="257"/>
      <c r="L246" s="257"/>
    </row>
    <row r="247" spans="1:12" ht="18">
      <c r="A247" s="231" t="s">
        <v>35</v>
      </c>
      <c r="B247" s="219" t="s">
        <v>13</v>
      </c>
      <c r="C247" s="232"/>
      <c r="D247" s="232"/>
      <c r="E247" s="232"/>
      <c r="F247" s="232"/>
      <c r="G247" s="232"/>
      <c r="H247" s="232"/>
      <c r="I247" s="232"/>
      <c r="J247" s="232"/>
      <c r="K247" s="232"/>
      <c r="L247" s="232"/>
    </row>
    <row r="248" spans="1:12" ht="18">
      <c r="A248" s="231" t="s">
        <v>35</v>
      </c>
      <c r="B248" s="219" t="s">
        <v>13</v>
      </c>
      <c r="C248" s="247"/>
      <c r="D248" s="247"/>
      <c r="E248" s="247"/>
      <c r="F248" s="247"/>
      <c r="G248" s="247"/>
      <c r="H248" s="247"/>
      <c r="I248" s="247"/>
      <c r="J248" s="247"/>
      <c r="K248" s="247"/>
      <c r="L248" s="247"/>
    </row>
    <row r="249" spans="1:12" ht="18">
      <c r="A249" s="231" t="s">
        <v>35</v>
      </c>
      <c r="B249" s="219" t="s">
        <v>13</v>
      </c>
      <c r="C249" s="251"/>
      <c r="D249" s="251"/>
      <c r="E249" s="251"/>
      <c r="F249" s="251"/>
      <c r="G249" s="251"/>
      <c r="H249" s="251"/>
      <c r="I249" s="251"/>
      <c r="J249" s="251"/>
      <c r="K249" s="251"/>
      <c r="L249" s="251"/>
    </row>
    <row r="250" spans="1:12" ht="18">
      <c r="A250" s="231" t="s">
        <v>35</v>
      </c>
      <c r="B250" s="219" t="s">
        <v>13</v>
      </c>
      <c r="C250" s="251"/>
      <c r="D250" s="251"/>
      <c r="E250" s="251"/>
      <c r="F250" s="251"/>
      <c r="G250" s="251"/>
      <c r="H250" s="251"/>
      <c r="I250" s="251"/>
      <c r="J250" s="251"/>
      <c r="K250" s="251"/>
      <c r="L250" s="251"/>
    </row>
    <row r="251" spans="1:12" ht="18">
      <c r="A251" s="231" t="s">
        <v>35</v>
      </c>
      <c r="B251" s="219" t="s">
        <v>13</v>
      </c>
      <c r="C251" s="251"/>
      <c r="D251" s="251"/>
      <c r="E251" s="251"/>
      <c r="F251" s="251"/>
      <c r="G251" s="251"/>
      <c r="H251" s="251"/>
      <c r="I251" s="251"/>
      <c r="J251" s="251"/>
      <c r="K251" s="251"/>
      <c r="L251" s="251"/>
    </row>
    <row r="252" spans="1:12" ht="18">
      <c r="A252" s="231" t="s">
        <v>33</v>
      </c>
      <c r="B252" s="219" t="s">
        <v>13</v>
      </c>
      <c r="C252" s="251"/>
      <c r="D252" s="251"/>
      <c r="E252" s="251"/>
      <c r="F252" s="251"/>
      <c r="G252" s="251"/>
      <c r="H252" s="251"/>
      <c r="I252" s="251"/>
      <c r="J252" s="251"/>
      <c r="K252" s="251"/>
      <c r="L252" s="251"/>
    </row>
    <row r="253" spans="1:12" ht="18">
      <c r="A253" s="231" t="s">
        <v>33</v>
      </c>
      <c r="B253" s="219" t="s">
        <v>13</v>
      </c>
      <c r="C253" s="251"/>
      <c r="D253" s="251"/>
      <c r="E253" s="251"/>
      <c r="F253" s="251"/>
      <c r="G253" s="251"/>
      <c r="H253" s="251"/>
      <c r="I253" s="251"/>
      <c r="J253" s="251"/>
      <c r="K253" s="251"/>
      <c r="L253" s="251"/>
    </row>
    <row r="254" spans="1:12" ht="18">
      <c r="A254" s="231" t="s">
        <v>119</v>
      </c>
      <c r="B254" s="219" t="s">
        <v>13</v>
      </c>
      <c r="C254" s="251"/>
      <c r="D254" s="251"/>
      <c r="E254" s="251"/>
      <c r="F254" s="251"/>
      <c r="G254" s="251"/>
      <c r="H254" s="251"/>
      <c r="I254" s="251"/>
      <c r="J254" s="251"/>
      <c r="K254" s="251"/>
      <c r="L254" s="251"/>
    </row>
    <row r="255" spans="1:12" ht="18">
      <c r="A255" s="231" t="s">
        <v>34</v>
      </c>
      <c r="B255" s="219" t="s">
        <v>13</v>
      </c>
      <c r="C255" s="251"/>
      <c r="D255" s="251"/>
      <c r="E255" s="251"/>
      <c r="F255" s="251"/>
      <c r="G255" s="251"/>
      <c r="H255" s="251"/>
      <c r="I255" s="251"/>
      <c r="J255" s="251"/>
      <c r="K255" s="251"/>
      <c r="L255" s="251"/>
    </row>
    <row r="256" spans="1:12" ht="18">
      <c r="A256" s="231" t="s">
        <v>34</v>
      </c>
      <c r="B256" s="219" t="s">
        <v>13</v>
      </c>
      <c r="C256" s="251"/>
      <c r="D256" s="251"/>
      <c r="E256" s="251"/>
      <c r="F256" s="251"/>
      <c r="G256" s="251"/>
      <c r="H256" s="251"/>
      <c r="I256" s="251"/>
      <c r="J256" s="251"/>
      <c r="K256" s="251"/>
      <c r="L256" s="251"/>
    </row>
    <row r="257" spans="1:12" ht="18">
      <c r="A257" s="231" t="s">
        <v>120</v>
      </c>
      <c r="B257" s="219" t="s">
        <v>13</v>
      </c>
      <c r="C257" s="251"/>
      <c r="D257" s="251"/>
      <c r="E257" s="251"/>
      <c r="F257" s="251"/>
      <c r="G257" s="251"/>
      <c r="H257" s="251"/>
      <c r="I257" s="251"/>
      <c r="J257" s="251"/>
      <c r="K257" s="251"/>
      <c r="L257" s="251"/>
    </row>
    <row r="258" spans="1:12" ht="18">
      <c r="A258" s="231" t="s">
        <v>120</v>
      </c>
      <c r="B258" s="219" t="s">
        <v>13</v>
      </c>
      <c r="C258" s="251"/>
      <c r="D258" s="251"/>
      <c r="E258" s="251"/>
      <c r="F258" s="251"/>
      <c r="G258" s="251"/>
      <c r="H258" s="251"/>
      <c r="I258" s="251"/>
      <c r="J258" s="251"/>
      <c r="K258" s="251"/>
      <c r="L258" s="251"/>
    </row>
    <row r="259" spans="1:12" ht="18">
      <c r="A259" s="231" t="s">
        <v>120</v>
      </c>
      <c r="B259" s="219" t="s">
        <v>13</v>
      </c>
      <c r="C259" s="251"/>
      <c r="D259" s="251"/>
      <c r="E259" s="251"/>
      <c r="F259" s="251"/>
      <c r="G259" s="251"/>
      <c r="H259" s="251"/>
      <c r="I259" s="251"/>
      <c r="J259" s="251"/>
      <c r="K259" s="251"/>
      <c r="L259" s="251"/>
    </row>
    <row r="260" spans="1:12" ht="18">
      <c r="A260" s="231" t="s">
        <v>120</v>
      </c>
      <c r="B260" s="219" t="s">
        <v>13</v>
      </c>
      <c r="C260" s="251"/>
      <c r="D260" s="251"/>
      <c r="E260" s="251"/>
      <c r="F260" s="251"/>
      <c r="G260" s="251"/>
      <c r="H260" s="251"/>
      <c r="I260" s="251"/>
      <c r="J260" s="251"/>
      <c r="K260" s="251"/>
      <c r="L260" s="251"/>
    </row>
    <row r="261" spans="1:12" ht="18">
      <c r="A261" s="231" t="s">
        <v>120</v>
      </c>
      <c r="B261" s="219" t="s">
        <v>13</v>
      </c>
      <c r="C261" s="251"/>
      <c r="D261" s="251"/>
      <c r="E261" s="251"/>
      <c r="F261" s="251"/>
      <c r="G261" s="251"/>
      <c r="H261" s="251"/>
      <c r="I261" s="251"/>
      <c r="J261" s="251"/>
      <c r="K261" s="251"/>
      <c r="L261" s="251"/>
    </row>
    <row r="262" spans="1:12" ht="18">
      <c r="A262" s="231" t="s">
        <v>38</v>
      </c>
      <c r="B262" s="219" t="s">
        <v>13</v>
      </c>
      <c r="C262" s="251"/>
      <c r="D262" s="251"/>
      <c r="E262" s="251"/>
      <c r="F262" s="251"/>
      <c r="G262" s="251"/>
      <c r="H262" s="251"/>
      <c r="I262" s="251"/>
      <c r="J262" s="251"/>
      <c r="K262" s="251"/>
      <c r="L262" s="251"/>
    </row>
    <row r="263" spans="1:12" ht="18">
      <c r="A263" s="231" t="s">
        <v>38</v>
      </c>
      <c r="B263" s="219" t="s">
        <v>13</v>
      </c>
      <c r="C263" s="251"/>
      <c r="D263" s="251"/>
      <c r="E263" s="251"/>
      <c r="F263" s="251"/>
      <c r="G263" s="251"/>
      <c r="H263" s="251"/>
      <c r="I263" s="251"/>
      <c r="J263" s="251"/>
      <c r="K263" s="251"/>
      <c r="L263" s="251"/>
    </row>
    <row r="264" spans="1:12" ht="18">
      <c r="A264" s="231" t="s">
        <v>38</v>
      </c>
      <c r="B264" s="219" t="s">
        <v>13</v>
      </c>
      <c r="C264" s="251"/>
      <c r="D264" s="251"/>
      <c r="E264" s="251"/>
      <c r="F264" s="251"/>
      <c r="G264" s="251"/>
      <c r="H264" s="251"/>
      <c r="I264" s="251"/>
      <c r="J264" s="251"/>
      <c r="K264" s="251"/>
      <c r="L264" s="251"/>
    </row>
    <row r="265" spans="1:12" ht="18">
      <c r="A265" s="258" t="s">
        <v>121</v>
      </c>
      <c r="B265" s="219" t="s">
        <v>13</v>
      </c>
      <c r="C265" s="251"/>
      <c r="D265" s="251"/>
      <c r="E265" s="251"/>
      <c r="F265" s="251"/>
      <c r="G265" s="251"/>
      <c r="H265" s="251"/>
      <c r="I265" s="251"/>
      <c r="J265" s="251"/>
      <c r="K265" s="251"/>
      <c r="L265" s="251"/>
    </row>
    <row r="266" spans="1:12" ht="18">
      <c r="A266" s="258" t="s">
        <v>121</v>
      </c>
      <c r="B266" s="219" t="s">
        <v>13</v>
      </c>
      <c r="C266" s="251"/>
      <c r="D266" s="251"/>
      <c r="E266" s="251"/>
      <c r="F266" s="251"/>
      <c r="G266" s="251"/>
      <c r="H266" s="251"/>
      <c r="I266" s="251"/>
      <c r="J266" s="251"/>
      <c r="K266" s="251"/>
      <c r="L266" s="251"/>
    </row>
    <row r="267" spans="1:12" ht="18">
      <c r="A267" s="258" t="s">
        <v>121</v>
      </c>
      <c r="B267" s="219" t="s">
        <v>13</v>
      </c>
      <c r="C267" s="251"/>
      <c r="D267" s="251"/>
      <c r="E267" s="251"/>
      <c r="F267" s="251"/>
      <c r="G267" s="251"/>
      <c r="H267" s="251"/>
      <c r="I267" s="251"/>
      <c r="J267" s="251"/>
      <c r="K267" s="251"/>
      <c r="L267" s="251"/>
    </row>
    <row r="268" spans="1:12" ht="18">
      <c r="A268" s="258" t="s">
        <v>121</v>
      </c>
      <c r="B268" s="219" t="s">
        <v>13</v>
      </c>
      <c r="C268" s="251"/>
      <c r="D268" s="251"/>
      <c r="E268" s="251"/>
      <c r="F268" s="251"/>
      <c r="G268" s="251"/>
      <c r="H268" s="251"/>
      <c r="I268" s="251"/>
      <c r="J268" s="251"/>
      <c r="K268" s="251"/>
      <c r="L268" s="251"/>
    </row>
    <row r="269" spans="1:12" ht="18">
      <c r="A269" s="258" t="s">
        <v>121</v>
      </c>
      <c r="B269" s="219" t="s">
        <v>13</v>
      </c>
      <c r="C269" s="251"/>
      <c r="D269" s="251"/>
      <c r="E269" s="251"/>
      <c r="F269" s="251"/>
      <c r="G269" s="251"/>
      <c r="H269" s="251"/>
      <c r="I269" s="251"/>
      <c r="J269" s="251"/>
      <c r="K269" s="251"/>
      <c r="L269" s="251"/>
    </row>
    <row r="270" spans="1:12" ht="18">
      <c r="A270" s="258" t="s">
        <v>121</v>
      </c>
      <c r="B270" s="219" t="s">
        <v>13</v>
      </c>
      <c r="C270" s="251"/>
      <c r="D270" s="251"/>
      <c r="E270" s="251"/>
      <c r="F270" s="251"/>
      <c r="G270" s="251"/>
      <c r="H270" s="251"/>
      <c r="I270" s="251"/>
      <c r="J270" s="251"/>
      <c r="K270" s="251"/>
      <c r="L270" s="251"/>
    </row>
    <row r="271" spans="1:12" ht="18">
      <c r="A271" s="258" t="s">
        <v>121</v>
      </c>
      <c r="B271" s="219" t="s">
        <v>13</v>
      </c>
      <c r="C271" s="251"/>
      <c r="D271" s="251"/>
      <c r="E271" s="251"/>
      <c r="F271" s="251"/>
      <c r="G271" s="251"/>
      <c r="H271" s="251"/>
      <c r="I271" s="251"/>
      <c r="J271" s="251"/>
      <c r="K271" s="251"/>
      <c r="L271" s="251"/>
    </row>
    <row r="272" spans="1:12" ht="18">
      <c r="A272" s="258" t="s">
        <v>158</v>
      </c>
      <c r="B272" s="219" t="s">
        <v>13</v>
      </c>
      <c r="C272" s="251"/>
      <c r="D272" s="251"/>
      <c r="E272" s="251"/>
      <c r="F272" s="251"/>
      <c r="G272" s="251"/>
      <c r="H272" s="251"/>
      <c r="I272" s="251"/>
      <c r="J272" s="251"/>
      <c r="K272" s="251"/>
      <c r="L272" s="251"/>
    </row>
    <row r="273" spans="1:12" ht="18">
      <c r="A273" s="258" t="s">
        <v>122</v>
      </c>
      <c r="B273" s="219" t="s">
        <v>13</v>
      </c>
      <c r="C273" s="251"/>
      <c r="D273" s="251"/>
      <c r="E273" s="251"/>
      <c r="F273" s="251"/>
      <c r="G273" s="251"/>
      <c r="H273" s="251"/>
      <c r="I273" s="251"/>
      <c r="J273" s="251"/>
      <c r="K273" s="251"/>
      <c r="L273" s="251"/>
    </row>
    <row r="274" spans="1:12" ht="18">
      <c r="A274" s="258" t="s">
        <v>122</v>
      </c>
      <c r="B274" s="219" t="s">
        <v>13</v>
      </c>
      <c r="C274" s="251"/>
      <c r="D274" s="251"/>
      <c r="E274" s="251"/>
      <c r="F274" s="251"/>
      <c r="G274" s="251"/>
      <c r="H274" s="251"/>
      <c r="I274" s="251"/>
      <c r="J274" s="251"/>
      <c r="K274" s="251"/>
      <c r="L274" s="251"/>
    </row>
    <row r="275" spans="1:12" ht="18">
      <c r="A275" s="258" t="s">
        <v>123</v>
      </c>
      <c r="B275" s="219" t="s">
        <v>13</v>
      </c>
      <c r="C275" s="251"/>
      <c r="D275" s="251"/>
      <c r="E275" s="251"/>
      <c r="F275" s="251"/>
      <c r="G275" s="251"/>
      <c r="H275" s="251"/>
      <c r="I275" s="251"/>
      <c r="J275" s="251"/>
      <c r="K275" s="251"/>
      <c r="L275" s="251"/>
    </row>
    <row r="276" spans="1:12" ht="18">
      <c r="A276" s="258" t="s">
        <v>123</v>
      </c>
      <c r="B276" s="219" t="s">
        <v>13</v>
      </c>
      <c r="C276" s="251"/>
      <c r="D276" s="251"/>
      <c r="E276" s="251"/>
      <c r="F276" s="251"/>
      <c r="G276" s="251"/>
      <c r="H276" s="251"/>
      <c r="I276" s="251"/>
      <c r="J276" s="251"/>
      <c r="K276" s="251"/>
      <c r="L276" s="251"/>
    </row>
    <row r="277" spans="1:12" ht="18">
      <c r="A277" s="258" t="s">
        <v>123</v>
      </c>
      <c r="B277" s="219" t="s">
        <v>13</v>
      </c>
      <c r="C277" s="251"/>
      <c r="D277" s="251"/>
      <c r="E277" s="251"/>
      <c r="F277" s="251"/>
      <c r="G277" s="251"/>
      <c r="H277" s="251"/>
      <c r="I277" s="251"/>
      <c r="J277" s="251"/>
      <c r="K277" s="251"/>
      <c r="L277" s="251"/>
    </row>
    <row r="278" spans="1:12" ht="18">
      <c r="A278" s="258" t="s">
        <v>123</v>
      </c>
      <c r="B278" s="219" t="s">
        <v>13</v>
      </c>
      <c r="C278" s="251"/>
      <c r="D278" s="251"/>
      <c r="E278" s="251"/>
      <c r="F278" s="251"/>
      <c r="G278" s="251"/>
      <c r="H278" s="251"/>
      <c r="I278" s="251"/>
      <c r="J278" s="251"/>
      <c r="K278" s="251"/>
      <c r="L278" s="251"/>
    </row>
    <row r="279" spans="1:12" ht="18">
      <c r="A279" s="258" t="s">
        <v>123</v>
      </c>
      <c r="B279" s="219" t="s">
        <v>13</v>
      </c>
      <c r="C279" s="251"/>
      <c r="D279" s="251"/>
      <c r="E279" s="251"/>
      <c r="F279" s="251"/>
      <c r="G279" s="251"/>
      <c r="H279" s="251"/>
      <c r="I279" s="251"/>
      <c r="J279" s="251"/>
      <c r="K279" s="251"/>
      <c r="L279" s="251"/>
    </row>
    <row r="280" spans="1:12" ht="18">
      <c r="A280" s="258" t="s">
        <v>123</v>
      </c>
      <c r="B280" s="219" t="s">
        <v>13</v>
      </c>
      <c r="C280" s="251"/>
      <c r="D280" s="251"/>
      <c r="E280" s="251"/>
      <c r="F280" s="251"/>
      <c r="G280" s="251"/>
      <c r="H280" s="251"/>
      <c r="I280" s="251"/>
      <c r="J280" s="251"/>
      <c r="K280" s="251"/>
      <c r="L280" s="251"/>
    </row>
    <row r="281" spans="1:12" ht="18">
      <c r="A281" s="258" t="s">
        <v>123</v>
      </c>
      <c r="B281" s="219" t="s">
        <v>13</v>
      </c>
      <c r="C281" s="251"/>
      <c r="D281" s="251"/>
      <c r="E281" s="251"/>
      <c r="F281" s="251"/>
      <c r="G281" s="251"/>
      <c r="H281" s="251"/>
      <c r="I281" s="251"/>
      <c r="J281" s="251"/>
      <c r="K281" s="251"/>
      <c r="L281" s="251"/>
    </row>
    <row r="282" spans="1:12" ht="18">
      <c r="A282" s="258" t="s">
        <v>124</v>
      </c>
      <c r="B282" s="219" t="s">
        <v>13</v>
      </c>
      <c r="C282" s="251"/>
      <c r="D282" s="251"/>
      <c r="E282" s="251"/>
      <c r="F282" s="251"/>
      <c r="G282" s="251"/>
      <c r="H282" s="251"/>
      <c r="I282" s="251"/>
      <c r="J282" s="251"/>
      <c r="K282" s="251"/>
      <c r="L282" s="251"/>
    </row>
    <row r="283" spans="1:12" ht="18">
      <c r="A283" s="258" t="s">
        <v>124</v>
      </c>
      <c r="B283" s="219" t="s">
        <v>13</v>
      </c>
      <c r="C283" s="251"/>
      <c r="D283" s="251"/>
      <c r="E283" s="251"/>
      <c r="F283" s="251"/>
      <c r="G283" s="251"/>
      <c r="H283" s="251"/>
      <c r="I283" s="251"/>
      <c r="J283" s="251"/>
      <c r="K283" s="251"/>
      <c r="L283" s="251"/>
    </row>
    <row r="284" spans="1:12" ht="18">
      <c r="A284" s="258" t="s">
        <v>124</v>
      </c>
      <c r="B284" s="219" t="s">
        <v>13</v>
      </c>
      <c r="C284" s="251"/>
      <c r="D284" s="251"/>
      <c r="E284" s="251"/>
      <c r="F284" s="251"/>
      <c r="G284" s="251"/>
      <c r="H284" s="251"/>
      <c r="I284" s="251"/>
      <c r="J284" s="251"/>
      <c r="K284" s="251"/>
      <c r="L284" s="251"/>
    </row>
    <row r="285" spans="1:12" ht="18">
      <c r="A285" s="258" t="s">
        <v>124</v>
      </c>
      <c r="B285" s="219" t="s">
        <v>13</v>
      </c>
      <c r="C285" s="251"/>
      <c r="D285" s="251"/>
      <c r="E285" s="251"/>
      <c r="F285" s="251"/>
      <c r="G285" s="251"/>
      <c r="H285" s="251"/>
      <c r="I285" s="251"/>
      <c r="J285" s="251"/>
      <c r="K285" s="251"/>
      <c r="L285" s="251"/>
    </row>
    <row r="286" spans="1:12" ht="18">
      <c r="A286" s="258" t="s">
        <v>124</v>
      </c>
      <c r="B286" s="219" t="s">
        <v>13</v>
      </c>
      <c r="C286" s="251"/>
      <c r="D286" s="251"/>
      <c r="E286" s="251"/>
      <c r="F286" s="251"/>
      <c r="G286" s="251"/>
      <c r="H286" s="251"/>
      <c r="I286" s="251"/>
      <c r="J286" s="251"/>
      <c r="K286" s="251"/>
      <c r="L286" s="251"/>
    </row>
    <row r="287" spans="1:12" ht="18">
      <c r="A287" s="258" t="s">
        <v>124</v>
      </c>
      <c r="B287" s="219" t="s">
        <v>13</v>
      </c>
      <c r="C287" s="251"/>
      <c r="D287" s="251"/>
      <c r="E287" s="251"/>
      <c r="F287" s="251"/>
      <c r="G287" s="251"/>
      <c r="H287" s="251"/>
      <c r="I287" s="251"/>
      <c r="J287" s="251"/>
      <c r="K287" s="251"/>
      <c r="L287" s="251"/>
    </row>
    <row r="288" spans="1:12" ht="18">
      <c r="A288" s="258" t="s">
        <v>123</v>
      </c>
      <c r="B288" s="219" t="s">
        <v>13</v>
      </c>
      <c r="C288" s="251"/>
      <c r="D288" s="251"/>
      <c r="E288" s="251"/>
      <c r="F288" s="251"/>
      <c r="G288" s="251"/>
      <c r="H288" s="251"/>
      <c r="I288" s="251"/>
      <c r="J288" s="251"/>
      <c r="K288" s="251"/>
      <c r="L288" s="251"/>
    </row>
    <row r="289" spans="1:12" ht="18">
      <c r="A289" s="258" t="s">
        <v>123</v>
      </c>
      <c r="B289" s="219" t="s">
        <v>13</v>
      </c>
      <c r="C289" s="251"/>
      <c r="D289" s="251"/>
      <c r="E289" s="251"/>
      <c r="F289" s="251"/>
      <c r="G289" s="251"/>
      <c r="H289" s="251"/>
      <c r="I289" s="251"/>
      <c r="J289" s="251"/>
      <c r="K289" s="251"/>
      <c r="L289" s="251"/>
    </row>
    <row r="290" spans="1:12" ht="18">
      <c r="A290" s="258" t="s">
        <v>123</v>
      </c>
      <c r="B290" s="219" t="s">
        <v>13</v>
      </c>
      <c r="C290" s="251"/>
      <c r="D290" s="251"/>
      <c r="E290" s="251"/>
      <c r="F290" s="251"/>
      <c r="G290" s="251"/>
      <c r="H290" s="251"/>
      <c r="I290" s="251"/>
      <c r="J290" s="251"/>
      <c r="K290" s="251"/>
      <c r="L290" s="251"/>
    </row>
    <row r="291" spans="1:12" ht="18">
      <c r="A291" s="258" t="s">
        <v>123</v>
      </c>
      <c r="B291" s="219" t="s">
        <v>13</v>
      </c>
      <c r="C291" s="251"/>
      <c r="D291" s="251"/>
      <c r="E291" s="251"/>
      <c r="F291" s="251"/>
      <c r="G291" s="251"/>
      <c r="H291" s="251"/>
      <c r="I291" s="251"/>
      <c r="J291" s="251"/>
      <c r="K291" s="251"/>
      <c r="L291" s="251"/>
    </row>
    <row r="292" spans="1:12" ht="18">
      <c r="A292" s="258" t="s">
        <v>123</v>
      </c>
      <c r="B292" s="219" t="s">
        <v>13</v>
      </c>
      <c r="C292" s="251"/>
      <c r="D292" s="251"/>
      <c r="E292" s="251"/>
      <c r="F292" s="251"/>
      <c r="G292" s="251"/>
      <c r="H292" s="251"/>
      <c r="I292" s="251"/>
      <c r="J292" s="251"/>
      <c r="K292" s="251"/>
      <c r="L292" s="251"/>
    </row>
    <row r="293" spans="1:12" ht="18">
      <c r="A293" s="258" t="s">
        <v>159</v>
      </c>
      <c r="B293" s="219" t="s">
        <v>13</v>
      </c>
      <c r="C293" s="251"/>
      <c r="D293" s="251"/>
      <c r="E293" s="251"/>
      <c r="F293" s="251"/>
      <c r="G293" s="251"/>
      <c r="H293" s="251"/>
      <c r="I293" s="251"/>
      <c r="J293" s="251"/>
      <c r="K293" s="251"/>
      <c r="L293" s="251"/>
    </row>
    <row r="294" spans="1:12" ht="18">
      <c r="A294" s="258" t="s">
        <v>159</v>
      </c>
      <c r="B294" s="219" t="s">
        <v>13</v>
      </c>
      <c r="C294" s="251"/>
      <c r="D294" s="251"/>
      <c r="E294" s="251"/>
      <c r="F294" s="251"/>
      <c r="G294" s="251"/>
      <c r="H294" s="251"/>
      <c r="I294" s="251"/>
      <c r="J294" s="251"/>
      <c r="K294" s="251"/>
      <c r="L294" s="251"/>
    </row>
    <row r="295" spans="1:12" ht="18">
      <c r="A295" s="258" t="s">
        <v>159</v>
      </c>
      <c r="B295" s="219" t="s">
        <v>13</v>
      </c>
      <c r="C295" s="251"/>
      <c r="D295" s="251"/>
      <c r="E295" s="251"/>
      <c r="F295" s="251"/>
      <c r="G295" s="251"/>
      <c r="H295" s="251"/>
      <c r="I295" s="251"/>
      <c r="J295" s="251"/>
      <c r="K295" s="251"/>
      <c r="L295" s="251"/>
    </row>
    <row r="296" spans="1:12" ht="18">
      <c r="A296" s="258" t="s">
        <v>159</v>
      </c>
      <c r="B296" s="219" t="s">
        <v>13</v>
      </c>
      <c r="C296" s="251"/>
      <c r="D296" s="251"/>
      <c r="E296" s="251"/>
      <c r="F296" s="251"/>
      <c r="G296" s="251"/>
      <c r="H296" s="251"/>
      <c r="I296" s="251"/>
      <c r="J296" s="251"/>
      <c r="K296" s="251"/>
      <c r="L296" s="251"/>
    </row>
    <row r="297" spans="1:12" ht="18">
      <c r="A297" s="258" t="s">
        <v>159</v>
      </c>
      <c r="B297" s="219" t="s">
        <v>13</v>
      </c>
      <c r="C297" s="251"/>
      <c r="D297" s="251"/>
      <c r="E297" s="251"/>
      <c r="F297" s="251"/>
      <c r="G297" s="251"/>
      <c r="H297" s="251"/>
      <c r="I297" s="251"/>
      <c r="J297" s="251"/>
      <c r="K297" s="251"/>
      <c r="L297" s="251"/>
    </row>
    <row r="298" spans="1:12" ht="18">
      <c r="A298" s="258" t="s">
        <v>159</v>
      </c>
      <c r="B298" s="219" t="s">
        <v>13</v>
      </c>
      <c r="C298" s="251"/>
      <c r="D298" s="251"/>
      <c r="E298" s="251"/>
      <c r="F298" s="251"/>
      <c r="G298" s="251"/>
      <c r="H298" s="251"/>
      <c r="I298" s="251"/>
      <c r="J298" s="251"/>
      <c r="K298" s="251"/>
      <c r="L298" s="251"/>
    </row>
    <row r="299" spans="1:12" ht="18">
      <c r="A299" s="258" t="s">
        <v>159</v>
      </c>
      <c r="B299" s="219" t="s">
        <v>13</v>
      </c>
      <c r="C299" s="251"/>
      <c r="D299" s="251"/>
      <c r="E299" s="251"/>
      <c r="F299" s="251"/>
      <c r="G299" s="251"/>
      <c r="H299" s="251"/>
      <c r="I299" s="251"/>
      <c r="J299" s="251"/>
      <c r="K299" s="251"/>
      <c r="L299" s="251"/>
    </row>
    <row r="300" spans="1:12" ht="18">
      <c r="A300" s="258" t="s">
        <v>159</v>
      </c>
      <c r="B300" s="219" t="s">
        <v>13</v>
      </c>
      <c r="C300" s="251"/>
      <c r="D300" s="251"/>
      <c r="E300" s="251"/>
      <c r="F300" s="251"/>
      <c r="G300" s="251"/>
      <c r="H300" s="251"/>
      <c r="I300" s="251"/>
      <c r="J300" s="251"/>
      <c r="K300" s="251"/>
      <c r="L300" s="251"/>
    </row>
    <row r="301" spans="1:12" ht="18">
      <c r="A301" s="258" t="s">
        <v>159</v>
      </c>
      <c r="B301" s="219" t="s">
        <v>13</v>
      </c>
      <c r="C301" s="251"/>
      <c r="D301" s="251"/>
      <c r="E301" s="251"/>
      <c r="F301" s="251"/>
      <c r="G301" s="251"/>
      <c r="H301" s="251"/>
      <c r="I301" s="251"/>
      <c r="J301" s="251"/>
      <c r="K301" s="251"/>
      <c r="L301" s="251"/>
    </row>
    <row r="302" spans="1:12" ht="18">
      <c r="A302" s="258" t="s">
        <v>159</v>
      </c>
      <c r="B302" s="219" t="s">
        <v>13</v>
      </c>
      <c r="C302" s="251"/>
      <c r="D302" s="251"/>
      <c r="E302" s="251"/>
      <c r="F302" s="251"/>
      <c r="G302" s="251"/>
      <c r="H302" s="251"/>
      <c r="I302" s="251"/>
      <c r="J302" s="251"/>
      <c r="K302" s="251"/>
      <c r="L302" s="251"/>
    </row>
    <row r="303" spans="1:12" ht="18">
      <c r="A303" s="258" t="s">
        <v>159</v>
      </c>
      <c r="B303" s="219" t="s">
        <v>13</v>
      </c>
      <c r="C303" s="251"/>
      <c r="D303" s="251"/>
      <c r="E303" s="251"/>
      <c r="F303" s="251"/>
      <c r="G303" s="251"/>
      <c r="H303" s="251"/>
      <c r="I303" s="251"/>
      <c r="J303" s="251"/>
      <c r="K303" s="251"/>
      <c r="L303" s="251"/>
    </row>
    <row r="304" spans="1:12" ht="18">
      <c r="A304" s="258" t="s">
        <v>159</v>
      </c>
      <c r="B304" s="219" t="s">
        <v>13</v>
      </c>
      <c r="C304" s="251"/>
      <c r="D304" s="251"/>
      <c r="E304" s="251"/>
      <c r="F304" s="251"/>
      <c r="G304" s="251"/>
      <c r="H304" s="251"/>
      <c r="I304" s="251"/>
      <c r="J304" s="251"/>
      <c r="K304" s="251"/>
      <c r="L304" s="251"/>
    </row>
    <row r="305" spans="1:12" ht="18">
      <c r="A305" s="258" t="s">
        <v>159</v>
      </c>
      <c r="B305" s="219" t="s">
        <v>13</v>
      </c>
      <c r="C305" s="251"/>
      <c r="D305" s="251"/>
      <c r="E305" s="251"/>
      <c r="F305" s="251"/>
      <c r="G305" s="251"/>
      <c r="H305" s="251"/>
      <c r="I305" s="251"/>
      <c r="J305" s="251"/>
      <c r="K305" s="251"/>
      <c r="L305" s="251"/>
    </row>
    <row r="306" spans="1:12" ht="18">
      <c r="A306" s="258" t="s">
        <v>159</v>
      </c>
      <c r="B306" s="219" t="s">
        <v>13</v>
      </c>
      <c r="C306" s="251"/>
      <c r="D306" s="251"/>
      <c r="E306" s="251"/>
      <c r="F306" s="251"/>
      <c r="G306" s="251"/>
      <c r="H306" s="251"/>
      <c r="I306" s="251"/>
      <c r="J306" s="251"/>
      <c r="K306" s="251"/>
      <c r="L306" s="251"/>
    </row>
    <row r="307" spans="1:12" ht="18">
      <c r="A307" s="258" t="s">
        <v>159</v>
      </c>
      <c r="B307" s="219" t="s">
        <v>13</v>
      </c>
      <c r="C307" s="251"/>
      <c r="D307" s="251"/>
      <c r="E307" s="251"/>
      <c r="F307" s="251"/>
      <c r="G307" s="251"/>
      <c r="H307" s="251"/>
      <c r="I307" s="251"/>
      <c r="J307" s="251"/>
      <c r="K307" s="251"/>
      <c r="L307" s="251"/>
    </row>
    <row r="308" spans="1:12" ht="18">
      <c r="A308" s="258" t="s">
        <v>159</v>
      </c>
      <c r="B308" s="219" t="s">
        <v>13</v>
      </c>
      <c r="C308" s="251"/>
      <c r="D308" s="251"/>
      <c r="E308" s="251"/>
      <c r="F308" s="251"/>
      <c r="G308" s="251"/>
      <c r="H308" s="251"/>
      <c r="I308" s="251"/>
      <c r="J308" s="251"/>
      <c r="K308" s="251"/>
      <c r="L308" s="251"/>
    </row>
    <row r="309" spans="1:12" ht="18">
      <c r="A309" s="258" t="s">
        <v>160</v>
      </c>
      <c r="B309" s="219" t="s">
        <v>13</v>
      </c>
      <c r="C309" s="251"/>
      <c r="D309" s="251"/>
      <c r="E309" s="251"/>
      <c r="F309" s="251"/>
      <c r="G309" s="251"/>
      <c r="H309" s="251"/>
      <c r="I309" s="251"/>
      <c r="J309" s="251"/>
      <c r="K309" s="251"/>
      <c r="L309" s="251"/>
    </row>
    <row r="310" spans="1:12" ht="18">
      <c r="A310" s="258" t="s">
        <v>160</v>
      </c>
      <c r="B310" s="219" t="s">
        <v>13</v>
      </c>
      <c r="C310" s="251"/>
      <c r="D310" s="251"/>
      <c r="E310" s="251"/>
      <c r="F310" s="251"/>
      <c r="G310" s="251"/>
      <c r="H310" s="251"/>
      <c r="I310" s="251"/>
      <c r="J310" s="251"/>
      <c r="K310" s="251"/>
      <c r="L310" s="251"/>
    </row>
    <row r="311" spans="1:12" ht="18">
      <c r="A311" s="258" t="s">
        <v>160</v>
      </c>
      <c r="B311" s="219" t="s">
        <v>13</v>
      </c>
      <c r="C311" s="251"/>
      <c r="D311" s="251"/>
      <c r="E311" s="251"/>
      <c r="F311" s="251"/>
      <c r="G311" s="251"/>
      <c r="H311" s="251"/>
      <c r="I311" s="251"/>
      <c r="J311" s="251"/>
      <c r="K311" s="251"/>
      <c r="L311" s="251"/>
    </row>
    <row r="312" spans="1:12" ht="18">
      <c r="A312" s="258" t="s">
        <v>160</v>
      </c>
      <c r="B312" s="219" t="s">
        <v>13</v>
      </c>
      <c r="C312" s="251"/>
      <c r="D312" s="251"/>
      <c r="E312" s="251"/>
      <c r="F312" s="251"/>
      <c r="G312" s="251"/>
      <c r="H312" s="251"/>
      <c r="I312" s="251"/>
      <c r="J312" s="251"/>
      <c r="K312" s="251"/>
      <c r="L312" s="251"/>
    </row>
    <row r="313" spans="1:12" ht="18">
      <c r="A313" s="258" t="s">
        <v>160</v>
      </c>
      <c r="B313" s="219" t="s">
        <v>13</v>
      </c>
      <c r="C313" s="251"/>
      <c r="D313" s="251"/>
      <c r="E313" s="251"/>
      <c r="F313" s="251"/>
      <c r="G313" s="251"/>
      <c r="H313" s="251"/>
      <c r="I313" s="251"/>
      <c r="J313" s="251"/>
      <c r="K313" s="251"/>
      <c r="L313" s="251"/>
    </row>
    <row r="314" spans="1:12" ht="18">
      <c r="A314" s="258" t="s">
        <v>160</v>
      </c>
      <c r="B314" s="219" t="s">
        <v>13</v>
      </c>
      <c r="C314" s="251"/>
      <c r="D314" s="251"/>
      <c r="E314" s="251"/>
      <c r="F314" s="251"/>
      <c r="G314" s="251"/>
      <c r="H314" s="251"/>
      <c r="I314" s="251"/>
      <c r="J314" s="251"/>
      <c r="K314" s="251"/>
      <c r="L314" s="251"/>
    </row>
    <row r="315" spans="1:12" ht="18">
      <c r="A315" s="258" t="s">
        <v>160</v>
      </c>
      <c r="B315" s="219" t="s">
        <v>13</v>
      </c>
      <c r="C315" s="251"/>
      <c r="D315" s="251"/>
      <c r="E315" s="251"/>
      <c r="F315" s="251"/>
      <c r="G315" s="251"/>
      <c r="H315" s="251"/>
      <c r="I315" s="251"/>
      <c r="J315" s="251"/>
      <c r="K315" s="251"/>
      <c r="L315" s="251"/>
    </row>
    <row r="316" spans="1:12" ht="18">
      <c r="A316" s="258" t="s">
        <v>160</v>
      </c>
      <c r="B316" s="219" t="s">
        <v>13</v>
      </c>
      <c r="C316" s="251"/>
      <c r="D316" s="251"/>
      <c r="E316" s="251"/>
      <c r="F316" s="251"/>
      <c r="G316" s="251"/>
      <c r="H316" s="251"/>
      <c r="I316" s="251"/>
      <c r="J316" s="251"/>
      <c r="K316" s="251"/>
      <c r="L316" s="251"/>
    </row>
    <row r="317" spans="1:12" ht="18">
      <c r="A317" s="258" t="s">
        <v>160</v>
      </c>
      <c r="B317" s="219" t="s">
        <v>13</v>
      </c>
      <c r="C317" s="251"/>
      <c r="D317" s="251"/>
      <c r="E317" s="251"/>
      <c r="F317" s="251"/>
      <c r="G317" s="251"/>
      <c r="H317" s="251"/>
      <c r="I317" s="251"/>
      <c r="J317" s="251"/>
      <c r="K317" s="251"/>
      <c r="L317" s="251"/>
    </row>
    <row r="318" spans="1:12" ht="18">
      <c r="A318" s="258" t="s">
        <v>160</v>
      </c>
      <c r="B318" s="219" t="s">
        <v>13</v>
      </c>
      <c r="C318" s="251"/>
      <c r="D318" s="251"/>
      <c r="E318" s="251"/>
      <c r="F318" s="251"/>
      <c r="G318" s="251"/>
      <c r="H318" s="251"/>
      <c r="I318" s="251"/>
      <c r="J318" s="251"/>
      <c r="K318" s="251"/>
      <c r="L318" s="251"/>
    </row>
    <row r="319" spans="1:12" ht="18">
      <c r="A319" s="258" t="s">
        <v>160</v>
      </c>
      <c r="B319" s="219" t="s">
        <v>13</v>
      </c>
      <c r="C319" s="251"/>
      <c r="D319" s="251"/>
      <c r="E319" s="251"/>
      <c r="F319" s="251"/>
      <c r="G319" s="251"/>
      <c r="H319" s="251"/>
      <c r="I319" s="251"/>
      <c r="J319" s="251"/>
      <c r="K319" s="251"/>
      <c r="L319" s="251"/>
    </row>
    <row r="320" spans="1:12" ht="18">
      <c r="A320" s="258" t="s">
        <v>160</v>
      </c>
      <c r="B320" s="219" t="s">
        <v>13</v>
      </c>
      <c r="C320" s="251"/>
      <c r="D320" s="251"/>
      <c r="E320" s="251"/>
      <c r="F320" s="251"/>
      <c r="G320" s="251"/>
      <c r="H320" s="251"/>
      <c r="I320" s="251"/>
      <c r="J320" s="251"/>
      <c r="K320" s="251"/>
      <c r="L320" s="251"/>
    </row>
    <row r="321" spans="1:12" ht="18">
      <c r="A321" s="258" t="s">
        <v>160</v>
      </c>
      <c r="B321" s="219" t="s">
        <v>13</v>
      </c>
      <c r="C321" s="251"/>
      <c r="D321" s="251"/>
      <c r="E321" s="251"/>
      <c r="F321" s="251"/>
      <c r="G321" s="251"/>
      <c r="H321" s="251"/>
      <c r="I321" s="251"/>
      <c r="J321" s="251"/>
      <c r="K321" s="251"/>
      <c r="L321" s="251"/>
    </row>
    <row r="322" spans="1:12" ht="18">
      <c r="A322" s="258" t="s">
        <v>125</v>
      </c>
      <c r="B322" s="219" t="s">
        <v>13</v>
      </c>
      <c r="C322" s="251"/>
      <c r="D322" s="251"/>
      <c r="E322" s="251"/>
      <c r="F322" s="251"/>
      <c r="G322" s="251"/>
      <c r="H322" s="251"/>
      <c r="I322" s="251"/>
      <c r="J322" s="251"/>
      <c r="K322" s="251"/>
      <c r="L322" s="251"/>
    </row>
    <row r="323" spans="1:12" ht="18">
      <c r="A323" s="258" t="s">
        <v>125</v>
      </c>
      <c r="B323" s="219" t="s">
        <v>13</v>
      </c>
      <c r="C323" s="251"/>
      <c r="D323" s="251"/>
      <c r="E323" s="251"/>
      <c r="F323" s="251"/>
      <c r="G323" s="251"/>
      <c r="H323" s="251"/>
      <c r="I323" s="251"/>
      <c r="J323" s="251"/>
      <c r="K323" s="251"/>
      <c r="L323" s="251"/>
    </row>
    <row r="324" spans="1:12" ht="18">
      <c r="A324" s="258" t="s">
        <v>39</v>
      </c>
      <c r="B324" s="219" t="s">
        <v>13</v>
      </c>
      <c r="C324" s="251"/>
      <c r="D324" s="251"/>
      <c r="E324" s="251"/>
      <c r="F324" s="251"/>
      <c r="G324" s="251"/>
      <c r="H324" s="251"/>
      <c r="I324" s="251"/>
      <c r="J324" s="251"/>
      <c r="K324" s="251"/>
      <c r="L324" s="251"/>
    </row>
    <row r="325" spans="1:12" ht="18">
      <c r="A325" s="258" t="s">
        <v>39</v>
      </c>
      <c r="B325" s="219" t="s">
        <v>13</v>
      </c>
      <c r="C325" s="251"/>
      <c r="D325" s="251"/>
      <c r="E325" s="251"/>
      <c r="F325" s="251"/>
      <c r="G325" s="251"/>
      <c r="H325" s="251"/>
      <c r="I325" s="251"/>
      <c r="J325" s="251"/>
      <c r="K325" s="251"/>
      <c r="L325" s="251"/>
    </row>
    <row r="326" spans="1:12" ht="18">
      <c r="A326" s="258" t="s">
        <v>39</v>
      </c>
      <c r="B326" s="219" t="s">
        <v>13</v>
      </c>
      <c r="C326" s="251"/>
      <c r="D326" s="251"/>
      <c r="E326" s="251"/>
      <c r="F326" s="251"/>
      <c r="G326" s="251"/>
      <c r="H326" s="251"/>
      <c r="I326" s="251"/>
      <c r="J326" s="251"/>
      <c r="K326" s="251"/>
      <c r="L326" s="251"/>
    </row>
    <row r="327" spans="1:12" ht="18">
      <c r="A327" s="258" t="s">
        <v>40</v>
      </c>
      <c r="B327" s="219" t="s">
        <v>13</v>
      </c>
      <c r="C327" s="251"/>
      <c r="D327" s="251"/>
      <c r="E327" s="251"/>
      <c r="F327" s="251"/>
      <c r="G327" s="251"/>
      <c r="H327" s="251"/>
      <c r="I327" s="251"/>
      <c r="J327" s="251"/>
      <c r="K327" s="251"/>
      <c r="L327" s="251"/>
    </row>
    <row r="328" spans="1:12" ht="18">
      <c r="A328" s="258" t="s">
        <v>40</v>
      </c>
      <c r="B328" s="219" t="s">
        <v>13</v>
      </c>
      <c r="C328" s="251"/>
      <c r="D328" s="251"/>
      <c r="E328" s="251"/>
      <c r="F328" s="251"/>
      <c r="G328" s="251"/>
      <c r="H328" s="251"/>
      <c r="I328" s="251"/>
      <c r="J328" s="251"/>
      <c r="K328" s="251"/>
      <c r="L328" s="251"/>
    </row>
    <row r="329" spans="1:12" ht="18">
      <c r="A329" s="258" t="s">
        <v>40</v>
      </c>
      <c r="B329" s="219" t="s">
        <v>13</v>
      </c>
      <c r="C329" s="251"/>
      <c r="D329" s="251"/>
      <c r="E329" s="251"/>
      <c r="F329" s="251"/>
      <c r="G329" s="251"/>
      <c r="H329" s="251"/>
      <c r="I329" s="251"/>
      <c r="J329" s="251"/>
      <c r="K329" s="251"/>
      <c r="L329" s="251"/>
    </row>
    <row r="330" spans="1:12" ht="18">
      <c r="A330" s="258" t="s">
        <v>126</v>
      </c>
      <c r="B330" s="219" t="s">
        <v>13</v>
      </c>
      <c r="C330" s="251"/>
      <c r="D330" s="251"/>
      <c r="E330" s="251"/>
      <c r="F330" s="251"/>
      <c r="G330" s="251"/>
      <c r="H330" s="251"/>
      <c r="I330" s="251"/>
      <c r="J330" s="251"/>
      <c r="K330" s="251"/>
      <c r="L330" s="251"/>
    </row>
    <row r="331" spans="1:12" ht="18">
      <c r="A331" s="258" t="s">
        <v>127</v>
      </c>
      <c r="B331" s="219" t="s">
        <v>13</v>
      </c>
      <c r="C331" s="251"/>
      <c r="D331" s="251"/>
      <c r="E331" s="251"/>
      <c r="F331" s="251"/>
      <c r="G331" s="251"/>
      <c r="H331" s="251"/>
      <c r="I331" s="251"/>
      <c r="J331" s="251"/>
      <c r="K331" s="251"/>
      <c r="L331" s="251"/>
    </row>
    <row r="332" spans="1:12" ht="18">
      <c r="A332" s="258" t="s">
        <v>128</v>
      </c>
      <c r="B332" s="219" t="s">
        <v>13</v>
      </c>
      <c r="C332" s="251"/>
      <c r="D332" s="251"/>
      <c r="E332" s="251"/>
      <c r="F332" s="251"/>
      <c r="G332" s="251"/>
      <c r="H332" s="251"/>
      <c r="I332" s="251"/>
      <c r="J332" s="251"/>
      <c r="K332" s="251"/>
      <c r="L332" s="251"/>
    </row>
    <row r="333" spans="1:12" ht="18">
      <c r="A333" s="258" t="s">
        <v>129</v>
      </c>
      <c r="B333" s="219" t="s">
        <v>13</v>
      </c>
      <c r="C333" s="251"/>
      <c r="D333" s="251"/>
      <c r="E333" s="251"/>
      <c r="F333" s="251"/>
      <c r="G333" s="251"/>
      <c r="H333" s="251"/>
      <c r="I333" s="251"/>
      <c r="J333" s="251"/>
      <c r="K333" s="251"/>
      <c r="L333" s="251"/>
    </row>
    <row r="334" spans="1:12" ht="18">
      <c r="A334" s="229" t="s">
        <v>490</v>
      </c>
      <c r="B334" s="217"/>
      <c r="C334" s="257"/>
      <c r="D334" s="257"/>
      <c r="E334" s="257"/>
      <c r="F334" s="257"/>
      <c r="G334" s="257"/>
      <c r="H334" s="257"/>
      <c r="I334" s="257"/>
      <c r="J334" s="257"/>
      <c r="K334" s="257"/>
      <c r="L334" s="257"/>
    </row>
    <row r="335" spans="1:12" ht="18">
      <c r="A335" s="229" t="s">
        <v>491</v>
      </c>
      <c r="B335" s="217"/>
      <c r="C335" s="257"/>
      <c r="D335" s="257"/>
      <c r="E335" s="257"/>
      <c r="F335" s="257"/>
      <c r="G335" s="257"/>
      <c r="H335" s="257"/>
      <c r="I335" s="257"/>
      <c r="J335" s="257"/>
      <c r="K335" s="257"/>
      <c r="L335" s="257"/>
    </row>
    <row r="336" spans="1:12" ht="18">
      <c r="A336" s="229" t="s">
        <v>492</v>
      </c>
      <c r="B336" s="259">
        <v>39</v>
      </c>
      <c r="C336" s="260">
        <v>13</v>
      </c>
      <c r="D336" s="260">
        <v>26</v>
      </c>
      <c r="E336" s="251"/>
      <c r="F336" s="251"/>
      <c r="G336" s="251"/>
      <c r="H336" s="251"/>
      <c r="I336" s="251"/>
      <c r="J336" s="251"/>
      <c r="K336" s="251"/>
      <c r="L336" s="251"/>
    </row>
    <row r="337" spans="1:12" ht="18">
      <c r="A337" s="258" t="s">
        <v>493</v>
      </c>
      <c r="B337" s="219" t="s">
        <v>13</v>
      </c>
      <c r="C337" s="251"/>
      <c r="D337" s="251">
        <v>16</v>
      </c>
      <c r="E337" s="251" t="s">
        <v>441</v>
      </c>
      <c r="F337" s="251" t="s">
        <v>465</v>
      </c>
      <c r="G337" s="251"/>
      <c r="H337" s="251"/>
      <c r="I337" s="251"/>
      <c r="J337" s="251"/>
      <c r="K337" s="251"/>
      <c r="L337" s="251" t="s">
        <v>488</v>
      </c>
    </row>
    <row r="338" spans="1:12" ht="18">
      <c r="A338" s="258" t="s">
        <v>494</v>
      </c>
      <c r="B338" s="219" t="s">
        <v>13</v>
      </c>
      <c r="C338" s="251">
        <v>9</v>
      </c>
      <c r="D338" s="251"/>
      <c r="E338" s="251" t="s">
        <v>441</v>
      </c>
      <c r="F338" s="251" t="s">
        <v>465</v>
      </c>
      <c r="G338" s="430" t="s">
        <v>496</v>
      </c>
      <c r="H338" s="431"/>
      <c r="I338" s="431"/>
      <c r="J338" s="431"/>
      <c r="K338" s="432"/>
      <c r="L338" s="251" t="s">
        <v>488</v>
      </c>
    </row>
    <row r="339" spans="1:12" ht="18">
      <c r="A339" s="258" t="s">
        <v>495</v>
      </c>
      <c r="B339" s="219" t="s">
        <v>13</v>
      </c>
      <c r="C339" s="251">
        <v>4</v>
      </c>
      <c r="D339" s="251">
        <v>10</v>
      </c>
      <c r="E339" s="251" t="s">
        <v>441</v>
      </c>
      <c r="F339" s="251" t="s">
        <v>465</v>
      </c>
      <c r="G339" s="251"/>
      <c r="H339" s="251"/>
      <c r="I339" s="251"/>
      <c r="J339" s="251"/>
      <c r="K339" s="251"/>
      <c r="L339" s="251" t="s">
        <v>488</v>
      </c>
    </row>
    <row r="340" spans="1:12" ht="18">
      <c r="A340" s="258"/>
      <c r="B340" s="219" t="s">
        <v>13</v>
      </c>
      <c r="C340" s="251"/>
      <c r="D340" s="251"/>
      <c r="E340" s="251"/>
      <c r="F340" s="251"/>
      <c r="G340" s="251"/>
      <c r="H340" s="251"/>
      <c r="I340" s="251"/>
      <c r="J340" s="251"/>
      <c r="K340" s="251"/>
      <c r="L340" s="251"/>
    </row>
    <row r="341" spans="1:12" ht="18">
      <c r="A341" s="258"/>
      <c r="B341" s="219" t="s">
        <v>13</v>
      </c>
      <c r="C341" s="251"/>
      <c r="D341" s="251"/>
      <c r="E341" s="251"/>
      <c r="F341" s="251"/>
      <c r="G341" s="251"/>
      <c r="H341" s="251"/>
      <c r="I341" s="251"/>
      <c r="J341" s="251"/>
      <c r="K341" s="251"/>
      <c r="L341" s="251"/>
    </row>
    <row r="342" spans="1:12" ht="18">
      <c r="A342" s="258"/>
      <c r="B342" s="219" t="s">
        <v>13</v>
      </c>
      <c r="C342" s="251"/>
      <c r="D342" s="251"/>
      <c r="E342" s="251"/>
      <c r="F342" s="251"/>
      <c r="G342" s="251"/>
      <c r="H342" s="251"/>
      <c r="I342" s="251"/>
      <c r="J342" s="251"/>
      <c r="K342" s="251"/>
      <c r="L342" s="251"/>
    </row>
    <row r="343" spans="1:12" ht="18">
      <c r="A343" s="258"/>
      <c r="B343" s="219" t="s">
        <v>13</v>
      </c>
      <c r="C343" s="251"/>
      <c r="D343" s="251"/>
      <c r="E343" s="251"/>
      <c r="F343" s="251"/>
      <c r="G343" s="251"/>
      <c r="H343" s="251"/>
      <c r="I343" s="251"/>
      <c r="J343" s="251"/>
      <c r="K343" s="251"/>
      <c r="L343" s="251"/>
    </row>
    <row r="344" spans="1:12" ht="18">
      <c r="A344" s="258"/>
      <c r="B344" s="219" t="s">
        <v>13</v>
      </c>
      <c r="C344" s="251"/>
      <c r="D344" s="251"/>
      <c r="E344" s="251"/>
      <c r="F344" s="251"/>
      <c r="G344" s="251"/>
      <c r="H344" s="251"/>
      <c r="I344" s="251"/>
      <c r="J344" s="251"/>
      <c r="K344" s="251"/>
      <c r="L344" s="251"/>
    </row>
    <row r="345" spans="1:12" ht="18">
      <c r="A345" s="258"/>
      <c r="B345" s="219" t="s">
        <v>13</v>
      </c>
      <c r="C345" s="251"/>
      <c r="D345" s="251"/>
      <c r="E345" s="251"/>
      <c r="F345" s="251"/>
      <c r="G345" s="251"/>
      <c r="H345" s="251"/>
      <c r="I345" s="251"/>
      <c r="J345" s="251"/>
      <c r="K345" s="251"/>
      <c r="L345" s="251"/>
    </row>
    <row r="346" spans="1:12" ht="18">
      <c r="A346" s="258"/>
      <c r="B346" s="219" t="s">
        <v>13</v>
      </c>
      <c r="C346" s="251"/>
      <c r="D346" s="251"/>
      <c r="E346" s="251"/>
      <c r="F346" s="251"/>
      <c r="G346" s="251"/>
      <c r="H346" s="251"/>
      <c r="I346" s="251"/>
      <c r="J346" s="251"/>
      <c r="K346" s="251"/>
      <c r="L346" s="251"/>
    </row>
    <row r="347" spans="1:12" ht="18">
      <c r="A347" s="258"/>
      <c r="B347" s="219" t="s">
        <v>13</v>
      </c>
      <c r="C347" s="251"/>
      <c r="D347" s="251"/>
      <c r="E347" s="251"/>
      <c r="F347" s="251"/>
      <c r="G347" s="251"/>
      <c r="H347" s="251"/>
      <c r="I347" s="251"/>
      <c r="J347" s="251"/>
      <c r="K347" s="251"/>
      <c r="L347" s="251"/>
    </row>
    <row r="348" spans="1:12" ht="18">
      <c r="A348" s="258"/>
      <c r="B348" s="219" t="s">
        <v>13</v>
      </c>
      <c r="C348" s="251"/>
      <c r="D348" s="251"/>
      <c r="E348" s="251"/>
      <c r="F348" s="251"/>
      <c r="G348" s="251"/>
      <c r="H348" s="251"/>
      <c r="I348" s="251"/>
      <c r="J348" s="251"/>
      <c r="K348" s="251"/>
      <c r="L348" s="251"/>
    </row>
    <row r="349" spans="1:12" ht="18">
      <c r="A349" s="258" t="s">
        <v>136</v>
      </c>
      <c r="B349" s="219" t="s">
        <v>13</v>
      </c>
      <c r="C349" s="251"/>
      <c r="D349" s="251"/>
      <c r="E349" s="251"/>
      <c r="F349" s="251"/>
      <c r="G349" s="251"/>
      <c r="H349" s="251"/>
      <c r="I349" s="251"/>
      <c r="J349" s="251"/>
      <c r="K349" s="251"/>
      <c r="L349" s="251"/>
    </row>
    <row r="350" spans="1:12" ht="36">
      <c r="A350" s="229" t="s">
        <v>72</v>
      </c>
      <c r="B350" s="213">
        <f>C350+D350</f>
        <v>0</v>
      </c>
      <c r="C350" s="230">
        <f>C351</f>
        <v>0</v>
      </c>
      <c r="D350" s="230">
        <f t="shared" ref="D350" si="29">D351</f>
        <v>0</v>
      </c>
      <c r="E350" s="230"/>
      <c r="F350" s="230"/>
      <c r="G350" s="230">
        <f t="shared" ref="G350:J350" si="30">G351</f>
        <v>0</v>
      </c>
      <c r="H350" s="230">
        <f t="shared" si="30"/>
        <v>0</v>
      </c>
      <c r="I350" s="230">
        <f t="shared" si="30"/>
        <v>0</v>
      </c>
      <c r="J350" s="230">
        <f t="shared" si="30"/>
        <v>0</v>
      </c>
      <c r="K350" s="230"/>
      <c r="L350" s="230"/>
    </row>
    <row r="351" spans="1:12" ht="36">
      <c r="A351" s="261" t="s">
        <v>77</v>
      </c>
      <c r="B351" s="219" t="s">
        <v>9</v>
      </c>
      <c r="C351" s="220">
        <f>SUM(C352:C363)</f>
        <v>0</v>
      </c>
      <c r="D351" s="220">
        <f>SUM(D352:D363)</f>
        <v>0</v>
      </c>
      <c r="E351" s="220"/>
      <c r="F351" s="220"/>
      <c r="G351" s="220">
        <f t="shared" ref="G351:J351" si="31">SUM(G352:G363)</f>
        <v>0</v>
      </c>
      <c r="H351" s="220">
        <f t="shared" si="31"/>
        <v>0</v>
      </c>
      <c r="I351" s="220">
        <f t="shared" si="31"/>
        <v>0</v>
      </c>
      <c r="J351" s="220">
        <f t="shared" si="31"/>
        <v>0</v>
      </c>
      <c r="K351" s="220"/>
      <c r="L351" s="220"/>
    </row>
    <row r="352" spans="1:12" ht="18">
      <c r="A352" s="262" t="s">
        <v>18</v>
      </c>
      <c r="B352" s="219"/>
      <c r="C352" s="220"/>
      <c r="D352" s="220"/>
      <c r="E352" s="220"/>
      <c r="F352" s="220"/>
      <c r="G352" s="220"/>
      <c r="H352" s="220"/>
      <c r="I352" s="220"/>
      <c r="J352" s="220"/>
      <c r="K352" s="220"/>
      <c r="L352" s="220"/>
    </row>
    <row r="353" spans="1:12" ht="18">
      <c r="A353" s="262" t="s">
        <v>19</v>
      </c>
      <c r="B353" s="219"/>
      <c r="C353" s="220"/>
      <c r="D353" s="220"/>
      <c r="E353" s="220"/>
      <c r="F353" s="220"/>
      <c r="G353" s="220"/>
      <c r="H353" s="220"/>
      <c r="I353" s="220"/>
      <c r="J353" s="220"/>
      <c r="K353" s="220"/>
      <c r="L353" s="220"/>
    </row>
    <row r="354" spans="1:12" ht="18">
      <c r="A354" s="262" t="s">
        <v>20</v>
      </c>
      <c r="B354" s="219"/>
      <c r="C354" s="220"/>
      <c r="D354" s="220"/>
      <c r="E354" s="220"/>
      <c r="F354" s="220"/>
      <c r="G354" s="220"/>
      <c r="H354" s="220"/>
      <c r="I354" s="220"/>
      <c r="J354" s="220"/>
      <c r="K354" s="220"/>
      <c r="L354" s="220"/>
    </row>
    <row r="355" spans="1:12" ht="18">
      <c r="A355" s="262" t="s">
        <v>21</v>
      </c>
      <c r="B355" s="219"/>
      <c r="C355" s="220"/>
      <c r="D355" s="220"/>
      <c r="E355" s="220"/>
      <c r="F355" s="220"/>
      <c r="G355" s="220"/>
      <c r="H355" s="220"/>
      <c r="I355" s="220"/>
      <c r="J355" s="220"/>
      <c r="K355" s="220"/>
      <c r="L355" s="220"/>
    </row>
    <row r="356" spans="1:12" ht="18">
      <c r="A356" s="262" t="s">
        <v>22</v>
      </c>
      <c r="B356" s="219"/>
      <c r="C356" s="220"/>
      <c r="D356" s="220"/>
      <c r="E356" s="220"/>
      <c r="F356" s="220"/>
      <c r="G356" s="220"/>
      <c r="H356" s="220"/>
      <c r="I356" s="220"/>
      <c r="J356" s="220"/>
      <c r="K356" s="220"/>
      <c r="L356" s="220"/>
    </row>
    <row r="357" spans="1:12" ht="18">
      <c r="A357" s="262" t="s">
        <v>23</v>
      </c>
      <c r="B357" s="219"/>
      <c r="C357" s="220"/>
      <c r="D357" s="220"/>
      <c r="E357" s="220"/>
      <c r="F357" s="220"/>
      <c r="G357" s="220"/>
      <c r="H357" s="220"/>
      <c r="I357" s="220"/>
      <c r="J357" s="220"/>
      <c r="K357" s="220"/>
      <c r="L357" s="220"/>
    </row>
    <row r="358" spans="1:12" ht="18">
      <c r="A358" s="262" t="s">
        <v>24</v>
      </c>
      <c r="B358" s="219"/>
      <c r="C358" s="220"/>
      <c r="D358" s="220"/>
      <c r="E358" s="220"/>
      <c r="F358" s="220"/>
      <c r="G358" s="220"/>
      <c r="H358" s="220"/>
      <c r="I358" s="220"/>
      <c r="J358" s="220"/>
      <c r="K358" s="220"/>
      <c r="L358" s="220"/>
    </row>
    <row r="359" spans="1:12" ht="18">
      <c r="A359" s="262" t="s">
        <v>25</v>
      </c>
      <c r="B359" s="219"/>
      <c r="C359" s="220"/>
      <c r="D359" s="220"/>
      <c r="E359" s="220"/>
      <c r="F359" s="220"/>
      <c r="G359" s="220"/>
      <c r="H359" s="220"/>
      <c r="I359" s="220"/>
      <c r="J359" s="220"/>
      <c r="K359" s="220"/>
      <c r="L359" s="220"/>
    </row>
    <row r="360" spans="1:12" ht="18">
      <c r="A360" s="262" t="s">
        <v>26</v>
      </c>
      <c r="B360" s="219"/>
      <c r="C360" s="220"/>
      <c r="D360" s="220"/>
      <c r="E360" s="220"/>
      <c r="F360" s="220"/>
      <c r="G360" s="220"/>
      <c r="H360" s="220"/>
      <c r="I360" s="220"/>
      <c r="J360" s="220"/>
      <c r="K360" s="220"/>
      <c r="L360" s="220"/>
    </row>
    <row r="361" spans="1:12" ht="18">
      <c r="A361" s="262" t="s">
        <v>27</v>
      </c>
      <c r="B361" s="219"/>
      <c r="C361" s="220"/>
      <c r="D361" s="220"/>
      <c r="E361" s="220"/>
      <c r="F361" s="220"/>
      <c r="G361" s="220"/>
      <c r="H361" s="220"/>
      <c r="I361" s="220"/>
      <c r="J361" s="220"/>
      <c r="K361" s="220"/>
      <c r="L361" s="220"/>
    </row>
    <row r="362" spans="1:12" ht="18">
      <c r="A362" s="262" t="s">
        <v>28</v>
      </c>
      <c r="B362" s="219"/>
      <c r="C362" s="220"/>
      <c r="D362" s="220"/>
      <c r="E362" s="220"/>
      <c r="F362" s="220"/>
      <c r="G362" s="220"/>
      <c r="H362" s="220"/>
      <c r="I362" s="220"/>
      <c r="J362" s="220"/>
      <c r="K362" s="220"/>
      <c r="L362" s="220"/>
    </row>
    <row r="363" spans="1:12" ht="18">
      <c r="A363" s="262" t="s">
        <v>29</v>
      </c>
      <c r="B363" s="219"/>
      <c r="C363" s="220"/>
      <c r="D363" s="220"/>
      <c r="E363" s="220"/>
      <c r="F363" s="220"/>
      <c r="G363" s="220"/>
      <c r="H363" s="220"/>
      <c r="I363" s="220"/>
      <c r="J363" s="220"/>
      <c r="K363" s="220"/>
      <c r="L363" s="220"/>
    </row>
    <row r="364" spans="1:12" ht="36">
      <c r="A364" s="261" t="s">
        <v>78</v>
      </c>
      <c r="B364" s="219" t="s">
        <v>9</v>
      </c>
      <c r="C364" s="220"/>
      <c r="D364" s="220"/>
      <c r="E364" s="220"/>
      <c r="F364" s="220"/>
      <c r="G364" s="220"/>
      <c r="H364" s="220"/>
      <c r="I364" s="220"/>
      <c r="J364" s="220"/>
      <c r="K364" s="220"/>
      <c r="L364" s="220"/>
    </row>
    <row r="365" spans="1:12" ht="18">
      <c r="A365" s="261"/>
      <c r="B365" s="219"/>
      <c r="C365" s="220"/>
      <c r="D365" s="220"/>
      <c r="E365" s="220"/>
      <c r="F365" s="220"/>
      <c r="G365" s="220"/>
      <c r="H365" s="220"/>
      <c r="I365" s="220"/>
      <c r="J365" s="220"/>
      <c r="K365" s="220"/>
      <c r="L365" s="220"/>
    </row>
    <row r="366" spans="1:12" ht="36">
      <c r="A366" s="212" t="s">
        <v>361</v>
      </c>
      <c r="B366" s="213">
        <v>200</v>
      </c>
      <c r="C366" s="230"/>
      <c r="D366" s="230"/>
      <c r="E366" s="230"/>
      <c r="F366" s="230"/>
      <c r="G366" s="230"/>
      <c r="H366" s="230"/>
      <c r="I366" s="230"/>
      <c r="J366" s="230"/>
      <c r="K366" s="230"/>
      <c r="L366" s="230"/>
    </row>
    <row r="367" spans="1:12" ht="18">
      <c r="A367" s="216" t="s">
        <v>73</v>
      </c>
      <c r="B367" s="217">
        <f>C367+D367</f>
        <v>213</v>
      </c>
      <c r="C367" s="257">
        <f t="shared" ref="C367:D367" si="32">SUM(C368:C378)</f>
        <v>62</v>
      </c>
      <c r="D367" s="257">
        <f t="shared" si="32"/>
        <v>151</v>
      </c>
      <c r="E367" s="257"/>
      <c r="F367" s="257"/>
      <c r="G367" s="257">
        <f t="shared" ref="G367:J367" si="33">SUM(G368:G378)</f>
        <v>0</v>
      </c>
      <c r="H367" s="257">
        <f t="shared" si="33"/>
        <v>0</v>
      </c>
      <c r="I367" s="257">
        <f t="shared" si="33"/>
        <v>0</v>
      </c>
      <c r="J367" s="257">
        <f t="shared" si="33"/>
        <v>0</v>
      </c>
      <c r="K367" s="257"/>
      <c r="L367" s="257"/>
    </row>
    <row r="368" spans="1:12" ht="18">
      <c r="A368" s="263" t="s">
        <v>419</v>
      </c>
      <c r="B368" s="264" t="s">
        <v>2</v>
      </c>
      <c r="C368" s="263">
        <v>12</v>
      </c>
      <c r="D368" s="263">
        <v>23</v>
      </c>
      <c r="E368" s="263" t="s">
        <v>410</v>
      </c>
      <c r="F368" s="263" t="s">
        <v>420</v>
      </c>
      <c r="G368" s="264" t="s">
        <v>350</v>
      </c>
      <c r="H368" s="264" t="s">
        <v>350</v>
      </c>
      <c r="I368" s="264" t="s">
        <v>350</v>
      </c>
      <c r="J368" s="264" t="s">
        <v>350</v>
      </c>
      <c r="K368" s="263"/>
      <c r="L368" s="263" t="s">
        <v>421</v>
      </c>
    </row>
    <row r="369" spans="1:12" ht="18">
      <c r="A369" s="263" t="s">
        <v>419</v>
      </c>
      <c r="B369" s="264" t="s">
        <v>2</v>
      </c>
      <c r="C369" s="263">
        <v>12</v>
      </c>
      <c r="D369" s="263">
        <v>23</v>
      </c>
      <c r="E369" s="263" t="s">
        <v>410</v>
      </c>
      <c r="F369" s="263" t="s">
        <v>420</v>
      </c>
      <c r="G369" s="264" t="s">
        <v>350</v>
      </c>
      <c r="H369" s="264" t="s">
        <v>350</v>
      </c>
      <c r="I369" s="264" t="s">
        <v>350</v>
      </c>
      <c r="J369" s="264" t="s">
        <v>350</v>
      </c>
      <c r="K369" s="263"/>
      <c r="L369" s="263" t="s">
        <v>421</v>
      </c>
    </row>
    <row r="370" spans="1:12" ht="18">
      <c r="A370" s="263" t="s">
        <v>419</v>
      </c>
      <c r="B370" s="264" t="s">
        <v>2</v>
      </c>
      <c r="C370" s="263">
        <v>12</v>
      </c>
      <c r="D370" s="263">
        <v>18</v>
      </c>
      <c r="E370" s="263" t="s">
        <v>422</v>
      </c>
      <c r="F370" s="263" t="s">
        <v>423</v>
      </c>
      <c r="G370" s="264" t="s">
        <v>350</v>
      </c>
      <c r="H370" s="264" t="s">
        <v>350</v>
      </c>
      <c r="I370" s="264" t="s">
        <v>350</v>
      </c>
      <c r="J370" s="264" t="s">
        <v>350</v>
      </c>
      <c r="K370" s="263"/>
      <c r="L370" s="263" t="s">
        <v>421</v>
      </c>
    </row>
    <row r="371" spans="1:12" ht="18">
      <c r="A371" s="263" t="s">
        <v>424</v>
      </c>
      <c r="B371" s="264" t="s">
        <v>462</v>
      </c>
      <c r="C371" s="263">
        <v>4</v>
      </c>
      <c r="D371" s="263">
        <v>21</v>
      </c>
      <c r="E371" s="263" t="s">
        <v>410</v>
      </c>
      <c r="F371" s="263" t="s">
        <v>410</v>
      </c>
      <c r="G371" s="264" t="s">
        <v>350</v>
      </c>
      <c r="H371" s="264" t="s">
        <v>350</v>
      </c>
      <c r="I371" s="264" t="s">
        <v>350</v>
      </c>
      <c r="J371" s="264" t="s">
        <v>350</v>
      </c>
      <c r="K371" s="263"/>
      <c r="L371" s="263" t="s">
        <v>421</v>
      </c>
    </row>
    <row r="372" spans="1:12" ht="18">
      <c r="A372" s="263" t="s">
        <v>425</v>
      </c>
      <c r="B372" s="264" t="s">
        <v>462</v>
      </c>
      <c r="C372" s="263">
        <v>4</v>
      </c>
      <c r="D372" s="263">
        <v>21</v>
      </c>
      <c r="E372" s="263" t="s">
        <v>422</v>
      </c>
      <c r="F372" s="263" t="s">
        <v>422</v>
      </c>
      <c r="G372" s="264" t="s">
        <v>350</v>
      </c>
      <c r="H372" s="264" t="s">
        <v>350</v>
      </c>
      <c r="I372" s="264" t="s">
        <v>350</v>
      </c>
      <c r="J372" s="264" t="s">
        <v>350</v>
      </c>
      <c r="K372" s="263"/>
      <c r="L372" s="263" t="s">
        <v>421</v>
      </c>
    </row>
    <row r="373" spans="1:12" ht="18">
      <c r="A373" s="263" t="s">
        <v>431</v>
      </c>
      <c r="B373" s="264" t="s">
        <v>463</v>
      </c>
      <c r="C373" s="263"/>
      <c r="D373" s="263"/>
      <c r="E373" s="263"/>
      <c r="F373" s="263"/>
      <c r="G373" s="263"/>
      <c r="H373" s="263"/>
      <c r="I373" s="263"/>
      <c r="J373" s="263"/>
      <c r="K373" s="263"/>
      <c r="L373" s="263"/>
    </row>
    <row r="374" spans="1:12" ht="18">
      <c r="A374" s="263" t="s">
        <v>430</v>
      </c>
      <c r="B374" s="264"/>
      <c r="C374" s="263">
        <v>8</v>
      </c>
      <c r="D374" s="263">
        <v>11</v>
      </c>
      <c r="E374" s="263" t="s">
        <v>422</v>
      </c>
      <c r="F374" s="263" t="s">
        <v>422</v>
      </c>
      <c r="G374" s="263"/>
      <c r="H374" s="263"/>
      <c r="I374" s="263"/>
      <c r="J374" s="263"/>
      <c r="K374" s="263"/>
      <c r="L374" s="263" t="s">
        <v>421</v>
      </c>
    </row>
    <row r="375" spans="1:12" ht="18">
      <c r="A375" s="263" t="s">
        <v>431</v>
      </c>
      <c r="B375" s="264" t="s">
        <v>463</v>
      </c>
      <c r="C375" s="263"/>
      <c r="D375" s="263"/>
      <c r="E375" s="263"/>
      <c r="F375" s="263"/>
      <c r="G375" s="263"/>
      <c r="H375" s="263"/>
      <c r="I375" s="263"/>
      <c r="J375" s="263"/>
      <c r="K375" s="263"/>
      <c r="L375" s="263"/>
    </row>
    <row r="376" spans="1:12" ht="18">
      <c r="A376" s="263" t="s">
        <v>430</v>
      </c>
      <c r="B376" s="264"/>
      <c r="C376" s="263">
        <v>8</v>
      </c>
      <c r="D376" s="263">
        <v>31</v>
      </c>
      <c r="E376" s="263" t="s">
        <v>460</v>
      </c>
      <c r="F376" s="263" t="s">
        <v>460</v>
      </c>
      <c r="G376" s="263"/>
      <c r="H376" s="263"/>
      <c r="I376" s="263"/>
      <c r="J376" s="263"/>
      <c r="K376" s="263"/>
      <c r="L376" s="263" t="s">
        <v>461</v>
      </c>
    </row>
    <row r="377" spans="1:12" ht="18">
      <c r="A377" s="263" t="s">
        <v>424</v>
      </c>
      <c r="B377" s="264" t="s">
        <v>462</v>
      </c>
      <c r="C377" s="263">
        <v>2</v>
      </c>
      <c r="D377" s="263">
        <v>3</v>
      </c>
      <c r="E377" s="263" t="s">
        <v>503</v>
      </c>
      <c r="F377" s="263" t="s">
        <v>503</v>
      </c>
      <c r="G377" s="264" t="s">
        <v>350</v>
      </c>
      <c r="H377" s="264" t="s">
        <v>350</v>
      </c>
      <c r="I377" s="264" t="s">
        <v>350</v>
      </c>
      <c r="J377" s="264" t="s">
        <v>350</v>
      </c>
      <c r="K377" s="263"/>
      <c r="L377" s="263" t="s">
        <v>504</v>
      </c>
    </row>
    <row r="378" spans="1:12" ht="18">
      <c r="A378" s="248"/>
      <c r="B378" s="219"/>
      <c r="C378" s="232"/>
      <c r="D378" s="232"/>
      <c r="E378" s="232"/>
      <c r="F378" s="232"/>
      <c r="G378" s="232"/>
      <c r="H378" s="232"/>
      <c r="I378" s="232"/>
      <c r="J378" s="232"/>
      <c r="K378" s="232"/>
      <c r="L378" s="232"/>
    </row>
    <row r="379" spans="1:12" ht="18">
      <c r="A379" s="216"/>
      <c r="B379" s="217">
        <f>C379+D379</f>
        <v>0</v>
      </c>
      <c r="C379" s="257">
        <f>SUM(C380:C386)</f>
        <v>0</v>
      </c>
      <c r="D379" s="257">
        <f t="shared" ref="D379" si="34">SUM(D380:D386)</f>
        <v>0</v>
      </c>
      <c r="E379" s="257"/>
      <c r="F379" s="257"/>
      <c r="G379" s="257">
        <f t="shared" ref="G379:J379" si="35">SUM(G380:G386)</f>
        <v>0</v>
      </c>
      <c r="H379" s="257">
        <f t="shared" si="35"/>
        <v>0</v>
      </c>
      <c r="I379" s="257">
        <f t="shared" si="35"/>
        <v>0</v>
      </c>
      <c r="J379" s="257">
        <f t="shared" si="35"/>
        <v>0</v>
      </c>
      <c r="K379" s="257"/>
      <c r="L379" s="257"/>
    </row>
    <row r="380" spans="1:12" ht="18">
      <c r="A380" s="248"/>
      <c r="B380" s="219"/>
      <c r="C380" s="232"/>
      <c r="D380" s="265"/>
      <c r="E380" s="265"/>
      <c r="F380" s="232"/>
      <c r="G380" s="232"/>
      <c r="H380" s="232"/>
      <c r="I380" s="265"/>
      <c r="J380" s="232"/>
      <c r="K380" s="232"/>
      <c r="L380" s="232"/>
    </row>
    <row r="381" spans="1:12" ht="18">
      <c r="A381" s="248"/>
      <c r="B381" s="219"/>
      <c r="C381" s="232"/>
      <c r="D381" s="265"/>
      <c r="E381" s="265"/>
      <c r="F381" s="265"/>
      <c r="G381" s="232"/>
      <c r="H381" s="263"/>
      <c r="I381" s="265"/>
      <c r="J381" s="232"/>
      <c r="K381" s="232"/>
      <c r="L381" s="232"/>
    </row>
    <row r="382" spans="1:12" ht="18">
      <c r="A382" s="248"/>
      <c r="B382" s="219"/>
      <c r="C382" s="232"/>
      <c r="D382" s="265"/>
      <c r="E382" s="265"/>
      <c r="F382" s="232"/>
      <c r="G382" s="263"/>
      <c r="H382" s="265"/>
      <c r="I382" s="265"/>
      <c r="J382" s="232"/>
      <c r="K382" s="232"/>
      <c r="L382" s="232"/>
    </row>
    <row r="383" spans="1:12" ht="18">
      <c r="A383" s="248"/>
      <c r="B383" s="219"/>
      <c r="C383" s="232"/>
      <c r="D383" s="265"/>
      <c r="E383" s="265"/>
      <c r="F383" s="232"/>
      <c r="G383" s="232"/>
      <c r="H383" s="232"/>
      <c r="I383" s="265"/>
      <c r="J383" s="265"/>
      <c r="K383" s="232"/>
      <c r="L383" s="232"/>
    </row>
    <row r="384" spans="1:12" ht="18">
      <c r="A384" s="248"/>
      <c r="B384" s="219"/>
      <c r="C384" s="232"/>
      <c r="D384" s="265"/>
      <c r="E384" s="265"/>
      <c r="F384" s="232"/>
      <c r="G384" s="232"/>
      <c r="H384" s="232"/>
      <c r="I384" s="265"/>
      <c r="J384" s="265"/>
      <c r="K384" s="232"/>
      <c r="L384" s="232"/>
    </row>
    <row r="385" spans="1:12" ht="18">
      <c r="A385" s="248"/>
      <c r="B385" s="219"/>
      <c r="C385" s="232"/>
      <c r="D385" s="265"/>
      <c r="E385" s="265"/>
      <c r="F385" s="265"/>
      <c r="G385" s="232"/>
      <c r="H385" s="232"/>
      <c r="I385" s="265"/>
      <c r="J385" s="232"/>
      <c r="K385" s="232"/>
      <c r="L385" s="232"/>
    </row>
    <row r="386" spans="1:12" ht="18">
      <c r="A386" s="248"/>
      <c r="B386" s="219"/>
      <c r="C386" s="232"/>
      <c r="D386" s="265"/>
      <c r="E386" s="265"/>
      <c r="F386" s="232"/>
      <c r="G386" s="232"/>
      <c r="H386" s="232"/>
      <c r="I386" s="265"/>
      <c r="J386" s="265"/>
      <c r="K386" s="232"/>
      <c r="L386" s="232"/>
    </row>
    <row r="387" spans="1:12" ht="36">
      <c r="A387" s="229" t="s">
        <v>76</v>
      </c>
      <c r="B387" s="217">
        <f>C387+D387</f>
        <v>311</v>
      </c>
      <c r="C387" s="257">
        <f>SUM(C388:C403)</f>
        <v>260</v>
      </c>
      <c r="D387" s="257">
        <f t="shared" ref="D387" si="36">SUM(D388:D403)</f>
        <v>51</v>
      </c>
      <c r="E387" s="257"/>
      <c r="F387" s="257"/>
      <c r="G387" s="257">
        <f t="shared" ref="G387:J387" si="37">SUM(G388:G403)</f>
        <v>49500</v>
      </c>
      <c r="H387" s="257">
        <f t="shared" si="37"/>
        <v>113626.8</v>
      </c>
      <c r="I387" s="257">
        <f t="shared" si="37"/>
        <v>960</v>
      </c>
      <c r="J387" s="257">
        <f t="shared" si="37"/>
        <v>480</v>
      </c>
      <c r="K387" s="257"/>
      <c r="L387" s="257"/>
    </row>
    <row r="388" spans="1:12" ht="18">
      <c r="A388" s="231" t="s">
        <v>247</v>
      </c>
      <c r="B388" s="266" t="s">
        <v>4</v>
      </c>
      <c r="C388" s="224">
        <v>23</v>
      </c>
      <c r="D388" s="224">
        <v>0</v>
      </c>
      <c r="E388" s="224" t="s">
        <v>248</v>
      </c>
      <c r="F388" s="224" t="s">
        <v>249</v>
      </c>
      <c r="G388" s="267">
        <v>1800</v>
      </c>
      <c r="H388" s="224">
        <v>10000</v>
      </c>
      <c r="I388" s="224">
        <v>0</v>
      </c>
      <c r="J388" s="224">
        <v>0</v>
      </c>
      <c r="K388" s="224"/>
      <c r="L388" s="224" t="s">
        <v>230</v>
      </c>
    </row>
    <row r="389" spans="1:12" ht="18">
      <c r="A389" s="231" t="s">
        <v>415</v>
      </c>
      <c r="B389" s="268" t="s">
        <v>4</v>
      </c>
      <c r="C389" s="224">
        <v>22</v>
      </c>
      <c r="D389" s="267">
        <v>8</v>
      </c>
      <c r="E389" s="267" t="s">
        <v>413</v>
      </c>
      <c r="F389" s="224" t="s">
        <v>344</v>
      </c>
      <c r="G389" s="224">
        <v>4500</v>
      </c>
      <c r="H389" s="224">
        <v>16000</v>
      </c>
      <c r="I389" s="224"/>
      <c r="J389" s="224"/>
      <c r="K389" s="224"/>
      <c r="L389" s="224" t="s">
        <v>416</v>
      </c>
    </row>
    <row r="390" spans="1:12" ht="18">
      <c r="A390" s="269" t="s">
        <v>271</v>
      </c>
      <c r="B390" s="266" t="s">
        <v>14</v>
      </c>
      <c r="C390" s="224">
        <v>20</v>
      </c>
      <c r="D390" s="224"/>
      <c r="E390" s="267" t="s">
        <v>270</v>
      </c>
      <c r="F390" s="267" t="s">
        <v>267</v>
      </c>
      <c r="G390" s="224">
        <v>4500</v>
      </c>
      <c r="H390" s="224">
        <v>9175</v>
      </c>
      <c r="I390" s="224">
        <v>0</v>
      </c>
      <c r="J390" s="224">
        <v>0</v>
      </c>
      <c r="K390" s="224"/>
      <c r="L390" s="224" t="s">
        <v>230</v>
      </c>
    </row>
    <row r="391" spans="1:12" ht="18">
      <c r="A391" s="269" t="s">
        <v>137</v>
      </c>
      <c r="B391" s="266" t="s">
        <v>14</v>
      </c>
      <c r="C391" s="270"/>
      <c r="D391" s="270"/>
      <c r="E391" s="270"/>
      <c r="F391" s="271"/>
      <c r="G391" s="270"/>
      <c r="H391" s="270"/>
      <c r="I391" s="270"/>
      <c r="J391" s="270"/>
      <c r="K391" s="270"/>
      <c r="L391" s="270"/>
    </row>
    <row r="392" spans="1:12" ht="18">
      <c r="A392" s="269" t="s">
        <v>137</v>
      </c>
      <c r="B392" s="266" t="s">
        <v>14</v>
      </c>
      <c r="C392" s="224"/>
      <c r="D392" s="224"/>
      <c r="E392" s="224"/>
      <c r="F392" s="224"/>
      <c r="G392" s="267"/>
      <c r="H392" s="224"/>
      <c r="I392" s="224"/>
      <c r="J392" s="224"/>
      <c r="K392" s="267"/>
      <c r="L392" s="224"/>
    </row>
    <row r="393" spans="1:12" ht="18">
      <c r="A393" s="269" t="s">
        <v>269</v>
      </c>
      <c r="B393" s="266" t="s">
        <v>14</v>
      </c>
      <c r="C393" s="224">
        <v>20</v>
      </c>
      <c r="D393" s="224"/>
      <c r="E393" s="224" t="s">
        <v>270</v>
      </c>
      <c r="F393" s="224" t="s">
        <v>267</v>
      </c>
      <c r="G393" s="224">
        <v>4500</v>
      </c>
      <c r="H393" s="224">
        <v>9895</v>
      </c>
      <c r="I393" s="224">
        <v>0</v>
      </c>
      <c r="J393" s="224">
        <v>480</v>
      </c>
      <c r="K393" s="224"/>
      <c r="L393" s="267" t="s">
        <v>230</v>
      </c>
    </row>
    <row r="394" spans="1:12" ht="18">
      <c r="A394" s="269" t="s">
        <v>269</v>
      </c>
      <c r="B394" s="266" t="s">
        <v>14</v>
      </c>
      <c r="C394" s="224">
        <v>25</v>
      </c>
      <c r="D394" s="224"/>
      <c r="E394" s="224" t="s">
        <v>279</v>
      </c>
      <c r="F394" s="224" t="s">
        <v>280</v>
      </c>
      <c r="G394" s="267">
        <v>4500</v>
      </c>
      <c r="H394" s="224">
        <v>12832</v>
      </c>
      <c r="I394" s="224">
        <v>0</v>
      </c>
      <c r="J394" s="224"/>
      <c r="K394" s="224"/>
      <c r="L394" s="224" t="s">
        <v>230</v>
      </c>
    </row>
    <row r="395" spans="1:12" ht="18">
      <c r="A395" s="269" t="s">
        <v>152</v>
      </c>
      <c r="B395" s="266" t="s">
        <v>14</v>
      </c>
      <c r="C395" s="224"/>
      <c r="D395" s="224"/>
      <c r="E395" s="224"/>
      <c r="F395" s="224"/>
      <c r="G395" s="267"/>
      <c r="H395" s="224"/>
      <c r="I395" s="224"/>
      <c r="J395" s="224"/>
      <c r="K395" s="224"/>
      <c r="L395" s="224"/>
    </row>
    <row r="396" spans="1:12" ht="18">
      <c r="A396" s="269" t="s">
        <v>290</v>
      </c>
      <c r="B396" s="266" t="s">
        <v>14</v>
      </c>
      <c r="C396" s="224">
        <v>24</v>
      </c>
      <c r="D396" s="224"/>
      <c r="E396" s="224" t="s">
        <v>270</v>
      </c>
      <c r="F396" s="224" t="s">
        <v>267</v>
      </c>
      <c r="G396" s="267">
        <v>4500</v>
      </c>
      <c r="H396" s="224">
        <v>9175</v>
      </c>
      <c r="I396" s="224">
        <v>0</v>
      </c>
      <c r="J396" s="224">
        <v>0</v>
      </c>
      <c r="K396" s="224"/>
      <c r="L396" s="224" t="s">
        <v>230</v>
      </c>
    </row>
    <row r="397" spans="1:12" ht="18">
      <c r="A397" s="269" t="s">
        <v>326</v>
      </c>
      <c r="B397" s="266" t="s">
        <v>14</v>
      </c>
      <c r="C397" s="224">
        <v>26</v>
      </c>
      <c r="D397" s="224"/>
      <c r="E397" s="224" t="s">
        <v>327</v>
      </c>
      <c r="F397" s="224" t="s">
        <v>280</v>
      </c>
      <c r="G397" s="224">
        <v>4500</v>
      </c>
      <c r="H397" s="224">
        <v>13203.8</v>
      </c>
      <c r="I397" s="224"/>
      <c r="J397" s="267"/>
      <c r="K397" s="224"/>
      <c r="L397" s="224" t="s">
        <v>230</v>
      </c>
    </row>
    <row r="398" spans="1:12" ht="18">
      <c r="A398" s="269" t="s">
        <v>436</v>
      </c>
      <c r="B398" s="266" t="s">
        <v>14</v>
      </c>
      <c r="C398" s="224">
        <v>16</v>
      </c>
      <c r="D398" s="224">
        <v>6</v>
      </c>
      <c r="E398" s="224" t="s">
        <v>437</v>
      </c>
      <c r="F398" s="224" t="s">
        <v>406</v>
      </c>
      <c r="G398" s="224">
        <v>4500</v>
      </c>
      <c r="H398" s="224">
        <v>9994</v>
      </c>
      <c r="I398" s="224">
        <v>480</v>
      </c>
      <c r="J398" s="267"/>
      <c r="K398" s="224"/>
      <c r="L398" s="224" t="s">
        <v>438</v>
      </c>
    </row>
    <row r="399" spans="1:12" ht="18">
      <c r="A399" s="269" t="s">
        <v>439</v>
      </c>
      <c r="B399" s="266" t="s">
        <v>14</v>
      </c>
      <c r="C399" s="224">
        <v>20</v>
      </c>
      <c r="D399" s="224"/>
      <c r="E399" s="224" t="s">
        <v>437</v>
      </c>
      <c r="F399" s="224" t="s">
        <v>406</v>
      </c>
      <c r="G399" s="224">
        <v>4500</v>
      </c>
      <c r="H399" s="224">
        <v>9302</v>
      </c>
      <c r="I399" s="224">
        <v>480</v>
      </c>
      <c r="J399" s="267"/>
      <c r="K399" s="224"/>
      <c r="L399" s="224" t="s">
        <v>438</v>
      </c>
    </row>
    <row r="400" spans="1:12" ht="18">
      <c r="A400" s="269" t="s">
        <v>231</v>
      </c>
      <c r="B400" s="266" t="s">
        <v>14</v>
      </c>
      <c r="C400" s="224">
        <v>1</v>
      </c>
      <c r="D400" s="224">
        <v>25</v>
      </c>
      <c r="E400" s="224" t="s">
        <v>232</v>
      </c>
      <c r="F400" s="224" t="s">
        <v>233</v>
      </c>
      <c r="G400" s="224">
        <v>2700</v>
      </c>
      <c r="H400" s="224">
        <v>0</v>
      </c>
      <c r="I400" s="224">
        <v>0</v>
      </c>
      <c r="J400" s="267">
        <v>0</v>
      </c>
      <c r="K400" s="224">
        <v>0</v>
      </c>
      <c r="L400" s="224" t="s">
        <v>230</v>
      </c>
    </row>
    <row r="401" spans="1:12" ht="18">
      <c r="A401" s="269" t="s">
        <v>140</v>
      </c>
      <c r="B401" s="266" t="s">
        <v>14</v>
      </c>
      <c r="C401" s="224"/>
      <c r="D401" s="224"/>
      <c r="E401" s="224"/>
      <c r="F401" s="224"/>
      <c r="G401" s="224"/>
      <c r="H401" s="224"/>
      <c r="I401" s="224"/>
      <c r="J401" s="267"/>
      <c r="K401" s="224" t="s">
        <v>234</v>
      </c>
      <c r="L401" s="224"/>
    </row>
    <row r="402" spans="1:12" ht="18">
      <c r="A402" s="269" t="s">
        <v>207</v>
      </c>
      <c r="B402" s="266" t="s">
        <v>12</v>
      </c>
      <c r="C402" s="224">
        <v>22</v>
      </c>
      <c r="D402" s="224">
        <v>0</v>
      </c>
      <c r="E402" s="224" t="s">
        <v>292</v>
      </c>
      <c r="F402" s="224" t="s">
        <v>291</v>
      </c>
      <c r="G402" s="224">
        <v>4500</v>
      </c>
      <c r="H402" s="224">
        <v>6000</v>
      </c>
      <c r="I402" s="224">
        <v>0</v>
      </c>
      <c r="J402" s="267">
        <v>0</v>
      </c>
      <c r="K402" s="224"/>
      <c r="L402" s="224" t="s">
        <v>230</v>
      </c>
    </row>
    <row r="403" spans="1:12" ht="18">
      <c r="A403" s="269" t="s">
        <v>207</v>
      </c>
      <c r="B403" s="266" t="s">
        <v>12</v>
      </c>
      <c r="C403" s="224">
        <v>41</v>
      </c>
      <c r="D403" s="267">
        <v>12</v>
      </c>
      <c r="E403" s="224" t="s">
        <v>396</v>
      </c>
      <c r="F403" s="224" t="s">
        <v>432</v>
      </c>
      <c r="G403" s="224">
        <v>4500</v>
      </c>
      <c r="H403" s="224">
        <v>8050</v>
      </c>
      <c r="I403" s="224"/>
      <c r="J403" s="224"/>
      <c r="K403" s="224"/>
      <c r="L403" s="224" t="s">
        <v>433</v>
      </c>
    </row>
  </sheetData>
  <mergeCells count="20">
    <mergeCell ref="A1:L1"/>
    <mergeCell ref="A2:L2"/>
    <mergeCell ref="A3:A4"/>
    <mergeCell ref="B3:B4"/>
    <mergeCell ref="C3:D3"/>
    <mergeCell ref="E3:F3"/>
    <mergeCell ref="G3:J3"/>
    <mergeCell ref="K3:K4"/>
    <mergeCell ref="L3:L4"/>
    <mergeCell ref="G241:K241"/>
    <mergeCell ref="G242:K242"/>
    <mergeCell ref="G338:K338"/>
    <mergeCell ref="E5:L7"/>
    <mergeCell ref="H153:K153"/>
    <mergeCell ref="G192:K192"/>
    <mergeCell ref="H202:L202"/>
    <mergeCell ref="G225:K225"/>
    <mergeCell ref="G240:K240"/>
    <mergeCell ref="I123:J123"/>
    <mergeCell ref="I124:J124"/>
  </mergeCells>
  <pageMargins left="0.7" right="0.7" top="0.75" bottom="0.75" header="0.3" footer="0.3"/>
  <pageSetup paperSize="9" scale="55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1:K56"/>
  <sheetViews>
    <sheetView topLeftCell="A4" zoomScale="80" zoomScaleNormal="80" workbookViewId="0">
      <pane xSplit="1" ySplit="3" topLeftCell="B34" activePane="bottomRight" state="frozen"/>
      <selection activeCell="A4" sqref="A4"/>
      <selection pane="topRight" activeCell="B4" sqref="B4"/>
      <selection pane="bottomLeft" activeCell="A7" sqref="A7"/>
      <selection pane="bottomRight" activeCell="C38" sqref="C38"/>
    </sheetView>
  </sheetViews>
  <sheetFormatPr defaultRowHeight="13.8"/>
  <cols>
    <col min="1" max="1" width="64.59765625" style="336" customWidth="1"/>
    <col min="2" max="2" width="7.796875" style="336" customWidth="1"/>
    <col min="3" max="4" width="8.09765625" style="336" customWidth="1"/>
    <col min="5" max="5" width="7.3984375" style="336" customWidth="1"/>
    <col min="6" max="6" width="13.5" style="337" customWidth="1"/>
    <col min="7" max="7" width="13.09765625" style="337" customWidth="1"/>
    <col min="8" max="8" width="8.59765625" style="336" customWidth="1"/>
    <col min="9" max="9" width="12.3984375" style="336" customWidth="1"/>
    <col min="10" max="10" width="8.796875" style="336"/>
    <col min="11" max="11" width="11.69921875" style="336" bestFit="1" customWidth="1"/>
    <col min="12" max="16384" width="8.796875" style="336"/>
  </cols>
  <sheetData>
    <row r="1" spans="1:11" s="301" customFormat="1" ht="21">
      <c r="A1" s="464" t="s">
        <v>176</v>
      </c>
      <c r="B1" s="464"/>
      <c r="C1" s="464"/>
      <c r="D1" s="464"/>
      <c r="E1" s="464"/>
      <c r="F1" s="464"/>
      <c r="G1" s="464"/>
      <c r="H1" s="464"/>
      <c r="I1" s="464"/>
    </row>
    <row r="2" spans="1:11" s="301" customFormat="1" ht="21">
      <c r="A2" s="464" t="s">
        <v>16</v>
      </c>
      <c r="B2" s="464"/>
      <c r="C2" s="464"/>
      <c r="D2" s="464"/>
      <c r="E2" s="464"/>
      <c r="F2" s="464"/>
      <c r="G2" s="464"/>
      <c r="H2" s="464"/>
      <c r="I2" s="464"/>
    </row>
    <row r="3" spans="1:11" s="301" customFormat="1" ht="21">
      <c r="A3" s="302"/>
      <c r="B3" s="303" t="s">
        <v>177</v>
      </c>
      <c r="C3" s="465">
        <f ca="1">NOW()</f>
        <v>42250.561985416665</v>
      </c>
      <c r="D3" s="465"/>
      <c r="E3" s="304"/>
      <c r="F3" s="305"/>
      <c r="G3" s="305"/>
      <c r="H3" s="302"/>
      <c r="I3" s="302"/>
    </row>
    <row r="4" spans="1:11" s="301" customFormat="1" ht="21">
      <c r="A4" s="306"/>
      <c r="B4" s="307"/>
      <c r="C4" s="308"/>
      <c r="D4" s="308"/>
      <c r="E4" s="309"/>
      <c r="F4" s="310"/>
      <c r="G4" s="310"/>
      <c r="H4" s="306"/>
      <c r="I4" s="306"/>
    </row>
    <row r="5" spans="1:11" s="301" customFormat="1" ht="18">
      <c r="A5" s="466" t="s">
        <v>181</v>
      </c>
      <c r="B5" s="468" t="s">
        <v>184</v>
      </c>
      <c r="C5" s="468"/>
      <c r="D5" s="468"/>
      <c r="E5" s="468"/>
      <c r="F5" s="469" t="s">
        <v>186</v>
      </c>
      <c r="G5" s="470"/>
      <c r="H5" s="470"/>
      <c r="I5" s="471"/>
    </row>
    <row r="6" spans="1:11" s="301" customFormat="1" ht="18">
      <c r="A6" s="467"/>
      <c r="B6" s="311" t="s">
        <v>180</v>
      </c>
      <c r="C6" s="311" t="s">
        <v>182</v>
      </c>
      <c r="D6" s="312" t="s">
        <v>183</v>
      </c>
      <c r="E6" s="313" t="s">
        <v>185</v>
      </c>
      <c r="F6" s="312" t="s">
        <v>187</v>
      </c>
      <c r="G6" s="312" t="s">
        <v>188</v>
      </c>
      <c r="H6" s="312" t="s">
        <v>183</v>
      </c>
      <c r="I6" s="312" t="s">
        <v>185</v>
      </c>
    </row>
    <row r="7" spans="1:11" s="301" customFormat="1" ht="18">
      <c r="A7" s="314" t="s">
        <v>192</v>
      </c>
      <c r="B7" s="68">
        <f>B8+B9</f>
        <v>13178</v>
      </c>
      <c r="C7" s="68">
        <f>C8+C9</f>
        <v>35719</v>
      </c>
      <c r="D7" s="75">
        <f>C7*100/B7</f>
        <v>271.05023524055241</v>
      </c>
      <c r="E7" s="78">
        <f>B7-C7</f>
        <v>-22541</v>
      </c>
      <c r="F7" s="358">
        <v>23177470</v>
      </c>
      <c r="G7" s="358">
        <v>17065540.890000001</v>
      </c>
      <c r="H7" s="359">
        <f>G7*100/F7</f>
        <v>73.629869394718227</v>
      </c>
      <c r="I7" s="359">
        <f>+F7-G7</f>
        <v>6111929.1099999994</v>
      </c>
    </row>
    <row r="8" spans="1:11" s="301" customFormat="1" ht="18">
      <c r="A8" s="314" t="s">
        <v>178</v>
      </c>
      <c r="B8" s="68">
        <f>+B10+B30+B34</f>
        <v>5678</v>
      </c>
      <c r="C8" s="68">
        <f>+C10+C30+C34</f>
        <v>5491</v>
      </c>
      <c r="D8" s="75">
        <f t="shared" ref="D8:D9" si="0">C8*100/B8</f>
        <v>96.706586826347305</v>
      </c>
      <c r="E8" s="78">
        <f t="shared" ref="E8:E9" si="1">B8-C8</f>
        <v>187</v>
      </c>
      <c r="F8" s="358">
        <v>23177470</v>
      </c>
      <c r="G8" s="358">
        <v>17065540.890000001</v>
      </c>
      <c r="H8" s="359">
        <f t="shared" ref="H8" si="2">G8*100/F8</f>
        <v>73.629869394718227</v>
      </c>
      <c r="I8" s="359">
        <f>+F8-G8</f>
        <v>6111929.1099999994</v>
      </c>
      <c r="J8" s="315"/>
      <c r="K8" s="316">
        <f>+G7-G8</f>
        <v>0</v>
      </c>
    </row>
    <row r="9" spans="1:11" s="301" customFormat="1" ht="18">
      <c r="A9" s="317" t="s">
        <v>179</v>
      </c>
      <c r="B9" s="318">
        <f>B42</f>
        <v>7500</v>
      </c>
      <c r="C9" s="318">
        <v>30228</v>
      </c>
      <c r="D9" s="75">
        <f t="shared" si="0"/>
        <v>403.04</v>
      </c>
      <c r="E9" s="78">
        <f t="shared" si="1"/>
        <v>-22728</v>
      </c>
      <c r="F9" s="360">
        <v>0</v>
      </c>
      <c r="G9" s="360">
        <v>0</v>
      </c>
      <c r="H9" s="359">
        <v>0</v>
      </c>
      <c r="I9" s="359">
        <f t="shared" ref="I9" si="3">F9-G9</f>
        <v>0</v>
      </c>
    </row>
    <row r="10" spans="1:11" s="321" customFormat="1" ht="18">
      <c r="A10" s="319" t="s">
        <v>46</v>
      </c>
      <c r="B10" s="195">
        <f>+B11</f>
        <v>3036</v>
      </c>
      <c r="C10" s="195">
        <f>+C11</f>
        <v>3390</v>
      </c>
      <c r="D10" s="320">
        <v>69.069999999999993</v>
      </c>
      <c r="E10" s="195">
        <f>+E11</f>
        <v>-354</v>
      </c>
      <c r="F10" s="361">
        <f>+F11</f>
        <v>12523100</v>
      </c>
      <c r="G10" s="361">
        <f>+G11</f>
        <v>8298333.9399999995</v>
      </c>
      <c r="H10" s="361">
        <f>G10*100/F10</f>
        <v>66.264215250217603</v>
      </c>
      <c r="I10" s="362">
        <f>+F10-G10</f>
        <v>4224766.0600000005</v>
      </c>
    </row>
    <row r="11" spans="1:11" s="73" customFormat="1" ht="18">
      <c r="A11" s="322" t="s">
        <v>47</v>
      </c>
      <c r="B11" s="68">
        <f>+B12+B14+B17+B20+B22+B25</f>
        <v>3036</v>
      </c>
      <c r="C11" s="68">
        <f>+C12+C14+C17+C20+C22+C25</f>
        <v>3390</v>
      </c>
      <c r="D11" s="323">
        <v>69.069999999999993</v>
      </c>
      <c r="E11" s="68">
        <f t="shared" ref="E11" si="4">+E12+E14+E17+E20+E22+E25</f>
        <v>-354</v>
      </c>
      <c r="F11" s="363">
        <f>+F12+F14+F17+F20+F22+F25+F28</f>
        <v>12523100</v>
      </c>
      <c r="G11" s="363">
        <f>+G12+G14+G17+G20+G22+G25+G28</f>
        <v>8298333.9399999995</v>
      </c>
      <c r="H11" s="364">
        <f>G11*100/F11</f>
        <v>66.264215250217603</v>
      </c>
      <c r="I11" s="359">
        <f>+F11-G11</f>
        <v>4224766.0600000005</v>
      </c>
    </row>
    <row r="12" spans="1:11" s="301" customFormat="1" ht="53.25" customHeight="1">
      <c r="A12" s="322" t="s">
        <v>48</v>
      </c>
      <c r="B12" s="68">
        <f>SUM(B13)</f>
        <v>300</v>
      </c>
      <c r="C12" s="68">
        <f t="shared" ref="C12:E12" si="5">SUM(C13)</f>
        <v>338</v>
      </c>
      <c r="D12" s="75">
        <f>C12*100/B12</f>
        <v>112.66666666666667</v>
      </c>
      <c r="E12" s="68">
        <f t="shared" si="5"/>
        <v>-38</v>
      </c>
      <c r="F12" s="363">
        <v>1780114</v>
      </c>
      <c r="G12" s="363">
        <v>548383</v>
      </c>
      <c r="H12" s="364">
        <f>G12*100/F12</f>
        <v>30.806060735436045</v>
      </c>
      <c r="I12" s="359">
        <f>+F12-G12</f>
        <v>1231731</v>
      </c>
    </row>
    <row r="13" spans="1:11" s="301" customFormat="1" ht="18">
      <c r="A13" s="324" t="s">
        <v>43</v>
      </c>
      <c r="B13" s="70">
        <v>300</v>
      </c>
      <c r="C13" s="80">
        <f>Control!B11</f>
        <v>338</v>
      </c>
      <c r="D13" s="74">
        <f>C13*100/B13</f>
        <v>112.66666666666667</v>
      </c>
      <c r="E13" s="71">
        <f>B13-C13</f>
        <v>-38</v>
      </c>
      <c r="F13" s="365"/>
      <c r="G13" s="365"/>
      <c r="H13" s="366"/>
      <c r="I13" s="366"/>
      <c r="J13" s="15"/>
      <c r="K13" s="325"/>
    </row>
    <row r="14" spans="1:11" s="301" customFormat="1" ht="18">
      <c r="A14" s="326" t="s">
        <v>49</v>
      </c>
      <c r="B14" s="68">
        <f>SUM(B15:B16)</f>
        <v>228</v>
      </c>
      <c r="C14" s="68">
        <f>SUM(C15:C16)</f>
        <v>236</v>
      </c>
      <c r="D14" s="75">
        <f t="shared" ref="D14:D19" si="6">C14*100/B14</f>
        <v>103.50877192982456</v>
      </c>
      <c r="E14" s="78">
        <f>B14-C14</f>
        <v>-8</v>
      </c>
      <c r="F14" s="363">
        <v>807400</v>
      </c>
      <c r="G14" s="363">
        <v>380206.5</v>
      </c>
      <c r="H14" s="364">
        <f>G14*100/F14</f>
        <v>47.090227891999007</v>
      </c>
      <c r="I14" s="359">
        <f>+F14-G14</f>
        <v>427193.5</v>
      </c>
      <c r="J14" s="15"/>
      <c r="K14" s="316"/>
    </row>
    <row r="15" spans="1:11" s="301" customFormat="1" ht="18">
      <c r="A15" s="324" t="s">
        <v>50</v>
      </c>
      <c r="B15" s="70">
        <v>16</v>
      </c>
      <c r="C15" s="80">
        <f>Control!B31</f>
        <v>16</v>
      </c>
      <c r="D15" s="74">
        <f t="shared" si="6"/>
        <v>100</v>
      </c>
      <c r="E15" s="71">
        <f t="shared" ref="E15:E19" si="7">B15-C15</f>
        <v>0</v>
      </c>
      <c r="F15" s="365"/>
      <c r="G15" s="365"/>
      <c r="H15" s="366"/>
      <c r="I15" s="366"/>
      <c r="J15" s="15"/>
    </row>
    <row r="16" spans="1:11" s="301" customFormat="1" ht="18">
      <c r="A16" s="324" t="s">
        <v>43</v>
      </c>
      <c r="B16" s="70">
        <v>212</v>
      </c>
      <c r="C16" s="80">
        <f>Control!B33</f>
        <v>220</v>
      </c>
      <c r="D16" s="74">
        <f t="shared" si="6"/>
        <v>103.77358490566037</v>
      </c>
      <c r="E16" s="71">
        <f t="shared" si="7"/>
        <v>-8</v>
      </c>
      <c r="F16" s="365"/>
      <c r="G16" s="365"/>
      <c r="H16" s="366"/>
      <c r="I16" s="366"/>
      <c r="J16" s="15"/>
    </row>
    <row r="17" spans="1:10" s="73" customFormat="1" ht="36">
      <c r="A17" s="326" t="s">
        <v>52</v>
      </c>
      <c r="B17" s="68">
        <f>SUM(B18:B19)</f>
        <v>716</v>
      </c>
      <c r="C17" s="79">
        <f>SUM(C18:C19)</f>
        <v>829</v>
      </c>
      <c r="D17" s="75">
        <f t="shared" si="6"/>
        <v>115.78212290502793</v>
      </c>
      <c r="E17" s="78">
        <f t="shared" si="7"/>
        <v>-113</v>
      </c>
      <c r="F17" s="363">
        <v>2236600</v>
      </c>
      <c r="G17" s="363">
        <v>1667726</v>
      </c>
      <c r="H17" s="364">
        <f>G17*100/F17</f>
        <v>74.565232942859694</v>
      </c>
      <c r="I17" s="359">
        <f>+F17-G17</f>
        <v>568874</v>
      </c>
      <c r="J17" s="16"/>
    </row>
    <row r="18" spans="1:10" s="73" customFormat="1" ht="18">
      <c r="A18" s="324" t="s">
        <v>50</v>
      </c>
      <c r="B18" s="70">
        <v>144</v>
      </c>
      <c r="C18" s="80">
        <f>Control!B49</f>
        <v>166</v>
      </c>
      <c r="D18" s="74">
        <f t="shared" si="6"/>
        <v>115.27777777777777</v>
      </c>
      <c r="E18" s="71">
        <f t="shared" si="7"/>
        <v>-22</v>
      </c>
      <c r="F18" s="365"/>
      <c r="G18" s="365"/>
      <c r="H18" s="366"/>
      <c r="I18" s="366"/>
      <c r="J18" s="16"/>
    </row>
    <row r="19" spans="1:10" s="301" customFormat="1" ht="18">
      <c r="A19" s="324" t="s">
        <v>43</v>
      </c>
      <c r="B19" s="70">
        <v>572</v>
      </c>
      <c r="C19" s="80">
        <f>Control!B63</f>
        <v>663</v>
      </c>
      <c r="D19" s="74">
        <f t="shared" si="6"/>
        <v>115.90909090909091</v>
      </c>
      <c r="E19" s="71">
        <f t="shared" si="7"/>
        <v>-91</v>
      </c>
      <c r="F19" s="365"/>
      <c r="G19" s="365"/>
      <c r="H19" s="366"/>
      <c r="I19" s="366"/>
      <c r="J19" s="15"/>
    </row>
    <row r="20" spans="1:10" s="301" customFormat="1" ht="36">
      <c r="A20" s="322" t="s">
        <v>54</v>
      </c>
      <c r="B20" s="68">
        <f>SUM(B21)</f>
        <v>320</v>
      </c>
      <c r="C20" s="68">
        <f t="shared" ref="C20:E20" si="8">SUM(C21)</f>
        <v>375</v>
      </c>
      <c r="D20" s="75">
        <f>C20*100/B20</f>
        <v>117.1875</v>
      </c>
      <c r="E20" s="68">
        <f t="shared" si="8"/>
        <v>-55</v>
      </c>
      <c r="F20" s="363">
        <v>807037</v>
      </c>
      <c r="G20" s="363">
        <v>807036.89</v>
      </c>
      <c r="H20" s="364">
        <f>G20*100/F20</f>
        <v>99.999986369893819</v>
      </c>
      <c r="I20" s="359">
        <f>+F20-G20</f>
        <v>0.10999999998603016</v>
      </c>
      <c r="J20" s="15"/>
    </row>
    <row r="21" spans="1:10" s="301" customFormat="1" ht="18">
      <c r="A21" s="324" t="s">
        <v>43</v>
      </c>
      <c r="B21" s="70">
        <v>320</v>
      </c>
      <c r="C21" s="80">
        <f>Control!B99</f>
        <v>375</v>
      </c>
      <c r="D21" s="74">
        <f>C21*100/B21</f>
        <v>117.1875</v>
      </c>
      <c r="E21" s="71">
        <f>B21-C21</f>
        <v>-55</v>
      </c>
      <c r="F21" s="365"/>
      <c r="G21" s="365"/>
      <c r="H21" s="366"/>
      <c r="I21" s="366"/>
      <c r="J21" s="15"/>
    </row>
    <row r="22" spans="1:10" s="301" customFormat="1" ht="18">
      <c r="A22" s="326" t="s">
        <v>55</v>
      </c>
      <c r="B22" s="68">
        <f>SUM(B23:B24)</f>
        <v>1104</v>
      </c>
      <c r="C22" s="68">
        <f>SUM(C23:C24)</f>
        <v>1143</v>
      </c>
      <c r="D22" s="75">
        <f t="shared" ref="D22:D27" si="9">C22*100/B22</f>
        <v>103.53260869565217</v>
      </c>
      <c r="E22" s="78">
        <f t="shared" ref="E22:E27" si="10">B22-C22</f>
        <v>-39</v>
      </c>
      <c r="F22" s="363">
        <v>4630400</v>
      </c>
      <c r="G22" s="363">
        <v>3339179.55</v>
      </c>
      <c r="H22" s="364">
        <f>G22*100/F22</f>
        <v>72.114278464063574</v>
      </c>
      <c r="I22" s="359">
        <f>+F22-G22</f>
        <v>1291220.4500000002</v>
      </c>
      <c r="J22" s="15"/>
    </row>
    <row r="23" spans="1:10" s="301" customFormat="1" ht="18">
      <c r="A23" s="324" t="s">
        <v>50</v>
      </c>
      <c r="B23" s="70">
        <v>144</v>
      </c>
      <c r="C23" s="80">
        <f>Control!B122</f>
        <v>170</v>
      </c>
      <c r="D23" s="74">
        <f t="shared" si="9"/>
        <v>118.05555555555556</v>
      </c>
      <c r="E23" s="71">
        <f t="shared" si="10"/>
        <v>-26</v>
      </c>
      <c r="F23" s="365"/>
      <c r="G23" s="365"/>
      <c r="H23" s="360"/>
      <c r="I23" s="366"/>
      <c r="J23" s="15"/>
    </row>
    <row r="24" spans="1:10" s="301" customFormat="1" ht="18">
      <c r="A24" s="324" t="s">
        <v>43</v>
      </c>
      <c r="B24" s="70">
        <v>960</v>
      </c>
      <c r="C24" s="80">
        <f>Control!B154</f>
        <v>973</v>
      </c>
      <c r="D24" s="74">
        <f t="shared" si="9"/>
        <v>101.35416666666667</v>
      </c>
      <c r="E24" s="71">
        <f t="shared" si="10"/>
        <v>-13</v>
      </c>
      <c r="F24" s="365"/>
      <c r="G24" s="365"/>
      <c r="H24" s="365"/>
      <c r="I24" s="366"/>
      <c r="J24" s="15"/>
    </row>
    <row r="25" spans="1:10" s="301" customFormat="1" ht="18">
      <c r="A25" s="326" t="s">
        <v>58</v>
      </c>
      <c r="B25" s="68">
        <f>SUM(B26:B27)</f>
        <v>368</v>
      </c>
      <c r="C25" s="79">
        <f>SUM(C26:C27)</f>
        <v>469</v>
      </c>
      <c r="D25" s="75">
        <f t="shared" si="9"/>
        <v>127.44565217391305</v>
      </c>
      <c r="E25" s="78">
        <f t="shared" si="10"/>
        <v>-101</v>
      </c>
      <c r="F25" s="363">
        <v>896049</v>
      </c>
      <c r="G25" s="363">
        <v>711412</v>
      </c>
      <c r="H25" s="364">
        <f>G25*100/F25</f>
        <v>79.394318837474287</v>
      </c>
      <c r="I25" s="359">
        <f>+F25-G25</f>
        <v>184637</v>
      </c>
      <c r="J25" s="15"/>
    </row>
    <row r="26" spans="1:10" s="301" customFormat="1" ht="18">
      <c r="A26" s="324" t="s">
        <v>59</v>
      </c>
      <c r="B26" s="70">
        <v>208</v>
      </c>
      <c r="C26" s="80">
        <f>Control!B209</f>
        <v>234</v>
      </c>
      <c r="D26" s="74">
        <f t="shared" si="9"/>
        <v>112.5</v>
      </c>
      <c r="E26" s="71">
        <f t="shared" si="10"/>
        <v>-26</v>
      </c>
      <c r="F26" s="365"/>
      <c r="G26" s="365"/>
      <c r="H26" s="365"/>
      <c r="I26" s="366"/>
      <c r="J26" s="15"/>
    </row>
    <row r="27" spans="1:10" s="301" customFormat="1" ht="18">
      <c r="A27" s="324" t="s">
        <v>60</v>
      </c>
      <c r="B27" s="70">
        <v>160</v>
      </c>
      <c r="C27" s="80">
        <f>Control!B224</f>
        <v>235</v>
      </c>
      <c r="D27" s="74">
        <f t="shared" si="9"/>
        <v>146.875</v>
      </c>
      <c r="E27" s="71">
        <f t="shared" si="10"/>
        <v>-75</v>
      </c>
      <c r="F27" s="365"/>
      <c r="G27" s="365"/>
      <c r="H27" s="365"/>
      <c r="I27" s="366"/>
      <c r="J27" s="15"/>
    </row>
    <row r="28" spans="1:10" s="301" customFormat="1" ht="18">
      <c r="A28" s="327" t="s">
        <v>189</v>
      </c>
      <c r="B28" s="70"/>
      <c r="C28" s="80"/>
      <c r="D28" s="58"/>
      <c r="E28" s="71"/>
      <c r="F28" s="363">
        <v>1365500</v>
      </c>
      <c r="G28" s="363">
        <v>844390</v>
      </c>
      <c r="H28" s="364">
        <f>G28*100/F28</f>
        <v>61.837422189674115</v>
      </c>
      <c r="I28" s="359">
        <f>+F28-G28</f>
        <v>521110</v>
      </c>
      <c r="J28" s="15"/>
    </row>
    <row r="29" spans="1:10" s="301" customFormat="1" ht="18">
      <c r="A29" s="324"/>
      <c r="B29" s="70"/>
      <c r="C29" s="80"/>
      <c r="D29" s="58"/>
      <c r="E29" s="71"/>
      <c r="F29" s="365"/>
      <c r="G29" s="365"/>
      <c r="H29" s="366"/>
      <c r="I29" s="366"/>
      <c r="J29" s="15"/>
    </row>
    <row r="30" spans="1:10" s="321" customFormat="1" ht="18">
      <c r="A30" s="328" t="s">
        <v>61</v>
      </c>
      <c r="B30" s="195">
        <f>B31+B32</f>
        <v>60</v>
      </c>
      <c r="C30" s="329">
        <f>SUM(C31:C33)</f>
        <v>20</v>
      </c>
      <c r="D30" s="330">
        <f t="shared" ref="D30:D33" si="11">C30*100/B30</f>
        <v>33.333333333333336</v>
      </c>
      <c r="E30" s="331">
        <v>20</v>
      </c>
      <c r="F30" s="362">
        <v>260000</v>
      </c>
      <c r="G30" s="361">
        <v>119275</v>
      </c>
      <c r="H30" s="361">
        <f>G30*100/F30</f>
        <v>45.875</v>
      </c>
      <c r="I30" s="361">
        <f>F30-G30</f>
        <v>140725</v>
      </c>
      <c r="J30" s="194"/>
    </row>
    <row r="31" spans="1:10" s="73" customFormat="1" ht="18">
      <c r="A31" s="326" t="s">
        <v>62</v>
      </c>
      <c r="B31" s="70">
        <v>20</v>
      </c>
      <c r="C31" s="80">
        <f>Control!B239</f>
        <v>20</v>
      </c>
      <c r="D31" s="74">
        <f t="shared" si="11"/>
        <v>100</v>
      </c>
      <c r="E31" s="71">
        <f t="shared" ref="E31:E34" si="12">B31-C31</f>
        <v>0</v>
      </c>
      <c r="F31" s="363">
        <v>132000</v>
      </c>
      <c r="G31" s="363">
        <v>119275</v>
      </c>
      <c r="H31" s="370">
        <f>G31*100/F31</f>
        <v>90.359848484848484</v>
      </c>
      <c r="I31" s="366">
        <v>12725</v>
      </c>
      <c r="J31" s="16"/>
    </row>
    <row r="32" spans="1:10" s="73" customFormat="1" ht="18">
      <c r="A32" s="326" t="s">
        <v>627</v>
      </c>
      <c r="B32" s="70">
        <v>40</v>
      </c>
      <c r="C32" s="80">
        <v>0</v>
      </c>
      <c r="D32" s="339">
        <f t="shared" si="11"/>
        <v>0</v>
      </c>
      <c r="E32" s="71">
        <f t="shared" si="12"/>
        <v>40</v>
      </c>
      <c r="F32" s="363">
        <v>128000</v>
      </c>
      <c r="G32" s="363">
        <v>0</v>
      </c>
      <c r="H32" s="366">
        <v>0</v>
      </c>
      <c r="I32" s="366">
        <v>128000</v>
      </c>
      <c r="J32" s="16"/>
    </row>
    <row r="33" spans="1:11" s="73" customFormat="1" ht="36">
      <c r="A33" s="326" t="s">
        <v>190</v>
      </c>
      <c r="B33" s="70">
        <v>1</v>
      </c>
      <c r="C33" s="80">
        <v>0</v>
      </c>
      <c r="D33" s="339">
        <f t="shared" si="11"/>
        <v>0</v>
      </c>
      <c r="E33" s="71">
        <f t="shared" si="12"/>
        <v>1</v>
      </c>
      <c r="F33" s="363">
        <v>0</v>
      </c>
      <c r="G33" s="363">
        <f>SUM(Control!G244:J244)</f>
        <v>0</v>
      </c>
      <c r="H33" s="366"/>
      <c r="I33" s="366"/>
      <c r="J33" s="16"/>
    </row>
    <row r="34" spans="1:11" s="321" customFormat="1" ht="36">
      <c r="A34" s="328" t="s">
        <v>66</v>
      </c>
      <c r="B34" s="195">
        <f>+B35+B39+B40+B41+B45+B48</f>
        <v>2582</v>
      </c>
      <c r="C34" s="195">
        <f>+C35+C39+C40+C41+C45+C48</f>
        <v>2081</v>
      </c>
      <c r="D34" s="340">
        <v>147.85</v>
      </c>
      <c r="E34" s="197">
        <f t="shared" si="12"/>
        <v>501</v>
      </c>
      <c r="F34" s="362">
        <v>10394370</v>
      </c>
      <c r="G34" s="362">
        <v>8647931.9499999993</v>
      </c>
      <c r="H34" s="361">
        <f>G34*100/F34</f>
        <v>83.198230869210917</v>
      </c>
      <c r="I34" s="361">
        <f>F34-G34</f>
        <v>1746438.0500000007</v>
      </c>
      <c r="J34" s="194"/>
    </row>
    <row r="35" spans="1:11" s="73" customFormat="1" ht="19.5" customHeight="1">
      <c r="A35" s="326" t="s">
        <v>67</v>
      </c>
      <c r="B35" s="68">
        <f>+B36+B37</f>
        <v>31</v>
      </c>
      <c r="C35" s="68">
        <f t="shared" ref="C35:E35" si="13">+C36+C37</f>
        <v>189</v>
      </c>
      <c r="D35" s="339">
        <f t="shared" ref="D35:D42" si="14">C35*100/B35</f>
        <v>609.67741935483866</v>
      </c>
      <c r="E35" s="68">
        <f t="shared" si="13"/>
        <v>-158</v>
      </c>
      <c r="F35" s="363">
        <v>126665</v>
      </c>
      <c r="G35" s="363">
        <v>115059.2</v>
      </c>
      <c r="H35" s="364">
        <f>G35*100/F35</f>
        <v>90.837405755338892</v>
      </c>
      <c r="I35" s="359">
        <f>+F35-G35</f>
        <v>11605.800000000003</v>
      </c>
      <c r="J35" s="16"/>
    </row>
    <row r="36" spans="1:11" s="73" customFormat="1" ht="18">
      <c r="A36" s="324" t="s">
        <v>161</v>
      </c>
      <c r="B36" s="70">
        <v>16</v>
      </c>
      <c r="C36" s="80">
        <f>Control!B248</f>
        <v>20</v>
      </c>
      <c r="D36" s="339">
        <f t="shared" si="14"/>
        <v>125</v>
      </c>
      <c r="E36" s="71">
        <f t="shared" ref="E36:E42" si="15">B36-C36</f>
        <v>-4</v>
      </c>
      <c r="F36" s="365"/>
      <c r="G36" s="365"/>
      <c r="H36" s="365"/>
      <c r="I36" s="366"/>
      <c r="J36" s="16"/>
      <c r="K36" s="73">
        <v>10365070</v>
      </c>
    </row>
    <row r="37" spans="1:11" s="73" customFormat="1" ht="36">
      <c r="A37" s="324" t="s">
        <v>68</v>
      </c>
      <c r="B37" s="70">
        <v>15</v>
      </c>
      <c r="C37" s="80">
        <f>Control!B250</f>
        <v>169</v>
      </c>
      <c r="D37" s="339">
        <f t="shared" si="14"/>
        <v>1126.6666666666667</v>
      </c>
      <c r="E37" s="71">
        <f t="shared" si="15"/>
        <v>-154</v>
      </c>
      <c r="F37" s="365"/>
      <c r="G37" s="365"/>
      <c r="H37" s="365"/>
      <c r="I37" s="366"/>
      <c r="J37" s="16"/>
      <c r="K37" s="332">
        <f>+K36-F34</f>
        <v>-29300</v>
      </c>
    </row>
    <row r="38" spans="1:11" s="73" customFormat="1" ht="18">
      <c r="A38" s="327" t="s">
        <v>214</v>
      </c>
      <c r="B38" s="70"/>
      <c r="C38" s="80"/>
      <c r="D38" s="339"/>
      <c r="E38" s="71"/>
      <c r="F38" s="365"/>
      <c r="G38" s="365"/>
      <c r="H38" s="365"/>
      <c r="I38" s="366"/>
      <c r="J38" s="16"/>
    </row>
    <row r="39" spans="1:11" s="73" customFormat="1" ht="18">
      <c r="A39" s="326" t="s">
        <v>70</v>
      </c>
      <c r="B39" s="68">
        <v>16</v>
      </c>
      <c r="C39" s="79">
        <f>Control!B259</f>
        <v>20</v>
      </c>
      <c r="D39" s="341">
        <f t="shared" si="14"/>
        <v>125</v>
      </c>
      <c r="E39" s="78">
        <f t="shared" si="15"/>
        <v>-4</v>
      </c>
      <c r="F39" s="367">
        <v>24000</v>
      </c>
      <c r="G39" s="367">
        <v>23780</v>
      </c>
      <c r="H39" s="364">
        <f t="shared" ref="H39:H45" si="16">G39*100/F39</f>
        <v>99.083333333333329</v>
      </c>
      <c r="I39" s="366">
        <v>220</v>
      </c>
      <c r="J39" s="16"/>
    </row>
    <row r="40" spans="1:11" s="73" customFormat="1" ht="18">
      <c r="A40" s="326" t="s">
        <v>489</v>
      </c>
      <c r="B40" s="68">
        <v>2000</v>
      </c>
      <c r="C40" s="338">
        <v>1228</v>
      </c>
      <c r="D40" s="341">
        <f t="shared" si="14"/>
        <v>61.4</v>
      </c>
      <c r="E40" s="78">
        <f t="shared" si="15"/>
        <v>772</v>
      </c>
      <c r="F40" s="367">
        <v>1280000</v>
      </c>
      <c r="G40" s="367">
        <v>813531.09</v>
      </c>
      <c r="H40" s="364">
        <f t="shared" si="16"/>
        <v>63.557116406250003</v>
      </c>
      <c r="I40" s="359">
        <f t="shared" ref="I40:I45" si="17">+F40-G40</f>
        <v>466468.91000000003</v>
      </c>
      <c r="J40" s="16"/>
    </row>
    <row r="41" spans="1:11" s="73" customFormat="1" ht="18">
      <c r="A41" s="326" t="s">
        <v>497</v>
      </c>
      <c r="B41" s="68">
        <v>45</v>
      </c>
      <c r="C41" s="79">
        <v>39</v>
      </c>
      <c r="D41" s="341">
        <f t="shared" si="14"/>
        <v>86.666666666666671</v>
      </c>
      <c r="E41" s="78">
        <f t="shared" si="15"/>
        <v>6</v>
      </c>
      <c r="F41" s="367">
        <v>1489470</v>
      </c>
      <c r="G41" s="367">
        <v>1199562.55</v>
      </c>
      <c r="H41" s="364">
        <f t="shared" si="16"/>
        <v>80.536200796256381</v>
      </c>
      <c r="I41" s="359">
        <f t="shared" si="17"/>
        <v>289907.44999999995</v>
      </c>
      <c r="J41" s="16"/>
    </row>
    <row r="42" spans="1:11" s="73" customFormat="1" ht="36">
      <c r="A42" s="326" t="s">
        <v>72</v>
      </c>
      <c r="B42" s="68">
        <v>7500</v>
      </c>
      <c r="C42" s="338">
        <v>30228</v>
      </c>
      <c r="D42" s="341">
        <f t="shared" si="14"/>
        <v>403.04</v>
      </c>
      <c r="E42" s="78">
        <f t="shared" si="15"/>
        <v>-22728</v>
      </c>
      <c r="F42" s="367">
        <v>3556476.36</v>
      </c>
      <c r="G42" s="367">
        <v>2927130.51</v>
      </c>
      <c r="H42" s="364">
        <f t="shared" si="16"/>
        <v>82.304230752710538</v>
      </c>
      <c r="I42" s="359">
        <f t="shared" si="17"/>
        <v>629345.85000000009</v>
      </c>
      <c r="J42" s="16"/>
    </row>
    <row r="43" spans="1:11" s="73" customFormat="1" ht="18">
      <c r="A43" s="333" t="s">
        <v>215</v>
      </c>
      <c r="B43" s="70"/>
      <c r="C43" s="80"/>
      <c r="D43" s="339"/>
      <c r="E43" s="71"/>
      <c r="F43" s="363">
        <v>787000</v>
      </c>
      <c r="G43" s="363">
        <v>787000</v>
      </c>
      <c r="H43" s="364">
        <f t="shared" si="16"/>
        <v>100</v>
      </c>
      <c r="I43" s="359">
        <f t="shared" si="17"/>
        <v>0</v>
      </c>
      <c r="J43" s="16"/>
    </row>
    <row r="44" spans="1:11" s="73" customFormat="1" ht="18">
      <c r="A44" s="333" t="s">
        <v>216</v>
      </c>
      <c r="B44" s="70"/>
      <c r="C44" s="80"/>
      <c r="D44" s="339"/>
      <c r="E44" s="71"/>
      <c r="F44" s="363">
        <v>2770316.36</v>
      </c>
      <c r="G44" s="363">
        <v>2140130.5099999998</v>
      </c>
      <c r="H44" s="364">
        <f t="shared" si="16"/>
        <v>77.252206314805136</v>
      </c>
      <c r="I44" s="359">
        <f t="shared" si="17"/>
        <v>630185.85000000009</v>
      </c>
      <c r="J44" s="16"/>
      <c r="K44" s="73">
        <f>787000+1454902.52</f>
        <v>2241902.52</v>
      </c>
    </row>
    <row r="45" spans="1:11" s="73" customFormat="1" ht="18">
      <c r="A45" s="322" t="s">
        <v>361</v>
      </c>
      <c r="B45" s="68">
        <f>+B46+B47</f>
        <v>200</v>
      </c>
      <c r="C45" s="68">
        <f>+C46+C47</f>
        <v>294</v>
      </c>
      <c r="D45" s="342">
        <f>+D46+D47</f>
        <v>147</v>
      </c>
      <c r="E45" s="68">
        <f>+E46+E47</f>
        <v>-94</v>
      </c>
      <c r="F45" s="363">
        <v>2220000</v>
      </c>
      <c r="G45" s="363">
        <v>2106917</v>
      </c>
      <c r="H45" s="364">
        <f t="shared" si="16"/>
        <v>94.906171171171167</v>
      </c>
      <c r="I45" s="359">
        <f t="shared" si="17"/>
        <v>113083</v>
      </c>
      <c r="J45" s="16"/>
    </row>
    <row r="46" spans="1:11" s="73" customFormat="1" ht="18">
      <c r="A46" s="324" t="s">
        <v>73</v>
      </c>
      <c r="B46" s="70">
        <v>200</v>
      </c>
      <c r="C46" s="80">
        <f>Control!B382</f>
        <v>294</v>
      </c>
      <c r="D46" s="339">
        <f t="shared" ref="D46" si="18">C46*100/B46</f>
        <v>147</v>
      </c>
      <c r="E46" s="71">
        <f t="shared" ref="E46" si="19">B46-C46</f>
        <v>-94</v>
      </c>
      <c r="F46" s="368"/>
      <c r="G46" s="365">
        <f>SUM(Control!G382:J382)</f>
        <v>0</v>
      </c>
      <c r="H46" s="366"/>
      <c r="I46" s="366"/>
      <c r="J46" s="38"/>
    </row>
    <row r="47" spans="1:11" s="73" customFormat="1" ht="18">
      <c r="A47" s="324"/>
      <c r="B47" s="70"/>
      <c r="C47" s="80"/>
      <c r="D47" s="339"/>
      <c r="E47" s="71"/>
      <c r="F47" s="368"/>
      <c r="G47" s="365">
        <f>SUM(Control!G395:J395)</f>
        <v>0</v>
      </c>
      <c r="H47" s="366"/>
      <c r="I47" s="366"/>
      <c r="J47" s="38"/>
    </row>
    <row r="48" spans="1:11" s="73" customFormat="1" ht="23.25" customHeight="1">
      <c r="A48" s="326" t="s">
        <v>76</v>
      </c>
      <c r="B48" s="68">
        <v>290</v>
      </c>
      <c r="C48" s="79">
        <f>Control!B403</f>
        <v>311</v>
      </c>
      <c r="D48" s="341">
        <f>C48*100/B48</f>
        <v>107.24137931034483</v>
      </c>
      <c r="E48" s="78">
        <f>B48-C48</f>
        <v>-21</v>
      </c>
      <c r="F48" s="367">
        <v>627175</v>
      </c>
      <c r="G48" s="367">
        <v>539726.69999999995</v>
      </c>
      <c r="H48" s="364">
        <f>G48*100/F48</f>
        <v>86.056794355642353</v>
      </c>
      <c r="I48" s="359">
        <f>+F48-G48</f>
        <v>87448.300000000047</v>
      </c>
      <c r="J48" s="16"/>
    </row>
    <row r="49" spans="1:9" s="73" customFormat="1" ht="18">
      <c r="A49" s="334" t="s">
        <v>548</v>
      </c>
      <c r="B49" s="71"/>
      <c r="C49" s="99"/>
      <c r="D49" s="343"/>
      <c r="E49" s="71"/>
      <c r="F49" s="363">
        <v>1070583.6399999999</v>
      </c>
      <c r="G49" s="363">
        <v>922224.9</v>
      </c>
      <c r="H49" s="364">
        <f>G49*100/F49</f>
        <v>86.142256012804395</v>
      </c>
      <c r="I49" s="359">
        <f>+F49-G49</f>
        <v>148358.73999999987</v>
      </c>
    </row>
    <row r="50" spans="1:9" s="73" customFormat="1" ht="18">
      <c r="A50" s="335"/>
      <c r="B50" s="71"/>
      <c r="C50" s="59"/>
      <c r="D50" s="343"/>
      <c r="E50" s="71"/>
      <c r="F50" s="365"/>
      <c r="G50" s="365"/>
      <c r="H50" s="366"/>
      <c r="I50" s="366"/>
    </row>
    <row r="51" spans="1:9" s="348" customFormat="1" ht="18">
      <c r="A51" s="344" t="s">
        <v>216</v>
      </c>
      <c r="B51" s="345"/>
      <c r="C51" s="345"/>
      <c r="D51" s="346"/>
      <c r="E51" s="347"/>
      <c r="F51" s="369">
        <v>6321050</v>
      </c>
      <c r="G51" s="369">
        <v>4673727.4000000004</v>
      </c>
      <c r="H51" s="361">
        <f t="shared" ref="H51:H55" si="20">G51*100/F51</f>
        <v>73.939098725686407</v>
      </c>
      <c r="I51" s="362">
        <f t="shared" ref="I51:I55" si="21">+F51-G51</f>
        <v>1647322.5999999996</v>
      </c>
    </row>
    <row r="52" spans="1:9" s="348" customFormat="1" ht="18">
      <c r="A52" s="349" t="s">
        <v>553</v>
      </c>
      <c r="B52" s="350"/>
      <c r="C52" s="350"/>
      <c r="D52" s="351"/>
      <c r="E52" s="352"/>
      <c r="F52" s="369">
        <v>14703920</v>
      </c>
      <c r="G52" s="369">
        <v>10760423.49</v>
      </c>
      <c r="H52" s="361">
        <f t="shared" si="20"/>
        <v>73.180644957263098</v>
      </c>
      <c r="I52" s="362">
        <f t="shared" si="21"/>
        <v>3943496.51</v>
      </c>
    </row>
    <row r="53" spans="1:9" s="348" customFormat="1" ht="18">
      <c r="A53" s="349" t="s">
        <v>215</v>
      </c>
      <c r="B53" s="350"/>
      <c r="C53" s="350"/>
      <c r="D53" s="351"/>
      <c r="E53" s="352"/>
      <c r="F53" s="369">
        <v>787000</v>
      </c>
      <c r="G53" s="369">
        <v>787000</v>
      </c>
      <c r="H53" s="361">
        <f t="shared" si="20"/>
        <v>100</v>
      </c>
      <c r="I53" s="362">
        <f t="shared" si="21"/>
        <v>0</v>
      </c>
    </row>
    <row r="54" spans="1:9" s="348" customFormat="1" ht="18">
      <c r="A54" s="349" t="s">
        <v>554</v>
      </c>
      <c r="B54" s="350"/>
      <c r="C54" s="350"/>
      <c r="D54" s="351"/>
      <c r="E54" s="352"/>
      <c r="F54" s="369">
        <v>1365500</v>
      </c>
      <c r="G54" s="369">
        <v>844390</v>
      </c>
      <c r="H54" s="361">
        <f t="shared" si="20"/>
        <v>61.837422189674115</v>
      </c>
      <c r="I54" s="362">
        <f t="shared" si="21"/>
        <v>521110</v>
      </c>
    </row>
    <row r="55" spans="1:9" s="348" customFormat="1" ht="18">
      <c r="A55" s="353" t="s">
        <v>555</v>
      </c>
      <c r="B55" s="354"/>
      <c r="C55" s="354"/>
      <c r="D55" s="355"/>
      <c r="E55" s="356"/>
      <c r="F55" s="369">
        <f>SUM(F51:F54)</f>
        <v>23177470</v>
      </c>
      <c r="G55" s="369">
        <f>SUM(G51:G54)</f>
        <v>17065540.890000001</v>
      </c>
      <c r="H55" s="361">
        <f t="shared" si="20"/>
        <v>73.629869394718227</v>
      </c>
      <c r="I55" s="362">
        <f t="shared" si="21"/>
        <v>6111929.1099999994</v>
      </c>
    </row>
    <row r="56" spans="1:9" s="348" customFormat="1" ht="17.399999999999999">
      <c r="E56" s="357"/>
      <c r="F56" s="357"/>
      <c r="G56" s="357"/>
      <c r="H56" s="357"/>
    </row>
  </sheetData>
  <mergeCells count="6">
    <mergeCell ref="A1:I1"/>
    <mergeCell ref="A2:I2"/>
    <mergeCell ref="C3:D3"/>
    <mergeCell ref="A5:A6"/>
    <mergeCell ref="B5:E5"/>
    <mergeCell ref="F5:I5"/>
  </mergeCells>
  <pageMargins left="3.937007874015748E-2" right="3.937007874015748E-2" top="0.74803149606299213" bottom="0.74803149606299213" header="0.31496062992125984" footer="0.31496062992125984"/>
  <pageSetup paperSize="9" scale="9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77"/>
  <sheetViews>
    <sheetView topLeftCell="A8" workbookViewId="0">
      <selection activeCell="A66" sqref="A66:B67"/>
    </sheetView>
  </sheetViews>
  <sheetFormatPr defaultRowHeight="13.8"/>
  <cols>
    <col min="2" max="2" width="62.09765625" customWidth="1"/>
  </cols>
  <sheetData>
    <row r="1" spans="1:2" ht="30" customHeight="1">
      <c r="A1" s="377" t="s">
        <v>686</v>
      </c>
      <c r="B1" s="374" t="s">
        <v>683</v>
      </c>
    </row>
    <row r="2" spans="1:2" ht="21">
      <c r="A2" s="378"/>
      <c r="B2" s="371" t="s">
        <v>50</v>
      </c>
    </row>
    <row r="3" spans="1:2" ht="21">
      <c r="A3" s="375">
        <v>1</v>
      </c>
      <c r="B3" s="372" t="s">
        <v>99</v>
      </c>
    </row>
    <row r="4" spans="1:2" ht="21">
      <c r="A4" s="375">
        <v>2</v>
      </c>
      <c r="B4" s="373" t="s">
        <v>523</v>
      </c>
    </row>
    <row r="5" spans="1:2" ht="21">
      <c r="A5" s="375">
        <v>3</v>
      </c>
      <c r="B5" s="372" t="s">
        <v>688</v>
      </c>
    </row>
    <row r="6" spans="1:2" ht="21">
      <c r="A6" s="375">
        <v>4</v>
      </c>
      <c r="B6" s="372" t="s">
        <v>343</v>
      </c>
    </row>
    <row r="7" spans="1:2" ht="21">
      <c r="A7" s="375">
        <v>5</v>
      </c>
      <c r="B7" s="372" t="s">
        <v>374</v>
      </c>
    </row>
    <row r="8" spans="1:2" ht="21">
      <c r="A8" s="375">
        <v>6</v>
      </c>
      <c r="B8" s="372" t="s">
        <v>376</v>
      </c>
    </row>
    <row r="9" spans="1:2" ht="21">
      <c r="A9" s="375">
        <v>7</v>
      </c>
      <c r="B9" s="372" t="s">
        <v>372</v>
      </c>
    </row>
    <row r="10" spans="1:2" ht="21">
      <c r="A10" s="375">
        <v>8</v>
      </c>
      <c r="B10" s="373" t="s">
        <v>300</v>
      </c>
    </row>
    <row r="11" spans="1:2" ht="21">
      <c r="A11" s="375">
        <v>9</v>
      </c>
      <c r="B11" s="373" t="s">
        <v>295</v>
      </c>
    </row>
    <row r="12" spans="1:2" ht="21">
      <c r="A12" s="375">
        <v>10</v>
      </c>
      <c r="B12" s="373" t="s">
        <v>304</v>
      </c>
    </row>
    <row r="13" spans="1:2" ht="21">
      <c r="A13" s="375">
        <v>11</v>
      </c>
      <c r="B13" s="373" t="s">
        <v>297</v>
      </c>
    </row>
    <row r="14" spans="1:2" ht="21">
      <c r="A14" s="375">
        <v>12</v>
      </c>
      <c r="B14" s="373" t="s">
        <v>352</v>
      </c>
    </row>
    <row r="15" spans="1:2" ht="21">
      <c r="A15" s="375">
        <v>13</v>
      </c>
      <c r="B15" s="373" t="s">
        <v>355</v>
      </c>
    </row>
    <row r="16" spans="1:2" ht="21">
      <c r="A16" s="375">
        <v>14</v>
      </c>
      <c r="B16" s="373" t="s">
        <v>385</v>
      </c>
    </row>
    <row r="17" spans="1:2" ht="21">
      <c r="A17" s="375">
        <v>15</v>
      </c>
      <c r="B17" s="373" t="s">
        <v>457</v>
      </c>
    </row>
    <row r="18" spans="1:2" ht="21">
      <c r="A18" s="375">
        <v>16</v>
      </c>
      <c r="B18" s="373" t="s">
        <v>630</v>
      </c>
    </row>
    <row r="19" spans="1:2" ht="21">
      <c r="A19" s="375">
        <v>17</v>
      </c>
      <c r="B19" s="373" t="s">
        <v>687</v>
      </c>
    </row>
    <row r="20" spans="1:2" ht="21">
      <c r="A20" s="375">
        <v>18</v>
      </c>
      <c r="B20" s="373" t="s">
        <v>632</v>
      </c>
    </row>
    <row r="21" spans="1:2" ht="21">
      <c r="A21" s="375"/>
      <c r="B21" s="373"/>
    </row>
    <row r="22" spans="1:2" ht="21">
      <c r="A22" s="376"/>
      <c r="B22" s="379" t="s">
        <v>43</v>
      </c>
    </row>
    <row r="23" spans="1:2" ht="21">
      <c r="A23" s="375">
        <v>1</v>
      </c>
      <c r="B23" s="373" t="s">
        <v>315</v>
      </c>
    </row>
    <row r="24" spans="1:2" ht="21">
      <c r="A24" s="375">
        <v>2</v>
      </c>
      <c r="B24" s="373" t="s">
        <v>193</v>
      </c>
    </row>
    <row r="25" spans="1:2" ht="21">
      <c r="A25" s="375">
        <v>3</v>
      </c>
      <c r="B25" s="373" t="s">
        <v>404</v>
      </c>
    </row>
    <row r="26" spans="1:2" ht="21">
      <c r="A26" s="375">
        <v>4</v>
      </c>
      <c r="B26" s="373" t="s">
        <v>543</v>
      </c>
    </row>
    <row r="27" spans="1:2" ht="21">
      <c r="A27" s="375">
        <v>5</v>
      </c>
      <c r="B27" s="373" t="s">
        <v>229</v>
      </c>
    </row>
    <row r="28" spans="1:2" ht="21">
      <c r="A28" s="375">
        <v>6</v>
      </c>
      <c r="B28" s="373" t="s">
        <v>399</v>
      </c>
    </row>
    <row r="29" spans="1:2" ht="21">
      <c r="A29" s="375">
        <v>7</v>
      </c>
      <c r="B29" s="373" t="s">
        <v>102</v>
      </c>
    </row>
    <row r="30" spans="1:2" ht="21">
      <c r="A30" s="375">
        <v>8</v>
      </c>
      <c r="B30" s="373" t="s">
        <v>199</v>
      </c>
    </row>
    <row r="31" spans="1:2" ht="21">
      <c r="A31" s="375">
        <v>9</v>
      </c>
      <c r="B31" s="373" t="s">
        <v>144</v>
      </c>
    </row>
    <row r="32" spans="1:2" ht="21">
      <c r="A32" s="375">
        <v>10</v>
      </c>
      <c r="B32" s="373" t="s">
        <v>561</v>
      </c>
    </row>
    <row r="33" spans="1:2" ht="21">
      <c r="A33" s="375">
        <v>11</v>
      </c>
      <c r="B33" s="373" t="s">
        <v>349</v>
      </c>
    </row>
    <row r="34" spans="1:2" ht="21">
      <c r="A34" s="377" t="s">
        <v>686</v>
      </c>
      <c r="B34" s="374" t="s">
        <v>683</v>
      </c>
    </row>
    <row r="35" spans="1:2" ht="21">
      <c r="A35" s="376"/>
      <c r="B35" s="371" t="s">
        <v>43</v>
      </c>
    </row>
    <row r="36" spans="1:2" ht="21">
      <c r="A36" s="375">
        <v>12</v>
      </c>
      <c r="B36" s="373" t="s">
        <v>314</v>
      </c>
    </row>
    <row r="37" spans="1:2" ht="21">
      <c r="A37" s="375">
        <v>13</v>
      </c>
      <c r="B37" s="373" t="s">
        <v>646</v>
      </c>
    </row>
    <row r="38" spans="1:2" ht="21">
      <c r="A38" s="375">
        <v>14</v>
      </c>
      <c r="B38" s="373" t="s">
        <v>274</v>
      </c>
    </row>
    <row r="39" spans="1:2" ht="21">
      <c r="A39" s="375">
        <v>15</v>
      </c>
      <c r="B39" s="373" t="s">
        <v>648</v>
      </c>
    </row>
    <row r="40" spans="1:2" ht="21">
      <c r="A40" s="375">
        <v>16</v>
      </c>
      <c r="B40" s="373" t="s">
        <v>195</v>
      </c>
    </row>
    <row r="41" spans="1:2" ht="21">
      <c r="A41" s="375">
        <v>17</v>
      </c>
      <c r="B41" s="373" t="s">
        <v>390</v>
      </c>
    </row>
    <row r="42" spans="1:2" ht="21">
      <c r="A42" s="375">
        <v>18</v>
      </c>
      <c r="B42" s="372" t="s">
        <v>585</v>
      </c>
    </row>
    <row r="43" spans="1:2" ht="21">
      <c r="A43" s="375">
        <v>19</v>
      </c>
      <c r="B43" s="373" t="s">
        <v>690</v>
      </c>
    </row>
    <row r="44" spans="1:2" ht="21">
      <c r="A44" s="375">
        <v>20</v>
      </c>
      <c r="B44" s="373" t="s">
        <v>636</v>
      </c>
    </row>
    <row r="45" spans="1:2" ht="21">
      <c r="A45" s="375">
        <v>21</v>
      </c>
      <c r="B45" s="373" t="s">
        <v>269</v>
      </c>
    </row>
    <row r="46" spans="1:2" ht="21">
      <c r="A46" s="375">
        <v>22</v>
      </c>
      <c r="B46" s="373" t="s">
        <v>483</v>
      </c>
    </row>
    <row r="47" spans="1:2" ht="21">
      <c r="A47" s="375">
        <v>23</v>
      </c>
      <c r="B47" s="373" t="s">
        <v>506</v>
      </c>
    </row>
    <row r="48" spans="1:2" ht="21">
      <c r="A48" s="375">
        <v>24</v>
      </c>
      <c r="B48" s="373" t="s">
        <v>518</v>
      </c>
    </row>
    <row r="49" spans="1:2" ht="21">
      <c r="A49" s="375">
        <v>25</v>
      </c>
      <c r="B49" s="373" t="s">
        <v>479</v>
      </c>
    </row>
    <row r="50" spans="1:2" ht="21">
      <c r="A50" s="375">
        <v>26</v>
      </c>
      <c r="B50" s="373" t="s">
        <v>654</v>
      </c>
    </row>
    <row r="51" spans="1:2" ht="21">
      <c r="A51" s="375">
        <v>27</v>
      </c>
      <c r="B51" s="373" t="s">
        <v>684</v>
      </c>
    </row>
    <row r="52" spans="1:2" ht="21">
      <c r="A52" s="375">
        <v>28</v>
      </c>
      <c r="B52" s="373" t="s">
        <v>585</v>
      </c>
    </row>
    <row r="53" spans="1:2" ht="21">
      <c r="A53" s="375">
        <v>29</v>
      </c>
      <c r="B53" s="373" t="s">
        <v>685</v>
      </c>
    </row>
    <row r="54" spans="1:2" ht="21">
      <c r="A54" s="375">
        <v>30</v>
      </c>
      <c r="B54" s="373" t="s">
        <v>146</v>
      </c>
    </row>
    <row r="55" spans="1:2" ht="21">
      <c r="A55" s="375">
        <v>31</v>
      </c>
      <c r="B55" s="373" t="s">
        <v>409</v>
      </c>
    </row>
    <row r="56" spans="1:2" ht="21">
      <c r="A56" s="375">
        <v>32</v>
      </c>
      <c r="B56" s="373" t="s">
        <v>564</v>
      </c>
    </row>
    <row r="57" spans="1:2" ht="21">
      <c r="A57" s="375">
        <v>33</v>
      </c>
      <c r="B57" s="373" t="s">
        <v>689</v>
      </c>
    </row>
    <row r="58" spans="1:2" ht="21">
      <c r="A58" s="375">
        <v>34</v>
      </c>
      <c r="B58" s="373" t="s">
        <v>245</v>
      </c>
    </row>
    <row r="59" spans="1:2" ht="21">
      <c r="A59" s="375">
        <v>35</v>
      </c>
      <c r="B59" s="373" t="s">
        <v>446</v>
      </c>
    </row>
    <row r="60" spans="1:2" ht="21">
      <c r="A60" s="375">
        <v>36</v>
      </c>
      <c r="B60" s="373" t="s">
        <v>117</v>
      </c>
    </row>
    <row r="61" spans="1:2" ht="21">
      <c r="A61" s="375">
        <v>37</v>
      </c>
      <c r="B61" s="373" t="s">
        <v>305</v>
      </c>
    </row>
    <row r="62" spans="1:2" ht="21">
      <c r="A62" s="375">
        <v>38</v>
      </c>
      <c r="B62" s="373" t="s">
        <v>334</v>
      </c>
    </row>
    <row r="63" spans="1:2" ht="21">
      <c r="A63" s="375">
        <v>39</v>
      </c>
      <c r="B63" s="373" t="s">
        <v>329</v>
      </c>
    </row>
    <row r="64" spans="1:2" ht="21">
      <c r="A64" s="375">
        <v>40</v>
      </c>
      <c r="B64" s="373" t="s">
        <v>32</v>
      </c>
    </row>
    <row r="65" spans="1:2" ht="42">
      <c r="A65" s="375">
        <v>41</v>
      </c>
      <c r="B65" s="380" t="s">
        <v>642</v>
      </c>
    </row>
    <row r="66" spans="1:2" ht="21">
      <c r="A66" s="377" t="s">
        <v>686</v>
      </c>
      <c r="B66" s="374" t="s">
        <v>683</v>
      </c>
    </row>
    <row r="67" spans="1:2" ht="21">
      <c r="A67" s="376"/>
      <c r="B67" s="371" t="s">
        <v>43</v>
      </c>
    </row>
    <row r="68" spans="1:2" ht="21">
      <c r="A68" s="375">
        <v>42</v>
      </c>
      <c r="B68" s="381" t="s">
        <v>328</v>
      </c>
    </row>
    <row r="69" spans="1:2" ht="21">
      <c r="A69" s="375">
        <v>43</v>
      </c>
      <c r="B69" s="373" t="s">
        <v>242</v>
      </c>
    </row>
    <row r="70" spans="1:2" ht="21">
      <c r="A70" s="375">
        <v>44</v>
      </c>
      <c r="B70" s="373" t="s">
        <v>98</v>
      </c>
    </row>
    <row r="71" spans="1:2" ht="21">
      <c r="A71" s="375">
        <v>45</v>
      </c>
      <c r="B71" s="373" t="s">
        <v>691</v>
      </c>
    </row>
    <row r="72" spans="1:2" ht="21">
      <c r="A72" s="375">
        <v>46</v>
      </c>
      <c r="B72" s="380" t="s">
        <v>692</v>
      </c>
    </row>
    <row r="73" spans="1:2" ht="21">
      <c r="A73" s="375">
        <v>47</v>
      </c>
      <c r="B73" s="381" t="s">
        <v>693</v>
      </c>
    </row>
    <row r="74" spans="1:2" ht="21">
      <c r="A74" s="375">
        <v>48</v>
      </c>
      <c r="B74" s="373" t="s">
        <v>694</v>
      </c>
    </row>
    <row r="75" spans="1:2" ht="21">
      <c r="A75" s="375">
        <v>49</v>
      </c>
      <c r="B75" s="373" t="s">
        <v>695</v>
      </c>
    </row>
    <row r="76" spans="1:2" ht="21">
      <c r="A76" s="375">
        <v>50</v>
      </c>
      <c r="B76" s="373" t="s">
        <v>696</v>
      </c>
    </row>
    <row r="77" spans="1:2" ht="21">
      <c r="A77" s="375">
        <v>51</v>
      </c>
      <c r="B77" s="373" t="s">
        <v>666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ActionPlan2558</vt:lpstr>
      <vt:lpstr>Control</vt:lpstr>
      <vt:lpstr>Report</vt:lpstr>
      <vt:lpstr>Plan58</vt:lpstr>
      <vt:lpstr>แผน-ผลเงิน</vt:lpstr>
      <vt:lpstr>ตรวจสอบส่งผล</vt:lpstr>
      <vt:lpstr>Sheet1</vt:lpstr>
      <vt:lpstr>Sheet2</vt:lpstr>
      <vt:lpstr>Sheet3</vt:lpstr>
      <vt:lpstr>ActionPlan2558!Print_Area</vt:lpstr>
      <vt:lpstr>ActionPlan2558!Print_Titles</vt:lpstr>
      <vt:lpstr>Control!Print_Titles</vt:lpstr>
      <vt:lpstr>Report!Print_Titles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Dr.Thanapauge Chamaratana</dc:creator>
  <cp:lastModifiedBy>Corporate Edition</cp:lastModifiedBy>
  <cp:lastPrinted>2015-08-20T03:54:20Z</cp:lastPrinted>
  <dcterms:created xsi:type="dcterms:W3CDTF">2013-09-27T04:17:56Z</dcterms:created>
  <dcterms:modified xsi:type="dcterms:W3CDTF">2015-09-03T06:29:22Z</dcterms:modified>
</cp:coreProperties>
</file>